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mapping_git/5_taxonomy/mitogenome_fasta/"/>
    </mc:Choice>
  </mc:AlternateContent>
  <xr:revisionPtr revIDLastSave="0" documentId="13_ncr:1_{01169579-B4F4-ED4F-AC5E-161CFC6DB170}" xr6:coauthVersionLast="40" xr6:coauthVersionMax="40" xr10:uidLastSave="{00000000-0000-0000-0000-000000000000}"/>
  <bookViews>
    <workbookView xWindow="60" yWindow="460" windowWidth="33600" windowHeight="20540" tabRatio="500" activeTab="1" xr2:uid="{00000000-000D-0000-FFFF-FFFF00000000}"/>
  </bookViews>
  <sheets>
    <sheet name="pivot" sheetId="3" r:id="rId1"/>
    <sheet name="mitogenome_database" sheetId="1" r:id="rId2"/>
    <sheet name="Tea_added" sheetId="4" r:id="rId3"/>
    <sheet name="Sanger_update_20181016" sheetId="5" r:id="rId4"/>
  </sheets>
  <definedNames>
    <definedName name="_xlnm._FilterDatabase" localSheetId="1" hidden="1">mitogenome_database!$A$1:$AO$384</definedName>
    <definedName name="_xlnm._FilterDatabase" localSheetId="3" hidden="1">Sanger_update_20181016!$B$1:$K$59</definedName>
    <definedName name="_xlnm._FilterDatabase" localSheetId="2" hidden="1">Tea_added!$A$1:$AH$1001</definedName>
  </definedNames>
  <calcPr calcId="191029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2" i="1" l="1"/>
  <c r="M54" i="1"/>
  <c r="M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" i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2" i="5"/>
  <c r="E2" i="1"/>
  <c r="K2" i="5" l="1"/>
  <c r="K4" i="5"/>
  <c r="K6" i="5"/>
  <c r="K8" i="5"/>
  <c r="K25" i="5"/>
  <c r="K26" i="5"/>
  <c r="K27" i="5"/>
  <c r="K28" i="5"/>
  <c r="K29" i="5"/>
  <c r="K11" i="5"/>
  <c r="K32" i="5"/>
  <c r="K33" i="5"/>
  <c r="K16" i="5"/>
  <c r="K18" i="5"/>
  <c r="K34" i="5"/>
  <c r="K35" i="5"/>
  <c r="K37" i="5"/>
  <c r="K38" i="5"/>
  <c r="K39" i="5"/>
  <c r="K40" i="5"/>
  <c r="K20" i="5"/>
  <c r="K41" i="5"/>
  <c r="K42" i="5"/>
  <c r="K43" i="5"/>
  <c r="K46" i="5"/>
  <c r="K21" i="5"/>
  <c r="K22" i="5"/>
  <c r="K48" i="5"/>
  <c r="K54" i="5"/>
  <c r="K53" i="5"/>
  <c r="K47" i="5"/>
  <c r="K51" i="5"/>
  <c r="K52" i="5"/>
  <c r="K55" i="5"/>
  <c r="K49" i="5"/>
  <c r="K50" i="5"/>
  <c r="K45" i="5"/>
  <c r="K44" i="5"/>
  <c r="K57" i="5"/>
  <c r="K58" i="5"/>
  <c r="K56" i="5"/>
  <c r="K59" i="5"/>
  <c r="AO252" i="1" l="1"/>
  <c r="AO216" i="1"/>
  <c r="X41" i="1" l="1"/>
  <c r="X42" i="1"/>
  <c r="X39" i="1"/>
  <c r="X18" i="1"/>
  <c r="X56" i="1"/>
  <c r="X32" i="1"/>
  <c r="X40" i="1"/>
  <c r="X47" i="1"/>
  <c r="X9" i="1"/>
  <c r="X53" i="1"/>
  <c r="X19" i="1"/>
  <c r="X31" i="1"/>
  <c r="X29" i="1"/>
  <c r="X50" i="1"/>
  <c r="X28" i="1"/>
  <c r="X21" i="1"/>
  <c r="X8" i="1"/>
  <c r="X34" i="1"/>
  <c r="X43" i="1"/>
  <c r="X45" i="1"/>
  <c r="X46" i="1"/>
  <c r="X7" i="1"/>
  <c r="X4" i="1"/>
  <c r="X51" i="1"/>
  <c r="X52" i="1"/>
  <c r="X59" i="1"/>
  <c r="X38" i="1"/>
  <c r="X6" i="1"/>
  <c r="X37" i="1"/>
  <c r="X35" i="1"/>
  <c r="X10" i="1"/>
  <c r="X30" i="1"/>
  <c r="X33" i="1"/>
  <c r="X15" i="1"/>
  <c r="X14" i="1"/>
  <c r="X17" i="1"/>
  <c r="X26" i="1"/>
  <c r="X27" i="1"/>
  <c r="X25" i="1"/>
  <c r="X57" i="1"/>
  <c r="X22" i="1"/>
  <c r="X16" i="1"/>
  <c r="X11" i="1"/>
  <c r="X36" i="1"/>
  <c r="X20" i="1"/>
  <c r="X49" i="1"/>
  <c r="X55" i="1"/>
  <c r="X5" i="1"/>
  <c r="X12" i="1"/>
  <c r="X13" i="1"/>
  <c r="X44" i="1"/>
  <c r="X23" i="1"/>
  <c r="X24" i="1"/>
  <c r="X58" i="1"/>
  <c r="X54" i="1"/>
  <c r="I48" i="5"/>
  <c r="I3" i="5"/>
  <c r="J3" i="5" s="1"/>
  <c r="I24" i="5"/>
  <c r="I9" i="5"/>
  <c r="J9" i="5" s="1"/>
  <c r="I27" i="5"/>
  <c r="J27" i="5" s="1"/>
  <c r="I12" i="5"/>
  <c r="J12" i="5" s="1"/>
  <c r="I14" i="5"/>
  <c r="J14" i="5" s="1"/>
  <c r="I54" i="5"/>
  <c r="J54" i="5" s="1"/>
  <c r="I53" i="5"/>
  <c r="J53" i="5" s="1"/>
  <c r="I47" i="5"/>
  <c r="J47" i="5" s="1"/>
  <c r="I51" i="5"/>
  <c r="J51" i="5" s="1"/>
  <c r="I31" i="5"/>
  <c r="I6" i="5"/>
  <c r="J6" i="5" s="1"/>
  <c r="I33" i="5"/>
  <c r="J33" i="5" s="1"/>
  <c r="I29" i="5"/>
  <c r="J29" i="5" s="1"/>
  <c r="I23" i="5"/>
  <c r="J23" i="5" s="1"/>
  <c r="I57" i="5"/>
  <c r="J57" i="5" s="1"/>
  <c r="I11" i="5"/>
  <c r="J11" i="5" s="1"/>
  <c r="I46" i="5"/>
  <c r="J46" i="5" s="1"/>
  <c r="I37" i="5"/>
  <c r="J37" i="5" s="1"/>
  <c r="I18" i="5"/>
  <c r="J18" i="5" s="1"/>
  <c r="I52" i="5"/>
  <c r="J52" i="5" s="1"/>
  <c r="I55" i="5"/>
  <c r="J55" i="5" s="1"/>
  <c r="I58" i="5"/>
  <c r="J58" i="5" s="1"/>
  <c r="I56" i="5"/>
  <c r="J56" i="5" s="1"/>
  <c r="I26" i="5"/>
  <c r="J26" i="5" s="1"/>
  <c r="I25" i="5"/>
  <c r="J25" i="5" s="1"/>
  <c r="I10" i="5"/>
  <c r="J10" i="5" s="1"/>
  <c r="I13" i="5"/>
  <c r="J13" i="5" s="1"/>
  <c r="I34" i="5"/>
  <c r="J34" i="5" s="1"/>
  <c r="I45" i="5"/>
  <c r="J45" i="5" s="1"/>
  <c r="I28" i="5"/>
  <c r="J28" i="5" s="1"/>
  <c r="I43" i="5"/>
  <c r="J43" i="5" s="1"/>
  <c r="I49" i="5"/>
  <c r="J49" i="5" s="1"/>
  <c r="I40" i="5"/>
  <c r="J40" i="5" s="1"/>
  <c r="I20" i="5"/>
  <c r="J20" i="5" s="1"/>
  <c r="I39" i="5"/>
  <c r="J39" i="5" s="1"/>
  <c r="I38" i="5"/>
  <c r="I41" i="5"/>
  <c r="J41" i="5" s="1"/>
  <c r="I4" i="5"/>
  <c r="J4" i="5" s="1"/>
  <c r="I19" i="5"/>
  <c r="J19" i="5" s="1"/>
  <c r="I36" i="5"/>
  <c r="J36" i="5" s="1"/>
  <c r="I35" i="5"/>
  <c r="J35" i="5" s="1"/>
  <c r="I8" i="5"/>
  <c r="J8" i="5" s="1"/>
  <c r="I59" i="5"/>
  <c r="J59" i="5" s="1"/>
  <c r="I32" i="5"/>
  <c r="J32" i="5" s="1"/>
  <c r="I50" i="5"/>
  <c r="J50" i="5" s="1"/>
  <c r="I17" i="5"/>
  <c r="J17" i="5" s="1"/>
  <c r="I15" i="5"/>
  <c r="J15" i="5" s="1"/>
  <c r="I30" i="5"/>
  <c r="J30" i="5" s="1"/>
  <c r="I44" i="5"/>
  <c r="J44" i="5" s="1"/>
  <c r="I7" i="5"/>
  <c r="J7" i="5" s="1"/>
  <c r="I21" i="5"/>
  <c r="J21" i="5" s="1"/>
  <c r="I22" i="5"/>
  <c r="J22" i="5" s="1"/>
  <c r="I16" i="5"/>
  <c r="J16" i="5" s="1"/>
  <c r="I42" i="5"/>
  <c r="J42" i="5" s="1"/>
  <c r="I2" i="5"/>
  <c r="J2" i="5" s="1"/>
  <c r="I5" i="5"/>
  <c r="AH54" i="1"/>
  <c r="Y54" i="1"/>
  <c r="J31" i="5"/>
  <c r="J38" i="5"/>
  <c r="Y42" i="1"/>
  <c r="Y39" i="1"/>
  <c r="Y18" i="1"/>
  <c r="Y56" i="1"/>
  <c r="Y32" i="1"/>
  <c r="Y40" i="1"/>
  <c r="Y47" i="1"/>
  <c r="Y9" i="1"/>
  <c r="Y53" i="1"/>
  <c r="Y19" i="1"/>
  <c r="Y31" i="1"/>
  <c r="Y29" i="1"/>
  <c r="Y50" i="1"/>
  <c r="Y28" i="1"/>
  <c r="Y21" i="1"/>
  <c r="Y8" i="1"/>
  <c r="Y34" i="1"/>
  <c r="Y43" i="1"/>
  <c r="Y45" i="1"/>
  <c r="Y46" i="1"/>
  <c r="Y7" i="1"/>
  <c r="Y4" i="1"/>
  <c r="Y51" i="1"/>
  <c r="Y52" i="1"/>
  <c r="Y59" i="1"/>
  <c r="Y38" i="1"/>
  <c r="Y6" i="1"/>
  <c r="Y37" i="1"/>
  <c r="Y35" i="1"/>
  <c r="Y10" i="1"/>
  <c r="Y30" i="1"/>
  <c r="Y33" i="1"/>
  <c r="Y15" i="1"/>
  <c r="Y14" i="1"/>
  <c r="Y17" i="1"/>
  <c r="Y26" i="1"/>
  <c r="Y27" i="1"/>
  <c r="Y25" i="1"/>
  <c r="Y57" i="1"/>
  <c r="Y22" i="1"/>
  <c r="Y16" i="1"/>
  <c r="Y11" i="1"/>
  <c r="Y36" i="1"/>
  <c r="Y20" i="1"/>
  <c r="Y49" i="1"/>
  <c r="Y55" i="1"/>
  <c r="Y5" i="1"/>
  <c r="Y12" i="1"/>
  <c r="Y13" i="1"/>
  <c r="Y44" i="1"/>
  <c r="Y23" i="1"/>
  <c r="Y24" i="1"/>
  <c r="Y58" i="1"/>
  <c r="Y41" i="1"/>
  <c r="AH42" i="1"/>
  <c r="AH39" i="1"/>
  <c r="AH18" i="1"/>
  <c r="AH56" i="1"/>
  <c r="AH32" i="1"/>
  <c r="AH40" i="1"/>
  <c r="AH47" i="1"/>
  <c r="AH9" i="1"/>
  <c r="AH53" i="1"/>
  <c r="AH19" i="1"/>
  <c r="AH31" i="1"/>
  <c r="AH29" i="1"/>
  <c r="AH50" i="1"/>
  <c r="AH28" i="1"/>
  <c r="AH21" i="1"/>
  <c r="AH8" i="1"/>
  <c r="AH34" i="1"/>
  <c r="AH43" i="1"/>
  <c r="AH45" i="1"/>
  <c r="AH46" i="1"/>
  <c r="AH7" i="1"/>
  <c r="AH4" i="1"/>
  <c r="AH51" i="1"/>
  <c r="AH52" i="1"/>
  <c r="AH59" i="1"/>
  <c r="AH38" i="1"/>
  <c r="AH6" i="1"/>
  <c r="AH37" i="1"/>
  <c r="AH35" i="1"/>
  <c r="AH10" i="1"/>
  <c r="AH30" i="1"/>
  <c r="AH33" i="1"/>
  <c r="AH15" i="1"/>
  <c r="AH14" i="1"/>
  <c r="AH17" i="1"/>
  <c r="AH26" i="1"/>
  <c r="AH27" i="1"/>
  <c r="AH25" i="1"/>
  <c r="AH57" i="1"/>
  <c r="AH22" i="1"/>
  <c r="AH16" i="1"/>
  <c r="AH11" i="1"/>
  <c r="AH36" i="1"/>
  <c r="AH20" i="1"/>
  <c r="AH49" i="1"/>
  <c r="AH55" i="1"/>
  <c r="AH5" i="1"/>
  <c r="AH12" i="1"/>
  <c r="AH13" i="1"/>
  <c r="AH44" i="1"/>
  <c r="AH23" i="1"/>
  <c r="AH24" i="1"/>
  <c r="AH58" i="1"/>
  <c r="AH41" i="1"/>
  <c r="D176" i="1" l="1"/>
  <c r="E176" i="1"/>
  <c r="M176" i="1" s="1"/>
  <c r="D204" i="1"/>
  <c r="E204" i="1"/>
  <c r="M204" i="1" s="1"/>
  <c r="D259" i="1"/>
  <c r="E259" i="1"/>
  <c r="M259" i="1" s="1"/>
  <c r="D70" i="1"/>
  <c r="E70" i="1"/>
  <c r="M70" i="1" s="1"/>
  <c r="D90" i="1"/>
  <c r="E90" i="1"/>
  <c r="M90" i="1" s="1"/>
  <c r="D93" i="1"/>
  <c r="E93" i="1"/>
  <c r="M2" i="1"/>
  <c r="D120" i="1"/>
  <c r="E120" i="1"/>
  <c r="D121" i="1"/>
  <c r="E121" i="1"/>
  <c r="M121" i="1" s="1"/>
  <c r="D127" i="1"/>
  <c r="E127" i="1"/>
  <c r="M127" i="1" s="1"/>
  <c r="D139" i="1"/>
  <c r="E139" i="1"/>
  <c r="M139" i="1" s="1"/>
  <c r="D150" i="1"/>
  <c r="E150" i="1"/>
  <c r="M150" i="1" s="1"/>
  <c r="D166" i="1"/>
  <c r="E166" i="1"/>
  <c r="M166" i="1" s="1"/>
  <c r="D178" i="1"/>
  <c r="E178" i="1"/>
  <c r="M178" i="1" s="1"/>
  <c r="D183" i="1"/>
  <c r="E183" i="1"/>
  <c r="M183" i="1" s="1"/>
  <c r="D192" i="1"/>
  <c r="E192" i="1"/>
  <c r="D193" i="1"/>
  <c r="E193" i="1"/>
  <c r="M193" i="1" s="1"/>
  <c r="D212" i="1"/>
  <c r="E212" i="1"/>
  <c r="M212" i="1" s="1"/>
  <c r="D231" i="1"/>
  <c r="E231" i="1"/>
  <c r="M231" i="1" s="1"/>
  <c r="D237" i="1"/>
  <c r="E237" i="1"/>
  <c r="M237" i="1" s="1"/>
  <c r="D243" i="1"/>
  <c r="E243" i="1"/>
  <c r="M243" i="1" s="1"/>
  <c r="D249" i="1"/>
  <c r="E249" i="1"/>
  <c r="M249" i="1" s="1"/>
  <c r="D250" i="1"/>
  <c r="E250" i="1"/>
  <c r="M250" i="1" s="1"/>
  <c r="D251" i="1"/>
  <c r="E251" i="1"/>
  <c r="D252" i="1"/>
  <c r="E252" i="1"/>
  <c r="M252" i="1" s="1"/>
  <c r="D253" i="1"/>
  <c r="E253" i="1"/>
  <c r="D254" i="1"/>
  <c r="E254" i="1"/>
  <c r="M254" i="1" s="1"/>
  <c r="D255" i="1"/>
  <c r="E255" i="1"/>
  <c r="D256" i="1"/>
  <c r="E256" i="1"/>
  <c r="M256" i="1" s="1"/>
  <c r="D257" i="1"/>
  <c r="E257" i="1"/>
  <c r="M257" i="1" s="1"/>
  <c r="D258" i="1"/>
  <c r="E258" i="1"/>
  <c r="M258" i="1" s="1"/>
  <c r="D260" i="1"/>
  <c r="E260" i="1"/>
  <c r="M260" i="1" s="1"/>
  <c r="D261" i="1"/>
  <c r="E261" i="1"/>
  <c r="M261" i="1" s="1"/>
  <c r="D262" i="1"/>
  <c r="E262" i="1"/>
  <c r="M262" i="1" s="1"/>
  <c r="D263" i="1"/>
  <c r="E263" i="1"/>
  <c r="M263" i="1" s="1"/>
  <c r="D60" i="1"/>
  <c r="E60" i="1"/>
  <c r="M60" i="1" s="1"/>
  <c r="D61" i="1"/>
  <c r="E61" i="1"/>
  <c r="M61" i="1" s="1"/>
  <c r="D62" i="1"/>
  <c r="E62" i="1"/>
  <c r="D63" i="1"/>
  <c r="E63" i="1"/>
  <c r="M63" i="1" s="1"/>
  <c r="D65" i="1"/>
  <c r="E65" i="1"/>
  <c r="M65" i="1" s="1"/>
  <c r="D66" i="1"/>
  <c r="E66" i="1"/>
  <c r="M66" i="1" s="1"/>
  <c r="D67" i="1"/>
  <c r="E67" i="1"/>
  <c r="M67" i="1" s="1"/>
  <c r="D68" i="1"/>
  <c r="E68" i="1"/>
  <c r="M68" i="1" s="1"/>
  <c r="D69" i="1"/>
  <c r="E69" i="1"/>
  <c r="M69" i="1" s="1"/>
  <c r="D71" i="1"/>
  <c r="E71" i="1"/>
  <c r="M71" i="1" s="1"/>
  <c r="D73" i="1"/>
  <c r="E73" i="1"/>
  <c r="M73" i="1" s="1"/>
  <c r="D74" i="1"/>
  <c r="E74" i="1"/>
  <c r="M74" i="1" s="1"/>
  <c r="D75" i="1"/>
  <c r="E75" i="1"/>
  <c r="M75" i="1" s="1"/>
  <c r="D76" i="1"/>
  <c r="E76" i="1"/>
  <c r="M76" i="1" s="1"/>
  <c r="D77" i="1"/>
  <c r="E77" i="1"/>
  <c r="M77" i="1" s="1"/>
  <c r="D78" i="1"/>
  <c r="E78" i="1"/>
  <c r="M78" i="1" s="1"/>
  <c r="D79" i="1"/>
  <c r="E79" i="1"/>
  <c r="M79" i="1" s="1"/>
  <c r="D80" i="1"/>
  <c r="E80" i="1"/>
  <c r="M80" i="1" s="1"/>
  <c r="D81" i="1"/>
  <c r="E81" i="1"/>
  <c r="M81" i="1" s="1"/>
  <c r="D82" i="1"/>
  <c r="E82" i="1"/>
  <c r="M82" i="1" s="1"/>
  <c r="D83" i="1"/>
  <c r="E83" i="1"/>
  <c r="M83" i="1" s="1"/>
  <c r="D85" i="1"/>
  <c r="E85" i="1"/>
  <c r="M85" i="1" s="1"/>
  <c r="D86" i="1"/>
  <c r="E86" i="1"/>
  <c r="M86" i="1" s="1"/>
  <c r="D87" i="1"/>
  <c r="E87" i="1"/>
  <c r="M87" i="1" s="1"/>
  <c r="D88" i="1"/>
  <c r="E88" i="1"/>
  <c r="M88" i="1" s="1"/>
  <c r="D91" i="1"/>
  <c r="E91" i="1"/>
  <c r="M91" i="1" s="1"/>
  <c r="D92" i="1"/>
  <c r="E92" i="1"/>
  <c r="M92" i="1" s="1"/>
  <c r="D94" i="1"/>
  <c r="E94" i="1"/>
  <c r="M94" i="1" s="1"/>
  <c r="D95" i="1"/>
  <c r="E95" i="1"/>
  <c r="M95" i="1" s="1"/>
  <c r="D97" i="1"/>
  <c r="E97" i="1"/>
  <c r="M97" i="1" s="1"/>
  <c r="D98" i="1"/>
  <c r="E98" i="1"/>
  <c r="M98" i="1" s="1"/>
  <c r="D99" i="1"/>
  <c r="E99" i="1"/>
  <c r="M99" i="1" s="1"/>
  <c r="D100" i="1"/>
  <c r="E100" i="1"/>
  <c r="M100" i="1" s="1"/>
  <c r="D101" i="1"/>
  <c r="E101" i="1"/>
  <c r="M101" i="1" s="1"/>
  <c r="D102" i="1"/>
  <c r="E102" i="1"/>
  <c r="M102" i="1" s="1"/>
  <c r="D103" i="1"/>
  <c r="E103" i="1"/>
  <c r="M103" i="1" s="1"/>
  <c r="D104" i="1"/>
  <c r="E104" i="1"/>
  <c r="D105" i="1"/>
  <c r="E105" i="1"/>
  <c r="M105" i="1" s="1"/>
  <c r="D106" i="1"/>
  <c r="E106" i="1"/>
  <c r="M106" i="1" s="1"/>
  <c r="D107" i="1"/>
  <c r="E107" i="1"/>
  <c r="M107" i="1" s="1"/>
  <c r="D110" i="1"/>
  <c r="E110" i="1"/>
  <c r="D109" i="1"/>
  <c r="E109" i="1"/>
  <c r="M109" i="1" s="1"/>
  <c r="D111" i="1"/>
  <c r="E111" i="1"/>
  <c r="M111" i="1" s="1"/>
  <c r="D113" i="1"/>
  <c r="E113" i="1"/>
  <c r="E3" i="1"/>
  <c r="M3" i="1" s="1"/>
  <c r="D114" i="1"/>
  <c r="E114" i="1"/>
  <c r="M114" i="1" s="1"/>
  <c r="D115" i="1"/>
  <c r="E115" i="1"/>
  <c r="M115" i="1" s="1"/>
  <c r="D116" i="1"/>
  <c r="E116" i="1"/>
  <c r="D117" i="1"/>
  <c r="E117" i="1"/>
  <c r="M117" i="1" s="1"/>
  <c r="D118" i="1"/>
  <c r="E118" i="1"/>
  <c r="M118" i="1" s="1"/>
  <c r="D119" i="1"/>
  <c r="E119" i="1"/>
  <c r="M119" i="1" s="1"/>
  <c r="D122" i="1"/>
  <c r="E122" i="1"/>
  <c r="M122" i="1" s="1"/>
  <c r="D123" i="1"/>
  <c r="E123" i="1"/>
  <c r="M123" i="1" s="1"/>
  <c r="D124" i="1"/>
  <c r="E124" i="1"/>
  <c r="M124" i="1" s="1"/>
  <c r="D125" i="1"/>
  <c r="E125" i="1"/>
  <c r="M125" i="1" s="1"/>
  <c r="D128" i="1"/>
  <c r="E128" i="1"/>
  <c r="M128" i="1" s="1"/>
  <c r="D129" i="1"/>
  <c r="E129" i="1"/>
  <c r="M129" i="1" s="1"/>
  <c r="D130" i="1"/>
  <c r="E130" i="1"/>
  <c r="M130" i="1" s="1"/>
  <c r="D131" i="1"/>
  <c r="E131" i="1"/>
  <c r="M131" i="1" s="1"/>
  <c r="D132" i="1"/>
  <c r="E132" i="1"/>
  <c r="M132" i="1" s="1"/>
  <c r="D133" i="1"/>
  <c r="E133" i="1"/>
  <c r="M133" i="1" s="1"/>
  <c r="D134" i="1"/>
  <c r="E134" i="1"/>
  <c r="M134" i="1" s="1"/>
  <c r="D135" i="1"/>
  <c r="E135" i="1"/>
  <c r="M135" i="1" s="1"/>
  <c r="D137" i="1"/>
  <c r="E137" i="1"/>
  <c r="M137" i="1" s="1"/>
  <c r="D140" i="1"/>
  <c r="E140" i="1"/>
  <c r="M140" i="1" s="1"/>
  <c r="D141" i="1"/>
  <c r="E141" i="1"/>
  <c r="M141" i="1" s="1"/>
  <c r="D142" i="1"/>
  <c r="E142" i="1"/>
  <c r="M142" i="1" s="1"/>
  <c r="D143" i="1"/>
  <c r="E143" i="1"/>
  <c r="M143" i="1" s="1"/>
  <c r="D145" i="1"/>
  <c r="E145" i="1"/>
  <c r="D144" i="1"/>
  <c r="E144" i="1"/>
  <c r="M144" i="1" s="1"/>
  <c r="D146" i="1"/>
  <c r="E146" i="1"/>
  <c r="M146" i="1" s="1"/>
  <c r="D147" i="1"/>
  <c r="E147" i="1"/>
  <c r="M147" i="1" s="1"/>
  <c r="D148" i="1"/>
  <c r="E148" i="1"/>
  <c r="M148" i="1" s="1"/>
  <c r="D149" i="1"/>
  <c r="E149" i="1"/>
  <c r="M149" i="1" s="1"/>
  <c r="D151" i="1"/>
  <c r="E151" i="1"/>
  <c r="M151" i="1" s="1"/>
  <c r="D152" i="1"/>
  <c r="E152" i="1"/>
  <c r="M152" i="1" s="1"/>
  <c r="D153" i="1"/>
  <c r="E153" i="1"/>
  <c r="M153" i="1" s="1"/>
  <c r="D155" i="1"/>
  <c r="E155" i="1"/>
  <c r="M155" i="1" s="1"/>
  <c r="D156" i="1"/>
  <c r="E156" i="1"/>
  <c r="M156" i="1" s="1"/>
  <c r="D190" i="1"/>
  <c r="E190" i="1"/>
  <c r="M190" i="1" s="1"/>
  <c r="D195" i="1"/>
  <c r="E195" i="1"/>
  <c r="M195" i="1" s="1"/>
  <c r="D207" i="1"/>
  <c r="E207" i="1"/>
  <c r="M207" i="1" s="1"/>
  <c r="D208" i="1"/>
  <c r="E208" i="1"/>
  <c r="M208" i="1" s="1"/>
  <c r="D227" i="1"/>
  <c r="E227" i="1"/>
  <c r="M227" i="1" s="1"/>
  <c r="D228" i="1"/>
  <c r="E228" i="1"/>
  <c r="M228" i="1" s="1"/>
  <c r="D229" i="1"/>
  <c r="E229" i="1"/>
  <c r="M229" i="1" s="1"/>
  <c r="D230" i="1"/>
  <c r="E230" i="1"/>
  <c r="M230" i="1" s="1"/>
  <c r="D232" i="1"/>
  <c r="E232" i="1"/>
  <c r="M232" i="1" s="1"/>
  <c r="D233" i="1"/>
  <c r="E233" i="1"/>
  <c r="M233" i="1" s="1"/>
  <c r="D234" i="1"/>
  <c r="E234" i="1"/>
  <c r="M234" i="1" s="1"/>
  <c r="D236" i="1"/>
  <c r="E236" i="1"/>
  <c r="M236" i="1" s="1"/>
  <c r="D238" i="1"/>
  <c r="E238" i="1"/>
  <c r="M238" i="1" s="1"/>
  <c r="D239" i="1"/>
  <c r="E239" i="1"/>
  <c r="M239" i="1" s="1"/>
  <c r="D240" i="1"/>
  <c r="E240" i="1"/>
  <c r="M240" i="1" s="1"/>
  <c r="D241" i="1"/>
  <c r="E241" i="1"/>
  <c r="M241" i="1" s="1"/>
  <c r="D242" i="1"/>
  <c r="E242" i="1"/>
  <c r="M242" i="1" s="1"/>
  <c r="D245" i="1"/>
  <c r="E245" i="1"/>
  <c r="M245" i="1" s="1"/>
  <c r="D246" i="1"/>
  <c r="E246" i="1"/>
  <c r="M246" i="1" s="1"/>
  <c r="D247" i="1"/>
  <c r="E247" i="1"/>
  <c r="M247" i="1" s="1"/>
  <c r="D248" i="1"/>
  <c r="E248" i="1"/>
  <c r="M248" i="1" s="1"/>
  <c r="D280" i="1"/>
  <c r="E280" i="1"/>
  <c r="M280" i="1" s="1"/>
  <c r="D290" i="1"/>
  <c r="E290" i="1"/>
  <c r="M290" i="1" s="1"/>
  <c r="D291" i="1"/>
  <c r="E291" i="1"/>
  <c r="M291" i="1" s="1"/>
  <c r="D292" i="1"/>
  <c r="E292" i="1"/>
  <c r="M292" i="1" s="1"/>
  <c r="D293" i="1"/>
  <c r="E293" i="1"/>
  <c r="M293" i="1" s="1"/>
  <c r="D294" i="1"/>
  <c r="E294" i="1"/>
  <c r="M294" i="1" s="1"/>
  <c r="D295" i="1"/>
  <c r="E295" i="1"/>
  <c r="M295" i="1" s="1"/>
  <c r="D296" i="1"/>
  <c r="E296" i="1"/>
  <c r="M296" i="1" s="1"/>
  <c r="D297" i="1"/>
  <c r="E297" i="1"/>
  <c r="M297" i="1" s="1"/>
  <c r="D281" i="1"/>
  <c r="E281" i="1"/>
  <c r="M281" i="1" s="1"/>
  <c r="D282" i="1"/>
  <c r="E282" i="1"/>
  <c r="M282" i="1" s="1"/>
  <c r="E48" i="1"/>
  <c r="D283" i="1"/>
  <c r="E283" i="1"/>
  <c r="M283" i="1" s="1"/>
  <c r="D284" i="1"/>
  <c r="E284" i="1"/>
  <c r="M284" i="1" s="1"/>
  <c r="D285" i="1"/>
  <c r="E285" i="1"/>
  <c r="M285" i="1" s="1"/>
  <c r="D286" i="1"/>
  <c r="E286" i="1"/>
  <c r="M286" i="1" s="1"/>
  <c r="D287" i="1"/>
  <c r="E287" i="1"/>
  <c r="M287" i="1" s="1"/>
  <c r="D288" i="1"/>
  <c r="E288" i="1"/>
  <c r="M288" i="1" s="1"/>
  <c r="D289" i="1"/>
  <c r="E289" i="1"/>
  <c r="M289" i="1" s="1"/>
  <c r="D298" i="1"/>
  <c r="E298" i="1"/>
  <c r="M298" i="1" s="1"/>
  <c r="D299" i="1"/>
  <c r="E299" i="1"/>
  <c r="M299" i="1" s="1"/>
  <c r="D301" i="1"/>
  <c r="E301" i="1"/>
  <c r="D300" i="1"/>
  <c r="E300" i="1"/>
  <c r="M300" i="1" s="1"/>
  <c r="D302" i="1"/>
  <c r="E302" i="1"/>
  <c r="M302" i="1" s="1"/>
  <c r="D304" i="1"/>
  <c r="E304" i="1"/>
  <c r="D305" i="1"/>
  <c r="E305" i="1"/>
  <c r="M305" i="1" s="1"/>
  <c r="D332" i="1"/>
  <c r="E332" i="1"/>
  <c r="M332" i="1" s="1"/>
  <c r="D345" i="1"/>
  <c r="E345" i="1"/>
  <c r="M345" i="1" s="1"/>
  <c r="D355" i="1"/>
  <c r="E355" i="1"/>
  <c r="M355" i="1" s="1"/>
  <c r="D360" i="1"/>
  <c r="E360" i="1"/>
  <c r="M360" i="1" s="1"/>
  <c r="D364" i="1"/>
  <c r="E364" i="1"/>
  <c r="M364" i="1" s="1"/>
  <c r="D374" i="1"/>
  <c r="E374" i="1"/>
  <c r="M374" i="1" s="1"/>
  <c r="D382" i="1"/>
  <c r="E382" i="1"/>
  <c r="D383" i="1"/>
  <c r="E383" i="1"/>
  <c r="M383" i="1" s="1"/>
  <c r="D306" i="1"/>
  <c r="E306" i="1"/>
  <c r="M306" i="1" s="1"/>
  <c r="D311" i="1"/>
  <c r="E311" i="1"/>
  <c r="M311" i="1" s="1"/>
  <c r="D325" i="1"/>
  <c r="E325" i="1"/>
  <c r="D324" i="1"/>
  <c r="E324" i="1"/>
  <c r="M324" i="1" s="1"/>
  <c r="D330" i="1"/>
  <c r="E330" i="1"/>
  <c r="M330" i="1" s="1"/>
  <c r="D331" i="1"/>
  <c r="E331" i="1"/>
  <c r="M331" i="1" s="1"/>
  <c r="D333" i="1"/>
  <c r="E333" i="1"/>
  <c r="M333" i="1" s="1"/>
  <c r="D334" i="1"/>
  <c r="E334" i="1"/>
  <c r="M334" i="1" s="1"/>
  <c r="D335" i="1"/>
  <c r="E335" i="1"/>
  <c r="M335" i="1" s="1"/>
  <c r="D336" i="1"/>
  <c r="E336" i="1"/>
  <c r="M336" i="1" s="1"/>
  <c r="D337" i="1"/>
  <c r="E337" i="1"/>
  <c r="M337" i="1" s="1"/>
  <c r="D338" i="1"/>
  <c r="E338" i="1"/>
  <c r="M338" i="1" s="1"/>
  <c r="D339" i="1"/>
  <c r="E339" i="1"/>
  <c r="M339" i="1" s="1"/>
  <c r="D340" i="1"/>
  <c r="E340" i="1"/>
  <c r="M340" i="1" s="1"/>
  <c r="D341" i="1"/>
  <c r="E341" i="1"/>
  <c r="M341" i="1" s="1"/>
  <c r="D342" i="1"/>
  <c r="E342" i="1"/>
  <c r="M342" i="1" s="1"/>
  <c r="D343" i="1"/>
  <c r="E343" i="1"/>
  <c r="M343" i="1" s="1"/>
  <c r="D303" i="1"/>
  <c r="E303" i="1"/>
  <c r="M303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D264" i="1"/>
  <c r="E264" i="1"/>
  <c r="M264" i="1" s="1"/>
  <c r="D265" i="1"/>
  <c r="E265" i="1"/>
  <c r="M265" i="1" s="1"/>
  <c r="E33" i="1"/>
  <c r="M33" i="1" s="1"/>
  <c r="E34" i="1"/>
  <c r="M34" i="1" s="1"/>
  <c r="D266" i="1"/>
  <c r="E266" i="1"/>
  <c r="M266" i="1" s="1"/>
  <c r="D267" i="1"/>
  <c r="E267" i="1"/>
  <c r="M267" i="1" s="1"/>
  <c r="D268" i="1"/>
  <c r="E268" i="1"/>
  <c r="M268" i="1" s="1"/>
  <c r="E35" i="1"/>
  <c r="M35" i="1" s="1"/>
  <c r="E36" i="1"/>
  <c r="M36" i="1" s="1"/>
  <c r="D269" i="1"/>
  <c r="E269" i="1"/>
  <c r="M269" i="1" s="1"/>
  <c r="E37" i="1"/>
  <c r="M37" i="1" s="1"/>
  <c r="D270" i="1"/>
  <c r="E270" i="1"/>
  <c r="M270" i="1" s="1"/>
  <c r="D271" i="1"/>
  <c r="E271" i="1"/>
  <c r="M271" i="1" s="1"/>
  <c r="E38" i="1"/>
  <c r="M38" i="1" s="1"/>
  <c r="D272" i="1"/>
  <c r="E272" i="1"/>
  <c r="M272" i="1" s="1"/>
  <c r="D273" i="1"/>
  <c r="E273" i="1"/>
  <c r="M273" i="1" s="1"/>
  <c r="D274" i="1"/>
  <c r="E274" i="1"/>
  <c r="M274" i="1" s="1"/>
  <c r="E39" i="1"/>
  <c r="M39" i="1" s="1"/>
  <c r="E40" i="1"/>
  <c r="M40" i="1" s="1"/>
  <c r="E41" i="1"/>
  <c r="M41" i="1" s="1"/>
  <c r="E42" i="1"/>
  <c r="M42" i="1" s="1"/>
  <c r="D275" i="1"/>
  <c r="E275" i="1"/>
  <c r="M275" i="1" s="1"/>
  <c r="D276" i="1"/>
  <c r="E276" i="1"/>
  <c r="M276" i="1" s="1"/>
  <c r="E43" i="1"/>
  <c r="M43" i="1" s="1"/>
  <c r="E44" i="1"/>
  <c r="M44" i="1" s="1"/>
  <c r="E45" i="1"/>
  <c r="M45" i="1" s="1"/>
  <c r="D277" i="1"/>
  <c r="E277" i="1"/>
  <c r="M277" i="1" s="1"/>
  <c r="D278" i="1"/>
  <c r="E278" i="1"/>
  <c r="M278" i="1" s="1"/>
  <c r="E46" i="1"/>
  <c r="M46" i="1" s="1"/>
  <c r="E47" i="1"/>
  <c r="M47" i="1" s="1"/>
  <c r="D279" i="1"/>
  <c r="E279" i="1"/>
  <c r="M279" i="1" s="1"/>
  <c r="D64" i="1"/>
  <c r="E64" i="1"/>
  <c r="M64" i="1" s="1"/>
  <c r="D72" i="1"/>
  <c r="E72" i="1"/>
  <c r="M72" i="1" s="1"/>
  <c r="D84" i="1"/>
  <c r="E84" i="1"/>
  <c r="M84" i="1" s="1"/>
  <c r="D89" i="1"/>
  <c r="E89" i="1"/>
  <c r="M89" i="1" s="1"/>
  <c r="D96" i="1"/>
  <c r="E96" i="1"/>
  <c r="M96" i="1" s="1"/>
  <c r="D108" i="1"/>
  <c r="E108" i="1"/>
  <c r="M108" i="1" s="1"/>
  <c r="D112" i="1"/>
  <c r="E112" i="1"/>
  <c r="M112" i="1" s="1"/>
  <c r="D126" i="1"/>
  <c r="E126" i="1"/>
  <c r="M126" i="1" s="1"/>
  <c r="D136" i="1"/>
  <c r="E136" i="1"/>
  <c r="M136" i="1" s="1"/>
  <c r="D138" i="1"/>
  <c r="E138" i="1"/>
  <c r="M138" i="1" s="1"/>
  <c r="D154" i="1"/>
  <c r="E154" i="1"/>
  <c r="M154" i="1" s="1"/>
  <c r="D157" i="1"/>
  <c r="E157" i="1"/>
  <c r="M157" i="1" s="1"/>
  <c r="D158" i="1"/>
  <c r="E158" i="1"/>
  <c r="M158" i="1" s="1"/>
  <c r="D159" i="1"/>
  <c r="E159" i="1"/>
  <c r="M159" i="1" s="1"/>
  <c r="D160" i="1"/>
  <c r="E160" i="1"/>
  <c r="M160" i="1" s="1"/>
  <c r="D161" i="1"/>
  <c r="E161" i="1"/>
  <c r="M161" i="1" s="1"/>
  <c r="D162" i="1"/>
  <c r="E162" i="1"/>
  <c r="M162" i="1" s="1"/>
  <c r="D163" i="1"/>
  <c r="E163" i="1"/>
  <c r="M163" i="1" s="1"/>
  <c r="D164" i="1"/>
  <c r="E164" i="1"/>
  <c r="M164" i="1" s="1"/>
  <c r="D165" i="1"/>
  <c r="E165" i="1"/>
  <c r="M165" i="1" s="1"/>
  <c r="D167" i="1"/>
  <c r="E167" i="1"/>
  <c r="M167" i="1" s="1"/>
  <c r="D168" i="1"/>
  <c r="E168" i="1"/>
  <c r="M168" i="1" s="1"/>
  <c r="D169" i="1"/>
  <c r="E169" i="1"/>
  <c r="M169" i="1" s="1"/>
  <c r="D170" i="1"/>
  <c r="E170" i="1"/>
  <c r="M170" i="1" s="1"/>
  <c r="E4" i="1"/>
  <c r="M4" i="1" s="1"/>
  <c r="D171" i="1"/>
  <c r="E171" i="1"/>
  <c r="M171" i="1" s="1"/>
  <c r="D172" i="1"/>
  <c r="E172" i="1"/>
  <c r="M172" i="1" s="1"/>
  <c r="D173" i="1"/>
  <c r="E173" i="1"/>
  <c r="M173" i="1" s="1"/>
  <c r="D174" i="1"/>
  <c r="E174" i="1"/>
  <c r="M174" i="1" s="1"/>
  <c r="D177" i="1"/>
  <c r="E177" i="1"/>
  <c r="M177" i="1" s="1"/>
  <c r="E5" i="1"/>
  <c r="M5" i="1" s="1"/>
  <c r="D179" i="1"/>
  <c r="E179" i="1"/>
  <c r="M179" i="1" s="1"/>
  <c r="D180" i="1"/>
  <c r="E180" i="1"/>
  <c r="M180" i="1" s="1"/>
  <c r="E6" i="1"/>
  <c r="M6" i="1" s="1"/>
  <c r="E7" i="1"/>
  <c r="M7" i="1" s="1"/>
  <c r="E8" i="1"/>
  <c r="M8" i="1" s="1"/>
  <c r="D181" i="1"/>
  <c r="E181" i="1"/>
  <c r="M181" i="1" s="1"/>
  <c r="E9" i="1"/>
  <c r="M9" i="1" s="1"/>
  <c r="D182" i="1"/>
  <c r="E182" i="1"/>
  <c r="M182" i="1" s="1"/>
  <c r="D184" i="1"/>
  <c r="E184" i="1"/>
  <c r="M184" i="1" s="1"/>
  <c r="D185" i="1"/>
  <c r="E185" i="1"/>
  <c r="M185" i="1" s="1"/>
  <c r="D186" i="1"/>
  <c r="E186" i="1"/>
  <c r="M186" i="1" s="1"/>
  <c r="D187" i="1"/>
  <c r="E187" i="1"/>
  <c r="M187" i="1" s="1"/>
  <c r="D188" i="1"/>
  <c r="E188" i="1"/>
  <c r="M188" i="1" s="1"/>
  <c r="E10" i="1"/>
  <c r="M10" i="1" s="1"/>
  <c r="E11" i="1"/>
  <c r="M11" i="1" s="1"/>
  <c r="D189" i="1"/>
  <c r="E189" i="1"/>
  <c r="M189" i="1" s="1"/>
  <c r="E12" i="1"/>
  <c r="M12" i="1" s="1"/>
  <c r="D191" i="1"/>
  <c r="E191" i="1"/>
  <c r="M191" i="1" s="1"/>
  <c r="D194" i="1"/>
  <c r="E194" i="1"/>
  <c r="M194" i="1" s="1"/>
  <c r="E13" i="1"/>
  <c r="M13" i="1" s="1"/>
  <c r="D196" i="1"/>
  <c r="E196" i="1"/>
  <c r="M196" i="1" s="1"/>
  <c r="D197" i="1"/>
  <c r="E197" i="1"/>
  <c r="M197" i="1" s="1"/>
  <c r="E14" i="1"/>
  <c r="M14" i="1" s="1"/>
  <c r="E15" i="1"/>
  <c r="M15" i="1" s="1"/>
  <c r="D198" i="1"/>
  <c r="E198" i="1"/>
  <c r="M198" i="1" s="1"/>
  <c r="D199" i="1"/>
  <c r="E199" i="1"/>
  <c r="M199" i="1" s="1"/>
  <c r="D200" i="1"/>
  <c r="E200" i="1"/>
  <c r="M200" i="1" s="1"/>
  <c r="D201" i="1"/>
  <c r="E201" i="1"/>
  <c r="M201" i="1" s="1"/>
  <c r="D202" i="1"/>
  <c r="E202" i="1"/>
  <c r="M202" i="1" s="1"/>
  <c r="D203" i="1"/>
  <c r="E203" i="1"/>
  <c r="M203" i="1" s="1"/>
  <c r="D205" i="1"/>
  <c r="E205" i="1"/>
  <c r="M205" i="1" s="1"/>
  <c r="D206" i="1"/>
  <c r="E206" i="1"/>
  <c r="M206" i="1" s="1"/>
  <c r="D209" i="1"/>
  <c r="E209" i="1"/>
  <c r="M209" i="1" s="1"/>
  <c r="D210" i="1"/>
  <c r="E210" i="1"/>
  <c r="M210" i="1" s="1"/>
  <c r="D211" i="1"/>
  <c r="E211" i="1"/>
  <c r="M211" i="1" s="1"/>
  <c r="D213" i="1"/>
  <c r="E213" i="1"/>
  <c r="M213" i="1" s="1"/>
  <c r="D214" i="1"/>
  <c r="E214" i="1"/>
  <c r="M214" i="1" s="1"/>
  <c r="E16" i="1"/>
  <c r="M16" i="1" s="1"/>
  <c r="D215" i="1"/>
  <c r="E215" i="1"/>
  <c r="M215" i="1" s="1"/>
  <c r="D216" i="1"/>
  <c r="E216" i="1"/>
  <c r="M216" i="1" s="1"/>
  <c r="D217" i="1"/>
  <c r="E217" i="1"/>
  <c r="M217" i="1" s="1"/>
  <c r="D218" i="1"/>
  <c r="E218" i="1"/>
  <c r="M218" i="1" s="1"/>
  <c r="D219" i="1"/>
  <c r="E219" i="1"/>
  <c r="M219" i="1" s="1"/>
  <c r="D220" i="1"/>
  <c r="E220" i="1"/>
  <c r="M220" i="1" s="1"/>
  <c r="D221" i="1"/>
  <c r="E221" i="1"/>
  <c r="M221" i="1" s="1"/>
  <c r="D222" i="1"/>
  <c r="E222" i="1"/>
  <c r="M222" i="1" s="1"/>
  <c r="D223" i="1"/>
  <c r="E223" i="1"/>
  <c r="M223" i="1" s="1"/>
  <c r="D224" i="1"/>
  <c r="E224" i="1"/>
  <c r="M224" i="1" s="1"/>
  <c r="D225" i="1"/>
  <c r="E225" i="1"/>
  <c r="M225" i="1" s="1"/>
  <c r="D226" i="1"/>
  <c r="E226" i="1"/>
  <c r="M226" i="1" s="1"/>
  <c r="D235" i="1"/>
  <c r="E235" i="1"/>
  <c r="M235" i="1" s="1"/>
  <c r="D244" i="1"/>
  <c r="E244" i="1"/>
  <c r="M244" i="1" s="1"/>
  <c r="D318" i="1"/>
  <c r="E318" i="1"/>
  <c r="M318" i="1" s="1"/>
  <c r="D344" i="1"/>
  <c r="E344" i="1"/>
  <c r="M344" i="1" s="1"/>
  <c r="D346" i="1"/>
  <c r="E346" i="1"/>
  <c r="M346" i="1" s="1"/>
  <c r="D347" i="1"/>
  <c r="E347" i="1"/>
  <c r="M347" i="1" s="1"/>
  <c r="D348" i="1"/>
  <c r="E348" i="1"/>
  <c r="M348" i="1" s="1"/>
  <c r="D349" i="1"/>
  <c r="E349" i="1"/>
  <c r="M349" i="1" s="1"/>
  <c r="D350" i="1"/>
  <c r="E350" i="1"/>
  <c r="M350" i="1" s="1"/>
  <c r="D351" i="1"/>
  <c r="E351" i="1"/>
  <c r="M351" i="1" s="1"/>
  <c r="D352" i="1"/>
  <c r="E352" i="1"/>
  <c r="M352" i="1" s="1"/>
  <c r="D353" i="1"/>
  <c r="E353" i="1"/>
  <c r="M353" i="1" s="1"/>
  <c r="D354" i="1"/>
  <c r="E354" i="1"/>
  <c r="M354" i="1" s="1"/>
  <c r="D356" i="1"/>
  <c r="E356" i="1"/>
  <c r="M356" i="1" s="1"/>
  <c r="D357" i="1"/>
  <c r="E357" i="1"/>
  <c r="M357" i="1" s="1"/>
  <c r="D358" i="1"/>
  <c r="E358" i="1"/>
  <c r="M358" i="1" s="1"/>
  <c r="D359" i="1"/>
  <c r="E359" i="1"/>
  <c r="M359" i="1" s="1"/>
  <c r="D361" i="1"/>
  <c r="E361" i="1"/>
  <c r="M361" i="1" s="1"/>
  <c r="D362" i="1"/>
  <c r="E362" i="1"/>
  <c r="M362" i="1" s="1"/>
  <c r="E54" i="1"/>
  <c r="D363" i="1"/>
  <c r="E363" i="1"/>
  <c r="M363" i="1" s="1"/>
  <c r="E55" i="1"/>
  <c r="M55" i="1" s="1"/>
  <c r="D365" i="1"/>
  <c r="E365" i="1"/>
  <c r="M365" i="1" s="1"/>
  <c r="D366" i="1"/>
  <c r="E366" i="1"/>
  <c r="M366" i="1" s="1"/>
  <c r="D367" i="1"/>
  <c r="E367" i="1"/>
  <c r="M367" i="1" s="1"/>
  <c r="D368" i="1"/>
  <c r="E368" i="1"/>
  <c r="M368" i="1" s="1"/>
  <c r="D369" i="1"/>
  <c r="E369" i="1"/>
  <c r="M369" i="1" s="1"/>
  <c r="D370" i="1"/>
  <c r="E370" i="1"/>
  <c r="M370" i="1" s="1"/>
  <c r="D371" i="1"/>
  <c r="E371" i="1"/>
  <c r="M371" i="1" s="1"/>
  <c r="D372" i="1"/>
  <c r="E372" i="1"/>
  <c r="M372" i="1" s="1"/>
  <c r="D373" i="1"/>
  <c r="E373" i="1"/>
  <c r="M373" i="1" s="1"/>
  <c r="D375" i="1"/>
  <c r="E375" i="1"/>
  <c r="M375" i="1" s="1"/>
  <c r="D376" i="1"/>
  <c r="E376" i="1"/>
  <c r="M376" i="1" s="1"/>
  <c r="D377" i="1"/>
  <c r="E377" i="1"/>
  <c r="M377" i="1" s="1"/>
  <c r="D378" i="1"/>
  <c r="E378" i="1"/>
  <c r="M378" i="1" s="1"/>
  <c r="D379" i="1"/>
  <c r="E379" i="1"/>
  <c r="M379" i="1" s="1"/>
  <c r="D380" i="1"/>
  <c r="E380" i="1"/>
  <c r="M380" i="1" s="1"/>
  <c r="D381" i="1"/>
  <c r="E381" i="1"/>
  <c r="M381" i="1" s="1"/>
  <c r="E56" i="1"/>
  <c r="M56" i="1" s="1"/>
  <c r="E57" i="1"/>
  <c r="M57" i="1" s="1"/>
  <c r="D384" i="1"/>
  <c r="E384" i="1"/>
  <c r="M384" i="1" s="1"/>
  <c r="E58" i="1"/>
  <c r="M58" i="1" s="1"/>
  <c r="E59" i="1"/>
  <c r="M59" i="1" s="1"/>
  <c r="E49" i="1"/>
  <c r="M49" i="1" s="1"/>
  <c r="E50" i="1"/>
  <c r="M50" i="1" s="1"/>
  <c r="D307" i="1"/>
  <c r="E307" i="1"/>
  <c r="M307" i="1" s="1"/>
  <c r="D308" i="1"/>
  <c r="E308" i="1"/>
  <c r="M308" i="1" s="1"/>
  <c r="D309" i="1"/>
  <c r="E309" i="1"/>
  <c r="M309" i="1" s="1"/>
  <c r="D310" i="1"/>
  <c r="E310" i="1"/>
  <c r="M310" i="1" s="1"/>
  <c r="E51" i="1"/>
  <c r="M51" i="1" s="1"/>
  <c r="E52" i="1"/>
  <c r="M52" i="1" s="1"/>
  <c r="D312" i="1"/>
  <c r="E312" i="1"/>
  <c r="M312" i="1" s="1"/>
  <c r="D313" i="1"/>
  <c r="E313" i="1"/>
  <c r="M313" i="1" s="1"/>
  <c r="D314" i="1"/>
  <c r="E314" i="1"/>
  <c r="M314" i="1" s="1"/>
  <c r="D315" i="1"/>
  <c r="E315" i="1"/>
  <c r="M315" i="1" s="1"/>
  <c r="D316" i="1"/>
  <c r="E316" i="1"/>
  <c r="M316" i="1" s="1"/>
  <c r="D317" i="1"/>
  <c r="E317" i="1"/>
  <c r="M317" i="1" s="1"/>
  <c r="D319" i="1"/>
  <c r="E319" i="1"/>
  <c r="M319" i="1" s="1"/>
  <c r="D320" i="1"/>
  <c r="E320" i="1"/>
  <c r="M320" i="1" s="1"/>
  <c r="E53" i="1"/>
  <c r="M53" i="1" s="1"/>
  <c r="D321" i="1"/>
  <c r="E321" i="1"/>
  <c r="M321" i="1" s="1"/>
  <c r="D322" i="1"/>
  <c r="E322" i="1"/>
  <c r="M322" i="1" s="1"/>
  <c r="D323" i="1"/>
  <c r="E323" i="1"/>
  <c r="M323" i="1" s="1"/>
  <c r="D326" i="1"/>
  <c r="E326" i="1"/>
  <c r="M326" i="1" s="1"/>
  <c r="D327" i="1"/>
  <c r="E327" i="1"/>
  <c r="M327" i="1" s="1"/>
  <c r="D328" i="1"/>
  <c r="E328" i="1"/>
  <c r="M328" i="1" s="1"/>
  <c r="D329" i="1"/>
  <c r="E329" i="1"/>
  <c r="M329" i="1" s="1"/>
  <c r="E175" i="1"/>
  <c r="D175" i="1"/>
  <c r="AG172" i="4"/>
  <c r="AH172" i="4" s="1"/>
  <c r="AG171" i="4"/>
  <c r="AH171" i="4" s="1"/>
  <c r="AG170" i="4"/>
  <c r="AH170" i="4" s="1"/>
  <c r="AG169" i="4"/>
  <c r="AH169" i="4" s="1"/>
  <c r="AG168" i="4"/>
  <c r="AH168" i="4" s="1"/>
  <c r="AG167" i="4"/>
  <c r="AH167" i="4" s="1"/>
  <c r="AG166" i="4"/>
  <c r="AH166" i="4" s="1"/>
  <c r="AG165" i="4"/>
  <c r="AH165" i="4" s="1"/>
  <c r="AG164" i="4"/>
  <c r="AH164" i="4" s="1"/>
  <c r="AG163" i="4"/>
  <c r="AH163" i="4" s="1"/>
  <c r="AG162" i="4"/>
  <c r="AH162" i="4" s="1"/>
  <c r="AG161" i="4"/>
  <c r="AH161" i="4" s="1"/>
  <c r="AG160" i="4"/>
  <c r="AH160" i="4" s="1"/>
  <c r="AG159" i="4"/>
  <c r="AH159" i="4" s="1"/>
  <c r="AG158" i="4"/>
  <c r="AH158" i="4" s="1"/>
  <c r="AG157" i="4"/>
  <c r="AH157" i="4" s="1"/>
  <c r="AG156" i="4"/>
  <c r="AH156" i="4" s="1"/>
  <c r="AG155" i="4"/>
  <c r="AH155" i="4" s="1"/>
  <c r="AG154" i="4"/>
  <c r="AH154" i="4" s="1"/>
  <c r="AG153" i="4"/>
  <c r="AH153" i="4" s="1"/>
  <c r="AG152" i="4"/>
  <c r="AH152" i="4" s="1"/>
  <c r="AG151" i="4"/>
  <c r="AH151" i="4" s="1"/>
  <c r="AG150" i="4"/>
  <c r="AH150" i="4" s="1"/>
  <c r="AG149" i="4"/>
  <c r="AH149" i="4" s="1"/>
  <c r="AG148" i="4"/>
  <c r="AH148" i="4" s="1"/>
  <c r="AG147" i="4"/>
  <c r="AH147" i="4" s="1"/>
  <c r="AG146" i="4"/>
  <c r="AH146" i="4" s="1"/>
  <c r="AG145" i="4"/>
  <c r="AH145" i="4" s="1"/>
  <c r="AG144" i="4"/>
  <c r="AH144" i="4" s="1"/>
  <c r="AG143" i="4"/>
  <c r="AH143" i="4" s="1"/>
  <c r="AG142" i="4"/>
  <c r="AH142" i="4" s="1"/>
  <c r="AG141" i="4"/>
  <c r="AH141" i="4" s="1"/>
  <c r="AG140" i="4"/>
  <c r="AH140" i="4" s="1"/>
  <c r="AG139" i="4"/>
  <c r="AH139" i="4" s="1"/>
  <c r="AG138" i="4"/>
  <c r="AH138" i="4" s="1"/>
  <c r="AG137" i="4"/>
  <c r="AH137" i="4" s="1"/>
  <c r="AG136" i="4"/>
  <c r="AH136" i="4" s="1"/>
  <c r="AG135" i="4"/>
  <c r="AH135" i="4" s="1"/>
  <c r="AG134" i="4"/>
  <c r="AH134" i="4" s="1"/>
  <c r="AG133" i="4"/>
  <c r="AH133" i="4" s="1"/>
  <c r="AG132" i="4"/>
  <c r="AH132" i="4" s="1"/>
  <c r="AG131" i="4"/>
  <c r="AH131" i="4" s="1"/>
  <c r="AG130" i="4"/>
  <c r="AH130" i="4" s="1"/>
  <c r="AG129" i="4"/>
  <c r="AH129" i="4" s="1"/>
  <c r="AG128" i="4"/>
  <c r="AH128" i="4" s="1"/>
  <c r="AG127" i="4"/>
  <c r="AH127" i="4" s="1"/>
  <c r="AG126" i="4"/>
  <c r="AH126" i="4" s="1"/>
  <c r="AG125" i="4"/>
  <c r="AH125" i="4" s="1"/>
  <c r="AG124" i="4"/>
  <c r="AH124" i="4" s="1"/>
  <c r="AG123" i="4"/>
  <c r="AH123" i="4" s="1"/>
  <c r="AG122" i="4"/>
  <c r="AH122" i="4" s="1"/>
  <c r="AG121" i="4"/>
  <c r="AH121" i="4" s="1"/>
  <c r="AG120" i="4"/>
  <c r="AH120" i="4" s="1"/>
  <c r="AG119" i="4"/>
  <c r="AH119" i="4" s="1"/>
  <c r="AG118" i="4"/>
  <c r="AH118" i="4" s="1"/>
  <c r="AG117" i="4"/>
  <c r="AH117" i="4" s="1"/>
  <c r="AG116" i="4"/>
  <c r="AH116" i="4" s="1"/>
  <c r="AG115" i="4"/>
  <c r="AH115" i="4" s="1"/>
  <c r="AG114" i="4"/>
  <c r="AH114" i="4" s="1"/>
  <c r="AG113" i="4"/>
  <c r="AH113" i="4" s="1"/>
  <c r="AG112" i="4"/>
  <c r="AH112" i="4" s="1"/>
  <c r="AG111" i="4"/>
  <c r="AH111" i="4" s="1"/>
  <c r="AG110" i="4"/>
  <c r="AH110" i="4" s="1"/>
  <c r="AG109" i="4"/>
  <c r="AH109" i="4" s="1"/>
  <c r="AG108" i="4"/>
  <c r="AH108" i="4" s="1"/>
  <c r="AG107" i="4"/>
  <c r="AH107" i="4" s="1"/>
  <c r="AG106" i="4"/>
  <c r="AH106" i="4" s="1"/>
  <c r="AG105" i="4"/>
  <c r="AH105" i="4" s="1"/>
  <c r="AG104" i="4"/>
  <c r="AH104" i="4" s="1"/>
  <c r="AG103" i="4"/>
  <c r="AH103" i="4" s="1"/>
  <c r="AG102" i="4"/>
  <c r="AH102" i="4" s="1"/>
  <c r="AG101" i="4"/>
  <c r="AH101" i="4" s="1"/>
  <c r="AG100" i="4"/>
  <c r="AH100" i="4" s="1"/>
  <c r="AG99" i="4"/>
  <c r="AH99" i="4" s="1"/>
  <c r="AG98" i="4"/>
  <c r="AH98" i="4" s="1"/>
  <c r="AG97" i="4"/>
  <c r="AH97" i="4" s="1"/>
  <c r="AG96" i="4"/>
  <c r="AH96" i="4" s="1"/>
  <c r="AG95" i="4"/>
  <c r="AH95" i="4" s="1"/>
  <c r="AG94" i="4"/>
  <c r="AH94" i="4" s="1"/>
  <c r="AG93" i="4"/>
  <c r="AH93" i="4" s="1"/>
  <c r="AG92" i="4"/>
  <c r="AH92" i="4" s="1"/>
  <c r="AG91" i="4"/>
  <c r="AH91" i="4" s="1"/>
  <c r="AG90" i="4"/>
  <c r="AH90" i="4" s="1"/>
  <c r="AG89" i="4"/>
  <c r="AH89" i="4" s="1"/>
  <c r="AG88" i="4"/>
  <c r="AH88" i="4" s="1"/>
  <c r="AG87" i="4"/>
  <c r="AH87" i="4" s="1"/>
  <c r="AG86" i="4"/>
  <c r="AH86" i="4" s="1"/>
  <c r="AG85" i="4"/>
  <c r="AH85" i="4" s="1"/>
  <c r="AG84" i="4"/>
  <c r="AH84" i="4" s="1"/>
  <c r="AG83" i="4"/>
  <c r="AH83" i="4" s="1"/>
  <c r="AG82" i="4"/>
  <c r="AH82" i="4" s="1"/>
  <c r="AG81" i="4"/>
  <c r="AH81" i="4" s="1"/>
  <c r="AG80" i="4"/>
  <c r="AH80" i="4" s="1"/>
  <c r="AG79" i="4"/>
  <c r="AH79" i="4" s="1"/>
  <c r="AG78" i="4"/>
  <c r="AH78" i="4" s="1"/>
  <c r="AG77" i="4"/>
  <c r="AH77" i="4" s="1"/>
  <c r="AG76" i="4"/>
  <c r="AH76" i="4" s="1"/>
  <c r="AG75" i="4"/>
  <c r="AH75" i="4" s="1"/>
  <c r="AG74" i="4"/>
  <c r="AH74" i="4" s="1"/>
  <c r="AG73" i="4"/>
  <c r="AH73" i="4" s="1"/>
  <c r="AG72" i="4"/>
  <c r="AH72" i="4" s="1"/>
  <c r="AG71" i="4"/>
  <c r="AH71" i="4" s="1"/>
  <c r="AG70" i="4"/>
  <c r="AH70" i="4" s="1"/>
  <c r="AG69" i="4"/>
  <c r="AH69" i="4" s="1"/>
  <c r="AG68" i="4"/>
  <c r="AH68" i="4" s="1"/>
  <c r="AG67" i="4"/>
  <c r="AH67" i="4" s="1"/>
  <c r="AG66" i="4"/>
  <c r="AH66" i="4" s="1"/>
  <c r="AG65" i="4"/>
  <c r="AH65" i="4" s="1"/>
  <c r="AG64" i="4"/>
  <c r="AH64" i="4" s="1"/>
  <c r="AG63" i="4"/>
  <c r="AH63" i="4" s="1"/>
  <c r="AG62" i="4"/>
  <c r="AH62" i="4" s="1"/>
  <c r="AG61" i="4"/>
  <c r="AH61" i="4" s="1"/>
  <c r="AG60" i="4"/>
  <c r="AH60" i="4" s="1"/>
  <c r="AG59" i="4"/>
  <c r="AH59" i="4" s="1"/>
  <c r="AG58" i="4"/>
  <c r="AH58" i="4" s="1"/>
  <c r="AG57" i="4"/>
  <c r="AH57" i="4" s="1"/>
  <c r="AG56" i="4"/>
  <c r="AH56" i="4" s="1"/>
  <c r="AG55" i="4"/>
  <c r="AH55" i="4" s="1"/>
  <c r="AG54" i="4"/>
  <c r="AH54" i="4" s="1"/>
  <c r="AG53" i="4"/>
  <c r="AH53" i="4" s="1"/>
  <c r="AG52" i="4"/>
  <c r="AH52" i="4" s="1"/>
  <c r="AG51" i="4"/>
  <c r="AH51" i="4" s="1"/>
  <c r="AG50" i="4"/>
  <c r="AH50" i="4" s="1"/>
  <c r="AG49" i="4"/>
  <c r="AH49" i="4" s="1"/>
  <c r="AG48" i="4"/>
  <c r="AH48" i="4" s="1"/>
  <c r="AG47" i="4"/>
  <c r="AH47" i="4" s="1"/>
  <c r="AG46" i="4"/>
  <c r="AH46" i="4" s="1"/>
  <c r="AG45" i="4"/>
  <c r="AH45" i="4" s="1"/>
  <c r="AG44" i="4"/>
  <c r="AH44" i="4" s="1"/>
  <c r="AG43" i="4"/>
  <c r="AH43" i="4" s="1"/>
  <c r="AG42" i="4"/>
  <c r="AH42" i="4" s="1"/>
  <c r="AG41" i="4"/>
  <c r="AH41" i="4" s="1"/>
  <c r="AG40" i="4"/>
  <c r="AH40" i="4" s="1"/>
  <c r="AG39" i="4"/>
  <c r="AH39" i="4" s="1"/>
  <c r="AG38" i="4"/>
  <c r="AH38" i="4" s="1"/>
  <c r="AG37" i="4"/>
  <c r="AH37" i="4" s="1"/>
  <c r="AG36" i="4"/>
  <c r="AH36" i="4" s="1"/>
  <c r="AG35" i="4"/>
  <c r="AH35" i="4" s="1"/>
  <c r="AG34" i="4"/>
  <c r="AH34" i="4" s="1"/>
  <c r="AG33" i="4"/>
  <c r="AH33" i="4" s="1"/>
  <c r="AG32" i="4"/>
  <c r="AH32" i="4" s="1"/>
  <c r="AG31" i="4"/>
  <c r="AH31" i="4" s="1"/>
  <c r="AG30" i="4"/>
  <c r="AH30" i="4" s="1"/>
  <c r="AG29" i="4"/>
  <c r="AH29" i="4" s="1"/>
  <c r="AG28" i="4"/>
  <c r="AH28" i="4" s="1"/>
  <c r="AG27" i="4"/>
  <c r="AH27" i="4" s="1"/>
  <c r="AG26" i="4"/>
  <c r="AH26" i="4" s="1"/>
  <c r="AG25" i="4"/>
  <c r="AH25" i="4" s="1"/>
  <c r="AG24" i="4"/>
  <c r="AH24" i="4" s="1"/>
  <c r="AG23" i="4"/>
  <c r="AH23" i="4" s="1"/>
  <c r="AG22" i="4"/>
  <c r="AH22" i="4" s="1"/>
  <c r="AG21" i="4"/>
  <c r="AH21" i="4" s="1"/>
  <c r="AG20" i="4"/>
  <c r="AH20" i="4" s="1"/>
  <c r="AG19" i="4"/>
  <c r="AH19" i="4" s="1"/>
  <c r="AG18" i="4"/>
  <c r="AH18" i="4" s="1"/>
  <c r="AG17" i="4"/>
  <c r="AH17" i="4" s="1"/>
  <c r="AG16" i="4"/>
  <c r="AH16" i="4" s="1"/>
  <c r="AG15" i="4"/>
  <c r="AH15" i="4" s="1"/>
  <c r="AG14" i="4"/>
  <c r="AH14" i="4" s="1"/>
  <c r="AG13" i="4"/>
  <c r="AH13" i="4" s="1"/>
  <c r="AG12" i="4"/>
  <c r="AH12" i="4" s="1"/>
  <c r="AG11" i="4"/>
  <c r="AH11" i="4" s="1"/>
  <c r="AG10" i="4"/>
  <c r="AH10" i="4" s="1"/>
  <c r="AG9" i="4"/>
  <c r="AH9" i="4" s="1"/>
  <c r="AG8" i="4"/>
  <c r="AH8" i="4" s="1"/>
  <c r="AG7" i="4"/>
  <c r="AH7" i="4" s="1"/>
  <c r="AG6" i="4"/>
  <c r="AH6" i="4" s="1"/>
  <c r="AG5" i="4"/>
  <c r="AH5" i="4" s="1"/>
  <c r="AG4" i="4"/>
  <c r="AH4" i="4" s="1"/>
  <c r="AG3" i="4"/>
  <c r="AH3" i="4" s="1"/>
  <c r="AG2" i="4"/>
  <c r="AH2" i="4" s="1"/>
  <c r="AO176" i="1" l="1"/>
  <c r="AO204" i="1"/>
  <c r="AO259" i="1"/>
  <c r="AO70" i="1"/>
  <c r="AO90" i="1"/>
  <c r="AO93" i="1"/>
  <c r="AO17" i="1"/>
  <c r="AO120" i="1"/>
  <c r="AO121" i="1"/>
  <c r="AO127" i="1"/>
  <c r="AO139" i="1"/>
  <c r="AO150" i="1"/>
  <c r="AO166" i="1"/>
  <c r="AO178" i="1"/>
  <c r="AO183" i="1"/>
  <c r="AO192" i="1"/>
  <c r="AO193" i="1"/>
  <c r="AO212" i="1"/>
  <c r="AO231" i="1"/>
  <c r="AO237" i="1"/>
  <c r="AO243" i="1"/>
  <c r="AO249" i="1"/>
  <c r="AO250" i="1"/>
  <c r="AO251" i="1"/>
  <c r="AO253" i="1"/>
  <c r="AO254" i="1"/>
  <c r="AO255" i="1"/>
  <c r="AO256" i="1"/>
  <c r="AO257" i="1"/>
  <c r="AO258" i="1"/>
  <c r="AO260" i="1"/>
  <c r="AO261" i="1"/>
  <c r="AO262" i="1"/>
  <c r="AO263" i="1"/>
  <c r="AO60" i="1"/>
  <c r="AO61" i="1"/>
  <c r="AO62" i="1"/>
  <c r="AO63" i="1"/>
  <c r="AO65" i="1"/>
  <c r="AO66" i="1"/>
  <c r="AO67" i="1"/>
  <c r="AO68" i="1"/>
  <c r="AO69" i="1"/>
  <c r="AO71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91" i="1"/>
  <c r="AO92" i="1"/>
  <c r="AO94" i="1"/>
  <c r="AO95" i="1"/>
  <c r="AO97" i="1"/>
  <c r="AO98" i="1"/>
  <c r="AO99" i="1"/>
  <c r="AO100" i="1"/>
  <c r="AO101" i="1"/>
  <c r="AO102" i="1"/>
  <c r="AO103" i="1"/>
  <c r="AO104" i="1"/>
  <c r="AO105" i="1"/>
  <c r="AO106" i="1"/>
  <c r="AO107" i="1"/>
  <c r="AO110" i="1"/>
  <c r="AO109" i="1"/>
  <c r="AO111" i="1"/>
  <c r="AO113" i="1"/>
  <c r="AO18" i="1"/>
  <c r="AO114" i="1"/>
  <c r="AO115" i="1"/>
  <c r="AO116" i="1"/>
  <c r="AO117" i="1"/>
  <c r="AO118" i="1"/>
  <c r="AO119" i="1"/>
  <c r="AO122" i="1"/>
  <c r="AO123" i="1"/>
  <c r="AO124" i="1"/>
  <c r="AO125" i="1"/>
  <c r="AO128" i="1"/>
  <c r="AO129" i="1"/>
  <c r="AO130" i="1"/>
  <c r="AO131" i="1"/>
  <c r="AO132" i="1"/>
  <c r="AO133" i="1"/>
  <c r="AO134" i="1"/>
  <c r="AO135" i="1"/>
  <c r="AO137" i="1"/>
  <c r="AO140" i="1"/>
  <c r="AO141" i="1"/>
  <c r="AO142" i="1"/>
  <c r="AO143" i="1"/>
  <c r="AO145" i="1"/>
  <c r="AO144" i="1"/>
  <c r="AO146" i="1"/>
  <c r="AO147" i="1"/>
  <c r="AO148" i="1"/>
  <c r="AO149" i="1"/>
  <c r="AO151" i="1"/>
  <c r="AO152" i="1"/>
  <c r="AO153" i="1"/>
  <c r="AO155" i="1"/>
  <c r="AO156" i="1"/>
  <c r="AO190" i="1"/>
  <c r="AO195" i="1"/>
  <c r="AO207" i="1"/>
  <c r="AO208" i="1"/>
  <c r="AO227" i="1"/>
  <c r="AO228" i="1"/>
  <c r="AO229" i="1"/>
  <c r="AO230" i="1"/>
  <c r="AO232" i="1"/>
  <c r="AO233" i="1"/>
  <c r="AO234" i="1"/>
  <c r="AO236" i="1"/>
  <c r="AO238" i="1"/>
  <c r="AO239" i="1"/>
  <c r="AO240" i="1"/>
  <c r="AO241" i="1"/>
  <c r="AO242" i="1"/>
  <c r="AO245" i="1"/>
  <c r="AO246" i="1"/>
  <c r="AO247" i="1"/>
  <c r="AO248" i="1"/>
  <c r="AO280" i="1"/>
  <c r="AO290" i="1"/>
  <c r="AO291" i="1"/>
  <c r="AO292" i="1"/>
  <c r="AO293" i="1"/>
  <c r="AO294" i="1"/>
  <c r="AO295" i="1"/>
  <c r="AO296" i="1"/>
  <c r="AO297" i="1"/>
  <c r="AO281" i="1"/>
  <c r="AO282" i="1"/>
  <c r="AO48" i="1"/>
  <c r="AO283" i="1"/>
  <c r="AO284" i="1"/>
  <c r="AO285" i="1"/>
  <c r="AO286" i="1"/>
  <c r="AO287" i="1"/>
  <c r="AO288" i="1"/>
  <c r="AO289" i="1"/>
  <c r="AO298" i="1"/>
  <c r="AO299" i="1"/>
  <c r="AO301" i="1"/>
  <c r="AO300" i="1"/>
  <c r="AO302" i="1"/>
  <c r="AO304" i="1"/>
  <c r="AO305" i="1"/>
  <c r="AO332" i="1"/>
  <c r="AO345" i="1"/>
  <c r="AO355" i="1"/>
  <c r="AO360" i="1"/>
  <c r="AO364" i="1"/>
  <c r="AO374" i="1"/>
  <c r="AO382" i="1"/>
  <c r="AO383" i="1"/>
  <c r="AO306" i="1"/>
  <c r="AO311" i="1"/>
  <c r="AO325" i="1"/>
  <c r="AO324" i="1"/>
  <c r="AO330" i="1"/>
  <c r="AO331" i="1"/>
  <c r="AO333" i="1"/>
  <c r="AO334" i="1"/>
  <c r="AO335" i="1"/>
  <c r="AO336" i="1"/>
  <c r="AO337" i="1"/>
  <c r="AO338" i="1"/>
  <c r="AO339" i="1"/>
  <c r="AO340" i="1"/>
  <c r="AO341" i="1"/>
  <c r="AO342" i="1"/>
  <c r="AO343" i="1"/>
  <c r="AO303" i="1"/>
  <c r="AO19" i="1"/>
  <c r="AO20" i="1"/>
  <c r="AO21" i="1"/>
  <c r="AO22" i="1"/>
  <c r="AO23" i="1"/>
  <c r="AO24" i="1"/>
  <c r="AO25" i="1"/>
  <c r="AO26" i="1"/>
  <c r="AO27" i="1"/>
  <c r="AO29" i="1"/>
  <c r="AO30" i="1"/>
  <c r="AO31" i="1"/>
  <c r="AO32" i="1"/>
  <c r="AO33" i="1"/>
  <c r="AO34" i="1"/>
  <c r="AO35" i="1"/>
  <c r="AO264" i="1"/>
  <c r="AO265" i="1"/>
  <c r="AO36" i="1"/>
  <c r="AO37" i="1"/>
  <c r="AO266" i="1"/>
  <c r="AO267" i="1"/>
  <c r="AO268" i="1"/>
  <c r="AO38" i="1"/>
  <c r="AO39" i="1"/>
  <c r="AO269" i="1"/>
  <c r="AO40" i="1"/>
  <c r="AO270" i="1"/>
  <c r="AO271" i="1"/>
  <c r="AO41" i="1"/>
  <c r="AO272" i="1"/>
  <c r="AO273" i="1"/>
  <c r="AO274" i="1"/>
  <c r="AO42" i="1"/>
  <c r="AO43" i="1"/>
  <c r="AO45" i="1"/>
  <c r="AO46" i="1"/>
  <c r="AO275" i="1"/>
  <c r="AO276" i="1"/>
  <c r="AO47" i="1"/>
  <c r="AO4" i="1"/>
  <c r="AO5" i="1"/>
  <c r="AO277" i="1"/>
  <c r="AO278" i="1"/>
  <c r="AO6" i="1"/>
  <c r="AO7" i="1"/>
  <c r="AO279" i="1"/>
  <c r="AO64" i="1"/>
  <c r="AO72" i="1"/>
  <c r="AO84" i="1"/>
  <c r="AO89" i="1"/>
  <c r="AO96" i="1"/>
  <c r="AO108" i="1"/>
  <c r="AO112" i="1"/>
  <c r="AO126" i="1"/>
  <c r="AO136" i="1"/>
  <c r="AO138" i="1"/>
  <c r="AO154" i="1"/>
  <c r="AO157" i="1"/>
  <c r="AO158" i="1"/>
  <c r="AO159" i="1"/>
  <c r="AO160" i="1"/>
  <c r="AO161" i="1"/>
  <c r="AO162" i="1"/>
  <c r="AO163" i="1"/>
  <c r="AO164" i="1"/>
  <c r="AO165" i="1"/>
  <c r="AO167" i="1"/>
  <c r="AO168" i="1"/>
  <c r="AO169" i="1"/>
  <c r="AO170" i="1"/>
  <c r="AO8" i="1"/>
  <c r="AO171" i="1"/>
  <c r="AO172" i="1"/>
  <c r="AO173" i="1"/>
  <c r="AO174" i="1"/>
  <c r="AO177" i="1"/>
  <c r="AO9" i="1"/>
  <c r="AO179" i="1"/>
  <c r="AO180" i="1"/>
  <c r="AO12" i="1"/>
  <c r="AO13" i="1"/>
  <c r="AO2" i="1"/>
  <c r="AO181" i="1"/>
  <c r="AO3" i="1"/>
  <c r="AO182" i="1"/>
  <c r="AO184" i="1"/>
  <c r="AO185" i="1"/>
  <c r="AO186" i="1"/>
  <c r="AO187" i="1"/>
  <c r="AO188" i="1"/>
  <c r="AO28" i="1"/>
  <c r="AO10" i="1"/>
  <c r="AO189" i="1"/>
  <c r="AO11" i="1"/>
  <c r="AO191" i="1"/>
  <c r="AO194" i="1"/>
  <c r="AO15" i="1"/>
  <c r="AO196" i="1"/>
  <c r="AO197" i="1"/>
  <c r="AO16" i="1"/>
  <c r="AO44" i="1"/>
  <c r="AO198" i="1"/>
  <c r="AO199" i="1"/>
  <c r="AO200" i="1"/>
  <c r="AO201" i="1"/>
  <c r="AO202" i="1"/>
  <c r="AO203" i="1"/>
  <c r="AO205" i="1"/>
  <c r="AO206" i="1"/>
  <c r="AO209" i="1"/>
  <c r="AO210" i="1"/>
  <c r="AO211" i="1"/>
  <c r="AO213" i="1"/>
  <c r="AO214" i="1"/>
  <c r="AO49" i="1"/>
  <c r="AO215" i="1"/>
  <c r="AO217" i="1"/>
  <c r="AO218" i="1"/>
  <c r="AO219" i="1"/>
  <c r="AO220" i="1"/>
  <c r="AO221" i="1"/>
  <c r="AO222" i="1"/>
  <c r="AO223" i="1"/>
  <c r="AO224" i="1"/>
  <c r="AO225" i="1"/>
  <c r="AO226" i="1"/>
  <c r="AO235" i="1"/>
  <c r="AO244" i="1"/>
  <c r="AO318" i="1"/>
  <c r="AO344" i="1"/>
  <c r="AO346" i="1"/>
  <c r="AO347" i="1"/>
  <c r="AO348" i="1"/>
  <c r="AO349" i="1"/>
  <c r="AO350" i="1"/>
  <c r="AO351" i="1"/>
  <c r="AO352" i="1"/>
  <c r="AO353" i="1"/>
  <c r="AO354" i="1"/>
  <c r="AO356" i="1"/>
  <c r="AO357" i="1"/>
  <c r="AO358" i="1"/>
  <c r="AO359" i="1"/>
  <c r="AO361" i="1"/>
  <c r="AO362" i="1"/>
  <c r="AO54" i="1"/>
  <c r="AO363" i="1"/>
  <c r="AO50" i="1"/>
  <c r="AO365" i="1"/>
  <c r="AO366" i="1"/>
  <c r="AO367" i="1"/>
  <c r="AO368" i="1"/>
  <c r="AO369" i="1"/>
  <c r="AO370" i="1"/>
  <c r="AO371" i="1"/>
  <c r="AO372" i="1"/>
  <c r="AO373" i="1"/>
  <c r="AO375" i="1"/>
  <c r="AO376" i="1"/>
  <c r="AO377" i="1"/>
  <c r="AO378" i="1"/>
  <c r="AO379" i="1"/>
  <c r="AO380" i="1"/>
  <c r="AO381" i="1"/>
  <c r="AO58" i="1"/>
  <c r="AO14" i="1"/>
  <c r="AO384" i="1"/>
  <c r="AO55" i="1"/>
  <c r="AO56" i="1"/>
  <c r="AO57" i="1"/>
  <c r="AO59" i="1"/>
  <c r="AO307" i="1"/>
  <c r="AO308" i="1"/>
  <c r="AO309" i="1"/>
  <c r="AO310" i="1"/>
  <c r="AO51" i="1"/>
  <c r="AO52" i="1"/>
  <c r="AO312" i="1"/>
  <c r="AO313" i="1"/>
  <c r="AO314" i="1"/>
  <c r="AO315" i="1"/>
  <c r="AO316" i="1"/>
  <c r="AO317" i="1"/>
  <c r="AO319" i="1"/>
  <c r="AO320" i="1"/>
  <c r="AO53" i="1"/>
  <c r="AO321" i="1"/>
  <c r="AO322" i="1"/>
  <c r="AO323" i="1"/>
  <c r="AO326" i="1"/>
  <c r="AO327" i="1"/>
  <c r="AO328" i="1"/>
  <c r="AO329" i="1"/>
  <c r="AO1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tc={A77947C5-9DBD-6542-ACC3-EAED339AD724}</author>
    <author>tc={391677C4-6207-444E-A767-6D7E24637FA0}</author>
  </authors>
  <commentList>
    <comment ref="K1" authorId="0" shapeId="0" xr:uid="{A77947C5-9DBD-6542-ACC3-EAED339AD724}">
      <text>
        <r>
          <rPr>
            <sz val="10"/>
            <color rgb="FF000000"/>
            <rFont val="Arial"/>
          </rPr>
          <t xml:space="preserve">[Threaded comment]
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Comment:
</t>
        </r>
        <r>
          <rPr>
            <sz val="10"/>
            <color rgb="FF000000"/>
            <rFont val="Arial"/>
          </rPr>
          <t xml:space="preserve">    yellow means that COI_CytB name is added via vlookup().  Green means that the name was added by copying and pasting from column L
</t>
        </r>
        <r>
          <rPr>
            <sz val="10"/>
            <color rgb="FF000000"/>
            <rFont val="Arial"/>
          </rPr>
          <t xml:space="preserve">Reply:
</t>
        </r>
        <r>
          <rPr>
            <sz val="10"/>
            <color rgb="FF000000"/>
            <rFont val="Arial"/>
          </rPr>
          <t xml:space="preserve">    These are the names of the sequences used in ArcDyn_308_full_mitogenomes_and_41_COI_CYTB_20181109.fasta, which i mapped to on 20181111</t>
        </r>
      </text>
    </comment>
    <comment ref="L1" authorId="0" shapeId="0" xr:uid="{4E05C9E8-0248-1041-AA4A-73AF0C0DE841}">
      <text>
        <r>
          <rPr>
            <sz val="10"/>
            <color rgb="FF000000"/>
            <rFont val="Arial"/>
          </rPr>
          <t xml:space="preserve">[Threaded comment]
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Comment:
</t>
        </r>
        <r>
          <rPr>
            <sz val="10"/>
            <color rgb="FF000000"/>
            <rFont val="Arial"/>
          </rPr>
          <t xml:space="preserve">    yellow means that COI_CytB name is added via vlookup().  Green means that the name was added by copying and pasting from column L
</t>
        </r>
        <r>
          <rPr>
            <sz val="10"/>
            <color rgb="FF000000"/>
            <rFont val="Arial"/>
          </rPr>
          <t xml:space="preserve">Reply:
</t>
        </r>
        <r>
          <rPr>
            <sz val="10"/>
            <color rgb="FF000000"/>
            <rFont val="Arial"/>
          </rPr>
          <t xml:space="preserve">    These are the names of the sequences used in ArcDyn_308_full_mitogenomes_and_41_COI_CYTB_20181109.fasta, which i mapped to on 20181111</t>
        </r>
      </text>
    </comment>
    <comment ref="M1" authorId="1" shapeId="0" xr:uid="{391677C4-6207-444E-A767-6D7E24637FA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green means that the name was added to column COI_CytB_name by copying and pasting (because the name in this column has no empty spaces, but the name in column "Sample name" has a space between genus and species.  
Gray cells means that the name was added by vlookup to column COI_CytB_name</t>
        </r>
      </text>
    </comment>
  </commentList>
</comments>
</file>

<file path=xl/sharedStrings.xml><?xml version="1.0" encoding="utf-8"?>
<sst xmlns="http://schemas.openxmlformats.org/spreadsheetml/2006/main" count="19056" uniqueCount="3583">
  <si>
    <t>orig_order</t>
  </si>
  <si>
    <t>Sample code</t>
  </si>
  <si>
    <t>Sample name</t>
  </si>
  <si>
    <t>BIN</t>
  </si>
  <si>
    <t>Specimen ID</t>
  </si>
  <si>
    <t>Identification</t>
  </si>
  <si>
    <t>Order</t>
  </si>
  <si>
    <t>Family</t>
  </si>
  <si>
    <t>Genus</t>
  </si>
  <si>
    <t>Species</t>
  </si>
  <si>
    <t>volume (ul)</t>
  </si>
  <si>
    <t>DNA consentration (ng/ul)</t>
  </si>
  <si>
    <t>DNA yield (ng)</t>
  </si>
  <si>
    <t>DNA left for backup</t>
  </si>
  <si>
    <t>sent for sequencing</t>
  </si>
  <si>
    <t>Sequences received</t>
  </si>
  <si>
    <t>mitogenome</t>
  </si>
  <si>
    <t>comments</t>
  </si>
  <si>
    <t>ND2</t>
  </si>
  <si>
    <t>COI</t>
  </si>
  <si>
    <t>COII</t>
  </si>
  <si>
    <t>ATP8</t>
  </si>
  <si>
    <t>ATP6</t>
  </si>
  <si>
    <t>COIII</t>
  </si>
  <si>
    <t>ND3</t>
  </si>
  <si>
    <t>ND5</t>
  </si>
  <si>
    <t>ND4</t>
  </si>
  <si>
    <t>ND4L</t>
  </si>
  <si>
    <t>ND6</t>
  </si>
  <si>
    <t>CYTB</t>
  </si>
  <si>
    <t>ND1</t>
  </si>
  <si>
    <t>rrnL</t>
  </si>
  <si>
    <t>rrnS</t>
  </si>
  <si>
    <t>assembling method</t>
  </si>
  <si>
    <t>matched COI ID</t>
  </si>
  <si>
    <t>CAN_4</t>
  </si>
  <si>
    <t>BOLD:AAL1593_Diptera_Chironomidae_Allocladius nanseni</t>
  </si>
  <si>
    <t>BOLD:AAL1593</t>
  </si>
  <si>
    <t>BIOUG07888-F01</t>
  </si>
  <si>
    <t>Allocladius nanseni</t>
  </si>
  <si>
    <t>Diptera</t>
  </si>
  <si>
    <t>Chironomidae</t>
  </si>
  <si>
    <t>Allocladius</t>
  </si>
  <si>
    <t>11,2</t>
  </si>
  <si>
    <t>Copenhagen</t>
  </si>
  <si>
    <t>✔</t>
  </si>
  <si>
    <t>failed</t>
  </si>
  <si>
    <t>Only few reads</t>
  </si>
  <si>
    <t>CAN_5</t>
  </si>
  <si>
    <t>BOLD:AAD4187_Diptera_Chironomidae_Chaetocladius holmgreni</t>
  </si>
  <si>
    <t>BOLD:AAD4187</t>
  </si>
  <si>
    <t>BIOUG09102-H11</t>
  </si>
  <si>
    <t>Chaetocladius holmgreni</t>
  </si>
  <si>
    <t>Chaetocladius</t>
  </si>
  <si>
    <t>6,6</t>
  </si>
  <si>
    <t>complete</t>
  </si>
  <si>
    <t>_loop_idba_mitogenome_assembly20160811.sh</t>
  </si>
  <si>
    <t>AAD4187</t>
  </si>
  <si>
    <t>CAN_9</t>
  </si>
  <si>
    <t>BOLD:AAC8747_Diptera_Chironomidae_Chaetocladius perennis</t>
  </si>
  <si>
    <t>BOLD:AAC8747</t>
  </si>
  <si>
    <t>BIOUG15485-A06</t>
  </si>
  <si>
    <t>Chaetocladius perennis</t>
  </si>
  <si>
    <t>3,7</t>
  </si>
  <si>
    <t>AAC8747</t>
  </si>
  <si>
    <t>CAN_12</t>
  </si>
  <si>
    <t>BOLD:AAC0592_Diptera_Chironomidae_Chironomus cf. Saxatilis</t>
  </si>
  <si>
    <t>BOLD:AAC0592</t>
  </si>
  <si>
    <t>BIOUG15420-G08</t>
  </si>
  <si>
    <t>Chironomus cf. saxatilis</t>
  </si>
  <si>
    <t>Chironomus</t>
  </si>
  <si>
    <t>142,2</t>
  </si>
  <si>
    <t>IDBA+SPADES+GENEIOUS</t>
  </si>
  <si>
    <t>AAC0592</t>
  </si>
  <si>
    <t>CAN_18</t>
  </si>
  <si>
    <t>BOLD:AAC0596_Diptera_Chironomidae_Chironomus hyperboreus</t>
  </si>
  <si>
    <t>BOLD:AAC0596</t>
  </si>
  <si>
    <t>BIOUG08896-A10</t>
  </si>
  <si>
    <t>Chironomus hyperboreus</t>
  </si>
  <si>
    <t>106,5</t>
  </si>
  <si>
    <t>IDBA with all data</t>
  </si>
  <si>
    <t>AAC0596</t>
  </si>
  <si>
    <t>CAN_19</t>
  </si>
  <si>
    <t>BOLD:AAB0079_Diptera_Chironomidae_Corynoneura arctica</t>
  </si>
  <si>
    <t>BOLD:AAB0079</t>
  </si>
  <si>
    <t>BIOUG07762-A04</t>
  </si>
  <si>
    <t>Corynoneura arctica</t>
  </si>
  <si>
    <t>Corynoneura</t>
  </si>
  <si>
    <t>3,3</t>
  </si>
  <si>
    <t>CAN_26</t>
  </si>
  <si>
    <t>BOLD:ACA4706_Diptera_Chironomidae_Corynoneura scutellata</t>
  </si>
  <si>
    <t>BOLD:ACA4706</t>
  </si>
  <si>
    <t>BIOUG15526-A12</t>
  </si>
  <si>
    <t>Corynoneura scutellata</t>
  </si>
  <si>
    <t>CAN_28</t>
  </si>
  <si>
    <t>BOLD:AAI6025_Diptera_Chironomidae_Cricotopus cf. Tibialis</t>
  </si>
  <si>
    <t>BOLD:AAI6025</t>
  </si>
  <si>
    <t>BIOUG07734-E12</t>
  </si>
  <si>
    <t>Cricotopus cf. tibialis</t>
  </si>
  <si>
    <t>Cricotopus</t>
  </si>
  <si>
    <t>5,4</t>
  </si>
  <si>
    <t>AAI6025</t>
  </si>
  <si>
    <t>CAN_31</t>
  </si>
  <si>
    <t>BOLD:AAA5307_Diptera_Chironomidae_Cricotopus obnixus</t>
  </si>
  <si>
    <t>BOLD:AAA5307</t>
  </si>
  <si>
    <t>BIOUG09014-C06</t>
  </si>
  <si>
    <t>Cricotopus obnixus</t>
  </si>
  <si>
    <t>5,7</t>
  </si>
  <si>
    <t>AAA5307</t>
  </si>
  <si>
    <t>CAN_33</t>
  </si>
  <si>
    <t>BOLD:ABZ4817_Diptera_Chironomidae_Cricotopus obnixus</t>
  </si>
  <si>
    <t>BOLD:ABZ4817</t>
  </si>
  <si>
    <t>BIOUG15516-A11</t>
  </si>
  <si>
    <t>3,4</t>
  </si>
  <si>
    <t>_loop_spades_mitogenome_assembly20160815.sh</t>
  </si>
  <si>
    <t>ABZ4817</t>
  </si>
  <si>
    <t>CAN_38</t>
  </si>
  <si>
    <t>BOLD:AAL7378_Diptera_Chironomidae_Cricotopus patens</t>
  </si>
  <si>
    <t>BOLD:AAL7378</t>
  </si>
  <si>
    <t>BIOUG08894-A05</t>
  </si>
  <si>
    <t>Cricotopus patens</t>
  </si>
  <si>
    <t>7,8</t>
  </si>
  <si>
    <t>AAL7378</t>
  </si>
  <si>
    <t>CAN_41</t>
  </si>
  <si>
    <t>BOLD:AAA5300_Diptera_Chironomidae_Cricotopus tibialis</t>
  </si>
  <si>
    <t>BOLD:AAA5300</t>
  </si>
  <si>
    <t>BIOUG07887-E05</t>
  </si>
  <si>
    <t>Cricotopus tibialis</t>
  </si>
  <si>
    <t>2,3</t>
  </si>
  <si>
    <t>AAA5300</t>
  </si>
  <si>
    <t>CAN_43</t>
  </si>
  <si>
    <t>BOLD:AAL9618_Diptera_Chironomidae_Cricotopus triannulatus</t>
  </si>
  <si>
    <t>BOLD:AAL9618</t>
  </si>
  <si>
    <t>BIOUG07886-A12</t>
  </si>
  <si>
    <t>Cricotopus triannulatus</t>
  </si>
  <si>
    <t>7,2</t>
  </si>
  <si>
    <t>AAL9618</t>
  </si>
  <si>
    <t>CAN_46</t>
  </si>
  <si>
    <t>BOLD:AAB1737_Diptera_Chironomidae_Diamesa aberrata or Diamesa incallida</t>
  </si>
  <si>
    <t>BOLD:AAB1737</t>
  </si>
  <si>
    <t>BIOUG07712-H01</t>
  </si>
  <si>
    <t>Diamesa aberrata /Diamesa incallida</t>
  </si>
  <si>
    <t>Diamesa</t>
  </si>
  <si>
    <t>Diamesa aberrata</t>
  </si>
  <si>
    <t>124,3</t>
  </si>
  <si>
    <t>CAN_52</t>
  </si>
  <si>
    <t>BOLD:AAD7061_Diptera_Chironomidae_Diamesa arctica</t>
  </si>
  <si>
    <t>BOLD:AAD7061</t>
  </si>
  <si>
    <t>BIOUG07712-A01</t>
  </si>
  <si>
    <t>Diamesa arctica</t>
  </si>
  <si>
    <t>33,6</t>
  </si>
  <si>
    <t>AAD7061</t>
  </si>
  <si>
    <t>CAN_58</t>
  </si>
  <si>
    <t>BOLD:AAM0255_Diptera_Chironomidae_Diamesa bertrami</t>
  </si>
  <si>
    <t>BOLD:AAM0255</t>
  </si>
  <si>
    <t>BIOUG09184-C01</t>
  </si>
  <si>
    <t>Diamesa bertrami</t>
  </si>
  <si>
    <t>7,9</t>
  </si>
  <si>
    <t>AAM0255</t>
  </si>
  <si>
    <t>CAN_59</t>
  </si>
  <si>
    <t>BOLD:AAB9980_Diptera_Chironomidae_Diamesa bertrami</t>
  </si>
  <si>
    <t>BOLD:AAB9980</t>
  </si>
  <si>
    <t>BIOUG15578-A06</t>
  </si>
  <si>
    <t>13,1</t>
  </si>
  <si>
    <t>AAB9980</t>
  </si>
  <si>
    <t>CAN_60</t>
  </si>
  <si>
    <t>BOLD:AAM0419_Diptera_Chironomidae_Diplocladius cultriger</t>
  </si>
  <si>
    <t>BOLD:AAM0419</t>
  </si>
  <si>
    <t>BIOUG07730-B01</t>
  </si>
  <si>
    <t>Diplocladius cultriger</t>
  </si>
  <si>
    <t>Diplocladius</t>
  </si>
  <si>
    <t>9,3</t>
  </si>
  <si>
    <t>AAM0419</t>
  </si>
  <si>
    <t>CAN_66</t>
  </si>
  <si>
    <t>BOLD:AAM0871_Diptera_Chironomidae_Hydrobaenus fusistylus</t>
  </si>
  <si>
    <t>BOLD:AAM0871</t>
  </si>
  <si>
    <t>BIOUG07872-A03</t>
  </si>
  <si>
    <t>Hydrobaenus fusistylus</t>
  </si>
  <si>
    <t>Hydrobaenus</t>
  </si>
  <si>
    <t>9,2</t>
  </si>
  <si>
    <t>AAM0871</t>
  </si>
  <si>
    <t>CAN_68</t>
  </si>
  <si>
    <t>BOLD:AAM6308_Diptera_Chironomidae_Limnophyes anderseni</t>
  </si>
  <si>
    <t>BOLD:AAM6308</t>
  </si>
  <si>
    <t>BIOUG07713-E03</t>
  </si>
  <si>
    <t>Limnophyes anderseni</t>
  </si>
  <si>
    <t>Limnophyes</t>
  </si>
  <si>
    <t>AAM6308</t>
  </si>
  <si>
    <t>CAN_74</t>
  </si>
  <si>
    <t>BOLD:AAD1720_Diptera_Chironomidae_Limnophyes asquamatus</t>
  </si>
  <si>
    <t>BOLD:AAD1720</t>
  </si>
  <si>
    <t>BIOUG07832-A09</t>
  </si>
  <si>
    <t>Limnophyes asquamatus</t>
  </si>
  <si>
    <t>5,9</t>
  </si>
  <si>
    <t>CAN_79</t>
  </si>
  <si>
    <t>BOLD:AAU6762_Diptera_Chironomidae_Limnophyes asquamatus</t>
  </si>
  <si>
    <t>BOLD:AAU6762</t>
  </si>
  <si>
    <t>BIOUG15604-F06</t>
  </si>
  <si>
    <t>8,6</t>
  </si>
  <si>
    <t>CAN_81</t>
  </si>
  <si>
    <t>BOLD:AAB7912_Diptera_Chironomidae_Limnophyes brachytomus</t>
  </si>
  <si>
    <t>BOLD:AAB7912</t>
  </si>
  <si>
    <t>BIOUG07713-F11</t>
  </si>
  <si>
    <t>Limnophyes brachytomus</t>
  </si>
  <si>
    <t>2,2</t>
  </si>
  <si>
    <t>CAN_86</t>
  </si>
  <si>
    <t>BOLD:ACM4349</t>
  </si>
  <si>
    <t>BIOUG07833-C02</t>
  </si>
  <si>
    <t>4,5</t>
  </si>
  <si>
    <t>ACM4349</t>
  </si>
  <si>
    <t>CAN_88</t>
  </si>
  <si>
    <t>BOLD:AAE6393_Diptera_Chironomidae_Limnophyes eltoni</t>
  </si>
  <si>
    <t>BOLD:AAE6393</t>
  </si>
  <si>
    <t>BIOUG07868-C01</t>
  </si>
  <si>
    <t>Limnophyes eltoni</t>
  </si>
  <si>
    <t>3,6</t>
  </si>
  <si>
    <t>incomplete</t>
  </si>
  <si>
    <t>AAE6393</t>
  </si>
  <si>
    <t>CAN_90</t>
  </si>
  <si>
    <t>BOLD:ABZ1847_Diptera_Chironomidae_Limnophyes minimus</t>
  </si>
  <si>
    <t>BOLD:ABZ1847</t>
  </si>
  <si>
    <t>BIOUG07866-G02</t>
  </si>
  <si>
    <t>Limnophyes minimus</t>
  </si>
  <si>
    <t>ABZ1847</t>
  </si>
  <si>
    <t>CAN_97</t>
  </si>
  <si>
    <t>BOLD:AAU3704_Diptera_Chironomidae_Limnophyes ninae</t>
  </si>
  <si>
    <t>BOLD:AAU3704</t>
  </si>
  <si>
    <t>BIOUG07713-G10</t>
  </si>
  <si>
    <t>Limnophyes ninae</t>
  </si>
  <si>
    <t>AAU3704</t>
  </si>
  <si>
    <t>CAN_98</t>
  </si>
  <si>
    <t>BOLD:AAL9235_Diptera_Chironomidae_Limnophyes pumilio</t>
  </si>
  <si>
    <t>BOLD:AAL9235</t>
  </si>
  <si>
    <t>BIOUG07713-E12</t>
  </si>
  <si>
    <t>Limnophyes pumilio</t>
  </si>
  <si>
    <t>4,1</t>
  </si>
  <si>
    <t>AAL9235</t>
  </si>
  <si>
    <t>CAN_99</t>
  </si>
  <si>
    <t>BOLD:AAH3315_Coleoptera_Coccinellidae_Coccinella transversoguttata</t>
  </si>
  <si>
    <t>BOLD:AAH3315</t>
  </si>
  <si>
    <t>BIOUG06877-F12</t>
  </si>
  <si>
    <t>Coccinella transversoguttata</t>
  </si>
  <si>
    <t>Coleoptera</t>
  </si>
  <si>
    <t>Coccinellidae</t>
  </si>
  <si>
    <t>Coccinella</t>
  </si>
  <si>
    <t>146,5</t>
  </si>
  <si>
    <t>AAH3315</t>
  </si>
  <si>
    <t>CAN_100</t>
  </si>
  <si>
    <t>BOLD:ACP6173_Diptera_Anthomyiidae_Pegomya icterica</t>
  </si>
  <si>
    <t>BOLD:ACP6173</t>
  </si>
  <si>
    <t>BIOUG06855-H10</t>
  </si>
  <si>
    <t>Pegomya icterica</t>
  </si>
  <si>
    <t>Anthomyiidae</t>
  </si>
  <si>
    <t>Pegomya</t>
  </si>
  <si>
    <t>443,2</t>
  </si>
  <si>
    <t>ACP6173</t>
  </si>
  <si>
    <t>CAN_101</t>
  </si>
  <si>
    <t>BOLD:AAA3750_Diptera_Culicidae_Aedes nigripes or Aedes impiger</t>
  </si>
  <si>
    <t>BOLD:AAA3750</t>
  </si>
  <si>
    <t>BIOUG06855-H11</t>
  </si>
  <si>
    <t>Aedes nigripes/Aedes impiger</t>
  </si>
  <si>
    <t>Culicidae</t>
  </si>
  <si>
    <t>Aedes</t>
  </si>
  <si>
    <t>88,3</t>
  </si>
  <si>
    <t>AAA3750</t>
  </si>
  <si>
    <t>CAN_105</t>
  </si>
  <si>
    <t>BOLD:AAL7869_Diptera_Sciaridae_Lycoriella flavipeda</t>
  </si>
  <si>
    <t>BOLD:AAL7869</t>
  </si>
  <si>
    <t>BIOUG06877-G08</t>
  </si>
  <si>
    <t>Lycoriella flavipeda</t>
  </si>
  <si>
    <t>Sciaridae</t>
  </si>
  <si>
    <t>Lycoriella</t>
  </si>
  <si>
    <t>19,2</t>
  </si>
  <si>
    <t>CAN_107</t>
  </si>
  <si>
    <t>BOLD:AAE8704_Diptera_Chironomidae_Smittia extrema</t>
  </si>
  <si>
    <t>BOLD:AAE8704</t>
  </si>
  <si>
    <t>BIOUG07711-A02</t>
  </si>
  <si>
    <t>Smittia extrema</t>
  </si>
  <si>
    <t>Smittia</t>
  </si>
  <si>
    <t>16,9</t>
  </si>
  <si>
    <t>AAE8704</t>
  </si>
  <si>
    <t>CAN_109</t>
  </si>
  <si>
    <t>BOLD:ABA7011_Diptera_Chironomidae_Smittia</t>
  </si>
  <si>
    <t>BOLD:ABA7011</t>
  </si>
  <si>
    <t>BIOUG07711-A05</t>
  </si>
  <si>
    <t>7,5</t>
  </si>
  <si>
    <t>ABA7011</t>
  </si>
  <si>
    <t>CAN_112</t>
  </si>
  <si>
    <t>BOLD:AAL5960_Diptera_Chironomidae_Diamesa geminata</t>
  </si>
  <si>
    <t>BOLD:AAL5960</t>
  </si>
  <si>
    <t>BIOUG07711-E09</t>
  </si>
  <si>
    <t>Diamesa geminata</t>
  </si>
  <si>
    <t>AAL5960</t>
  </si>
  <si>
    <t>CAN_115</t>
  </si>
  <si>
    <t>BOLD:ACA8845_Diptera_Agromyzidae_Chromatomyia puccinelliae</t>
  </si>
  <si>
    <t>BOLD:ACA8845</t>
  </si>
  <si>
    <t>BIOUG07711-H09</t>
  </si>
  <si>
    <t>Chromatomyia puccinelliae</t>
  </si>
  <si>
    <t>Agromyzidae</t>
  </si>
  <si>
    <t>Chromatomyia</t>
  </si>
  <si>
    <t>ACA8845</t>
  </si>
  <si>
    <t>CAN_117</t>
  </si>
  <si>
    <t>BOLD:ABW5539_Diptera_Agromyzidae_Phytomyza aquilonia</t>
  </si>
  <si>
    <t>BOLD:ABW5539</t>
  </si>
  <si>
    <t>BIOUG07712-B03</t>
  </si>
  <si>
    <t>Phytomyza aquilonia</t>
  </si>
  <si>
    <t>Phytomyza</t>
  </si>
  <si>
    <t>ABW5539</t>
  </si>
  <si>
    <t>CAN_125</t>
  </si>
  <si>
    <t>BOLD:AAL9695_Diptera_Chironomidae_Diamesa simplex</t>
  </si>
  <si>
    <t>BOLD:AAL9695</t>
  </si>
  <si>
    <t>BIOUG07712-G05</t>
  </si>
  <si>
    <t>Diamesa simplex</t>
  </si>
  <si>
    <t>65,2</t>
  </si>
  <si>
    <t>AAL9695</t>
  </si>
  <si>
    <t>CAN_128</t>
  </si>
  <si>
    <t>BOLD:ACI8075_Diptera_Mycetophilidae</t>
  </si>
  <si>
    <t>BOLD:ACI8075</t>
  </si>
  <si>
    <t>BIOUG07713-C06</t>
  </si>
  <si>
    <t>Boletina n. sp./Sciophila exserta</t>
  </si>
  <si>
    <t>Mycetophilidae</t>
  </si>
  <si>
    <t>33,2</t>
  </si>
  <si>
    <t>ACI8075</t>
  </si>
  <si>
    <t>CAN_134</t>
  </si>
  <si>
    <t>BOLD:AAA9429_Diptera_Chironomidae_Metriocnemus</t>
  </si>
  <si>
    <t>BOLD:AAA9429</t>
  </si>
  <si>
    <t>BIOUG07713-G02</t>
  </si>
  <si>
    <t>Metriocnemus</t>
  </si>
  <si>
    <t>21,3</t>
  </si>
  <si>
    <t>AAA9429</t>
  </si>
  <si>
    <t>CAN_135</t>
  </si>
  <si>
    <t>BOLD:AAP8779_Diptera_Sciaridae_Bradysia</t>
  </si>
  <si>
    <t>BOLD:AAP8779</t>
  </si>
  <si>
    <t>BIOUG07713-H06</t>
  </si>
  <si>
    <t>Bradysia</t>
  </si>
  <si>
    <t>20,7</t>
  </si>
  <si>
    <t>SOAPTRANS</t>
  </si>
  <si>
    <t>AAP8779</t>
  </si>
  <si>
    <t>CAN_137</t>
  </si>
  <si>
    <t>BOLD:AAM6303_Diptera_Chironomidae_Smittia cf. Extrema</t>
  </si>
  <si>
    <t>BOLD:AAM6303</t>
  </si>
  <si>
    <t>BIOUG07715-C12</t>
  </si>
  <si>
    <t>Smittia cf. extrema</t>
  </si>
  <si>
    <t>3,1</t>
  </si>
  <si>
    <t>AAM6303</t>
  </si>
  <si>
    <t>CAN_138</t>
  </si>
  <si>
    <t>BOLD:AAN5388_Diptera_Chironomidae_Tanytarsus anderseni</t>
  </si>
  <si>
    <t>BOLD:AAN5388</t>
  </si>
  <si>
    <t>BIOUG07715-D09</t>
  </si>
  <si>
    <t>Tanytarsus anderseni</t>
  </si>
  <si>
    <t>Tanytarsus</t>
  </si>
  <si>
    <t>4,6</t>
  </si>
  <si>
    <t>missing</t>
  </si>
  <si>
    <t>AAN5388</t>
  </si>
  <si>
    <t>CAN_142</t>
  </si>
  <si>
    <t>BOLD:AAL9858_Diptera_Chironomidae_Chaetocladius holmgreni</t>
  </si>
  <si>
    <t>BOLD:AAL9858</t>
  </si>
  <si>
    <t>BIOUG07723-D01</t>
  </si>
  <si>
    <t>13,4</t>
  </si>
  <si>
    <t>AAL9858</t>
  </si>
  <si>
    <t>CAN_144</t>
  </si>
  <si>
    <t>BOLD:AAV5906_Diptera_Chironomidae_Orthocladius gelidus</t>
  </si>
  <si>
    <t>BOLD:AAV5906</t>
  </si>
  <si>
    <t>BIOUG07723-F02</t>
  </si>
  <si>
    <t>Orthocladius gelidus</t>
  </si>
  <si>
    <t>Orthocladius</t>
  </si>
  <si>
    <t>AAV5906</t>
  </si>
  <si>
    <t>CAN_149</t>
  </si>
  <si>
    <t>BOLD:AAL5687_Diptera_Chironomidae_Orthocladius saxosus</t>
  </si>
  <si>
    <t>BOLD:AAL5687</t>
  </si>
  <si>
    <t>BIOUG07724-G03</t>
  </si>
  <si>
    <t>Orthocladius saxosus</t>
  </si>
  <si>
    <t>22,2</t>
  </si>
  <si>
    <t>AAL5687</t>
  </si>
  <si>
    <t>CAN_152</t>
  </si>
  <si>
    <t>BOLD:AAF4817_Diptera_Chironomidae_Smittia edwardsi</t>
  </si>
  <si>
    <t>BOLD:AAF4817</t>
  </si>
  <si>
    <t>BIOUG07726-A06</t>
  </si>
  <si>
    <t>Smittia edwardsi</t>
  </si>
  <si>
    <t>AAF4817</t>
  </si>
  <si>
    <t>CAN_156</t>
  </si>
  <si>
    <t>BOLD:AAJ3817_Diptera_Chironomidae_Smittia</t>
  </si>
  <si>
    <t>BOLD:AAJ3817</t>
  </si>
  <si>
    <t>BIOUG07728-B07</t>
  </si>
  <si>
    <t>4,3</t>
  </si>
  <si>
    <t>AAJ3817</t>
  </si>
  <si>
    <t>CAN_159</t>
  </si>
  <si>
    <t>BOLD:AAM6657_Diptera_Empididae_Rhamphomyia hoeli</t>
  </si>
  <si>
    <t>BOLD:AAM6657</t>
  </si>
  <si>
    <t>BIOUG07730-E06</t>
  </si>
  <si>
    <t>Rhamphomyia hoeli</t>
  </si>
  <si>
    <t>Empididae</t>
  </si>
  <si>
    <t>Rhamphomyia</t>
  </si>
  <si>
    <t>28,9</t>
  </si>
  <si>
    <t>AAM6657</t>
  </si>
  <si>
    <t>CAN_167</t>
  </si>
  <si>
    <t>BOLD:AAZ6073_Diptera_Sciaridae_Lycoriella riparia</t>
  </si>
  <si>
    <t>BOLD:AAZ6073</t>
  </si>
  <si>
    <t>BIOUG07734-C01</t>
  </si>
  <si>
    <t>Lycoriella riparia</t>
  </si>
  <si>
    <t>43,9</t>
  </si>
  <si>
    <t>AAZ6073</t>
  </si>
  <si>
    <t>CAN_169</t>
  </si>
  <si>
    <t>BOLD:AAZ5402</t>
  </si>
  <si>
    <t>BIOUG07725-E09</t>
  </si>
  <si>
    <t>Spilogona denudata</t>
  </si>
  <si>
    <t>Muscidae</t>
  </si>
  <si>
    <t>Spilogona</t>
  </si>
  <si>
    <t>42,8</t>
  </si>
  <si>
    <t>AAZ5402</t>
  </si>
  <si>
    <t>CAN_171</t>
  </si>
  <si>
    <t>BOLD:ACA0346_Diptera_Chironomidae_Smittia</t>
  </si>
  <si>
    <t>BOLD:ACA0346</t>
  </si>
  <si>
    <t>BIOUG07738-H04</t>
  </si>
  <si>
    <t>5,2</t>
  </si>
  <si>
    <t>ACA0346</t>
  </si>
  <si>
    <t>CAN_175</t>
  </si>
  <si>
    <t>BOLD:AAM9262_Diptera_Sciaridae_Camptochaeta cladiator</t>
  </si>
  <si>
    <t>BOLD:AAM9262</t>
  </si>
  <si>
    <t>BIOUG07745-C04</t>
  </si>
  <si>
    <t>Camptochaeta cladiator</t>
  </si>
  <si>
    <t>Camptochaeta</t>
  </si>
  <si>
    <t>9,4</t>
  </si>
  <si>
    <t>AAM9262</t>
  </si>
  <si>
    <t>CAN_182</t>
  </si>
  <si>
    <t>BOLD:AAB3857_Diptera_Chironomidae_Micropsectra logani</t>
  </si>
  <si>
    <t>BOLD:AAB3857</t>
  </si>
  <si>
    <t>BIOUG07767-B02</t>
  </si>
  <si>
    <t>Micropsectra logani</t>
  </si>
  <si>
    <t>Micropsectra</t>
  </si>
  <si>
    <t>2,8</t>
  </si>
  <si>
    <t>AAB3857</t>
  </si>
  <si>
    <t>CAN_185</t>
  </si>
  <si>
    <t>BOLD:AAC4201_Diptera_Chironomidae_Paraphaenocladius impensus</t>
  </si>
  <si>
    <t>BOLD:AAC4201</t>
  </si>
  <si>
    <t>BIOUG07825-E11</t>
  </si>
  <si>
    <t>Paraphaenocladius impensus</t>
  </si>
  <si>
    <t>Paraphaenocladius</t>
  </si>
  <si>
    <t>5,5</t>
  </si>
  <si>
    <t>AAC4201</t>
  </si>
  <si>
    <t>CAN_197</t>
  </si>
  <si>
    <t>BOLD:AAG1686_Diptera_Muscidae_Spilogona micans</t>
  </si>
  <si>
    <t>BOLD:AAG1686</t>
  </si>
  <si>
    <t>BIOUG07832-B07</t>
  </si>
  <si>
    <t>Spilogona micans</t>
  </si>
  <si>
    <t>304,7</t>
  </si>
  <si>
    <t>AAG1686</t>
  </si>
  <si>
    <t>CAN_199</t>
  </si>
  <si>
    <t>BOLD:AAW0131_Diptera_Anthomyiidae_Delia echinata</t>
  </si>
  <si>
    <t>BOLD:AAW0131</t>
  </si>
  <si>
    <t>BIOUG07833-F04</t>
  </si>
  <si>
    <t>Delia echinata</t>
  </si>
  <si>
    <t>Delia</t>
  </si>
  <si>
    <t>AAW0131</t>
  </si>
  <si>
    <t>CAN_203</t>
  </si>
  <si>
    <t>BOLD:AAG4892_Diptera_Mycetophilidae_Sciophila hirta</t>
  </si>
  <si>
    <t>BOLD:AAG4892</t>
  </si>
  <si>
    <t>BIOUG07853-G10</t>
  </si>
  <si>
    <t>Sciophila hirta</t>
  </si>
  <si>
    <t>Sciophila</t>
  </si>
  <si>
    <t>29,4</t>
  </si>
  <si>
    <t>SPADESplasmid</t>
  </si>
  <si>
    <t>AAG4892</t>
  </si>
  <si>
    <t>CAN_210</t>
  </si>
  <si>
    <t>BOLD:AAB9256_Diptera_Chironomidae_Procladius crassinervis</t>
  </si>
  <si>
    <t>BOLD:AAB9256</t>
  </si>
  <si>
    <t>BIOUG07857-B03</t>
  </si>
  <si>
    <t>Procladius crassinervis</t>
  </si>
  <si>
    <t>Procladius</t>
  </si>
  <si>
    <t>16,1</t>
  </si>
  <si>
    <t>AAB9256</t>
  </si>
  <si>
    <t>CAN_212</t>
  </si>
  <si>
    <t>BOLD:AAL7118_Diptera_Chironomidae_Tokunagaia obriaini</t>
  </si>
  <si>
    <t>BOLD:AAL7118</t>
  </si>
  <si>
    <t>BIOUG07858-F10</t>
  </si>
  <si>
    <t>Tokunagaia obriaini</t>
  </si>
  <si>
    <t>17,5</t>
  </si>
  <si>
    <t>AAL7118</t>
  </si>
  <si>
    <t>CAN_214</t>
  </si>
  <si>
    <t>BOLD:AAC5203_Diptera_Chironomidae_Limnophyes pumilio</t>
  </si>
  <si>
    <t>BOLD:AAC5203</t>
  </si>
  <si>
    <t>BIOUG07860-C04</t>
  </si>
  <si>
    <t>2,9</t>
  </si>
  <si>
    <t>AAC5203</t>
  </si>
  <si>
    <t>CAN_221</t>
  </si>
  <si>
    <t>BOLD:AAM9260_Diptera_Sciaridae_Lycoriella abbrevinervis</t>
  </si>
  <si>
    <t>BOLD:AAM9260</t>
  </si>
  <si>
    <t>BIOUG07866-C06</t>
  </si>
  <si>
    <t>Lycoriella abbrevinervis</t>
  </si>
  <si>
    <t>15,3</t>
  </si>
  <si>
    <t>AAM9260</t>
  </si>
  <si>
    <t>CAN_226</t>
  </si>
  <si>
    <t>BOLD:AAM9015_Diptera_Mycetophilidae_Phronia egregia</t>
  </si>
  <si>
    <t>BOLD:AAM9015</t>
  </si>
  <si>
    <t>BIOUG07872-H04</t>
  </si>
  <si>
    <t>Phronia egregia</t>
  </si>
  <si>
    <t>Phronia</t>
  </si>
  <si>
    <t>SADBG</t>
  </si>
  <si>
    <t>AAM9015</t>
  </si>
  <si>
    <t>CAN_228</t>
  </si>
  <si>
    <t>BOLD:ABX8388_Diptera_Chironomidae_Tokunagaia rectangularis</t>
  </si>
  <si>
    <t>BOLD:ABX8388</t>
  </si>
  <si>
    <t>BIOUG07873-B07</t>
  </si>
  <si>
    <t>Tokunagaia rectangularis</t>
  </si>
  <si>
    <t>Tokunagaia</t>
  </si>
  <si>
    <t>5,3</t>
  </si>
  <si>
    <t>ABX8388</t>
  </si>
  <si>
    <t>CAN_229</t>
  </si>
  <si>
    <t>BOLD:AAZ6074_Diptera_Sciaridae_Lycoriella</t>
  </si>
  <si>
    <t>BOLD:AAZ6074</t>
  </si>
  <si>
    <t>BIOUG07874-E01</t>
  </si>
  <si>
    <t>13,2</t>
  </si>
  <si>
    <t>CAN_231</t>
  </si>
  <si>
    <t>BOLD:ABA3294_Diptera_Mycetophilidae_Phronia exigua</t>
  </si>
  <si>
    <t>BOLD:ABA3294</t>
  </si>
  <si>
    <t>BIOUG07875-A08</t>
  </si>
  <si>
    <t>Phronia exigua</t>
  </si>
  <si>
    <t>4,4</t>
  </si>
  <si>
    <t>IDBA+SPADES+SOAPTRANS+SADBG+GENEIOUS</t>
  </si>
  <si>
    <t>ABA3294</t>
  </si>
  <si>
    <t>CAN_232</t>
  </si>
  <si>
    <t>BOLD:AAP5045_Diptera_Anthomyiidae_Paradelia arctica</t>
  </si>
  <si>
    <t>BOLD:AAP5045</t>
  </si>
  <si>
    <t>BIOUG07875-A12</t>
  </si>
  <si>
    <t>Paradelia arctica</t>
  </si>
  <si>
    <t>Paradelia</t>
  </si>
  <si>
    <t>AAP5045</t>
  </si>
  <si>
    <t>CAN_242</t>
  </si>
  <si>
    <t>BOLD:ACI8140_Diptera_Mycetophilidae</t>
  </si>
  <si>
    <t>BOLD:ACI8140</t>
  </si>
  <si>
    <t>BIOUG07877-D06</t>
  </si>
  <si>
    <t>27,1</t>
  </si>
  <si>
    <t>CAN_244</t>
  </si>
  <si>
    <t>BOLD:AAV7095_Diptera_Chironomidae_Tanytarsus niger</t>
  </si>
  <si>
    <t>BOLD:AAV7095</t>
  </si>
  <si>
    <t>BIOUG07877-H06</t>
  </si>
  <si>
    <t>Tanytarsus niger</t>
  </si>
  <si>
    <t>3,8</t>
  </si>
  <si>
    <t>AAV7095</t>
  </si>
  <si>
    <t>CAN_250</t>
  </si>
  <si>
    <t>BOLD:AAD8971_Diptera_Chironomidae_Orthocladius oblidens</t>
  </si>
  <si>
    <t>BOLD:AAD8971</t>
  </si>
  <si>
    <t>BIOUG07882-C11</t>
  </si>
  <si>
    <t>Orthocladius oblidens</t>
  </si>
  <si>
    <t>5,6</t>
  </si>
  <si>
    <t>CAN_251</t>
  </si>
  <si>
    <t>BOLD:AAV1299_Diptera_Camptochaeta aff. Flagellifera</t>
  </si>
  <si>
    <t>BOLD:AAV1299</t>
  </si>
  <si>
    <t>BIOUG07882-E01</t>
  </si>
  <si>
    <t>Camptochaeta aff. flagellifera</t>
  </si>
  <si>
    <t>7,3</t>
  </si>
  <si>
    <t>AAV1299</t>
  </si>
  <si>
    <t>CAN_252</t>
  </si>
  <si>
    <t>BOLD:ACA8693_Diptera_Chironomidae_Tokunagaia rectangularis</t>
  </si>
  <si>
    <t>BOLD:ACA8693</t>
  </si>
  <si>
    <t>BIOUG07882-G11</t>
  </si>
  <si>
    <t>12,9</t>
  </si>
  <si>
    <t>ACA8693</t>
  </si>
  <si>
    <t>CAN_253</t>
  </si>
  <si>
    <t>BOLD:AAM8957_Diptera_Mycetophilidae_Brevicornu fuscipenne</t>
  </si>
  <si>
    <t>BOLD:AAM8957</t>
  </si>
  <si>
    <t>BIOUG07885-B03</t>
  </si>
  <si>
    <t>Brevicornu fuscipenne</t>
  </si>
  <si>
    <t>Brevicornu</t>
  </si>
  <si>
    <t>31,1</t>
  </si>
  <si>
    <t>CAN_255</t>
  </si>
  <si>
    <t>BOLD:ACI8978_Diptera_Chironomidae_Paratanytarsus</t>
  </si>
  <si>
    <t>BOLD:ACI8978</t>
  </si>
  <si>
    <t>BIOUG07885-H03</t>
  </si>
  <si>
    <t>Paratanytarsus</t>
  </si>
  <si>
    <t>8,3</t>
  </si>
  <si>
    <t>ACI8978</t>
  </si>
  <si>
    <t>CAN_258</t>
  </si>
  <si>
    <t>BOLD:ACI9125_Diptera_Chironomidae_Smittia</t>
  </si>
  <si>
    <t>BOLD:ACI9125</t>
  </si>
  <si>
    <t>BIOUG07887-D10</t>
  </si>
  <si>
    <t>ACI9125</t>
  </si>
  <si>
    <t>CAN_261</t>
  </si>
  <si>
    <t>BOLD:ACA4801_Diptera_Chironomidae_Orthocladius roussellae</t>
  </si>
  <si>
    <t>BOLD:ACA4801</t>
  </si>
  <si>
    <t>BIOUG07887-F06</t>
  </si>
  <si>
    <t>Orthocladius roussellae</t>
  </si>
  <si>
    <t>23,3</t>
  </si>
  <si>
    <t>ACA4801</t>
  </si>
  <si>
    <t>CAN_268</t>
  </si>
  <si>
    <t>BOLD:ACK2099_Diptera_Chironomidae_Procladius crassinervis</t>
  </si>
  <si>
    <t>BOLD:ACK2099</t>
  </si>
  <si>
    <t>BIOUG08891-F12</t>
  </si>
  <si>
    <t>14,1</t>
  </si>
  <si>
    <t>ACK2099</t>
  </si>
  <si>
    <t>CAN_271</t>
  </si>
  <si>
    <t>BOLD:ACI8109_Diptera_Chironomidae_Tanytarsus anderseni</t>
  </si>
  <si>
    <t>BOLD:ACI8109</t>
  </si>
  <si>
    <t>BIOUG08891-H10</t>
  </si>
  <si>
    <t>ACI8109</t>
  </si>
  <si>
    <t>CAN_277</t>
  </si>
  <si>
    <t>BOLD:AAM9014_Diptera_Mycetophilidae_Exechia frigida</t>
  </si>
  <si>
    <t>BOLD:AAM9014</t>
  </si>
  <si>
    <t>BIOUG08896-H05</t>
  </si>
  <si>
    <t>Exechia frigida</t>
  </si>
  <si>
    <t>Exechia</t>
  </si>
  <si>
    <t>77,9</t>
  </si>
  <si>
    <t>AAM9014</t>
  </si>
  <si>
    <t>CAN_280</t>
  </si>
  <si>
    <t>BOLD:AAU6577_Diptera_Sciaridae_Bradysia</t>
  </si>
  <si>
    <t>BOLD:AAU6577</t>
  </si>
  <si>
    <t>BIOUG08897-B10</t>
  </si>
  <si>
    <t>14,2</t>
  </si>
  <si>
    <t>AAU6577</t>
  </si>
  <si>
    <t>CAN_281</t>
  </si>
  <si>
    <t>BOLD:AAG5430_Diptera_Chironomidae_Procladius crassinervis</t>
  </si>
  <si>
    <t>BOLD:AAG5430</t>
  </si>
  <si>
    <t>BIOUG08897-C01</t>
  </si>
  <si>
    <t>38,5</t>
  </si>
  <si>
    <t>AAG5430</t>
  </si>
  <si>
    <t>CAN_285</t>
  </si>
  <si>
    <t>BOLD:AAL7874_Diptera_Sciaridae_Lycoriella</t>
  </si>
  <si>
    <t>BOLD:AAL7874</t>
  </si>
  <si>
    <t>BIOUG09013-D01</t>
  </si>
  <si>
    <t>36,7</t>
  </si>
  <si>
    <t>AAL7874</t>
  </si>
  <si>
    <t>CAN_292</t>
  </si>
  <si>
    <t>BOLD:ACI8139_Diptera_Ceratopogonidae_Brachypogon</t>
  </si>
  <si>
    <t>BOLD:ACI8139</t>
  </si>
  <si>
    <t>BIOUG09014-E08</t>
  </si>
  <si>
    <t>Brachypogon</t>
  </si>
  <si>
    <t>Ceratopogonidae</t>
  </si>
  <si>
    <t>ACI8139</t>
  </si>
  <si>
    <t>CAN_293</t>
  </si>
  <si>
    <t>BOLD:AAM5397_Diptera_Limoniidae_Ormosia</t>
  </si>
  <si>
    <t>BOLD:AAM5397</t>
  </si>
  <si>
    <t>BIOUG09014-F08</t>
  </si>
  <si>
    <t>Ormosia</t>
  </si>
  <si>
    <t>Limoniidae</t>
  </si>
  <si>
    <t>56,2</t>
  </si>
  <si>
    <t>AAM5397</t>
  </si>
  <si>
    <t>CAN_294</t>
  </si>
  <si>
    <t>BOLD:ABY5735_Diptera_Sciaridae_Lycoriella</t>
  </si>
  <si>
    <t>BOLD:ABY5735</t>
  </si>
  <si>
    <t>BIOUG09014-G10</t>
  </si>
  <si>
    <t>ABY5735</t>
  </si>
  <si>
    <t>CAN_295</t>
  </si>
  <si>
    <t>BOLD:ACK2762_Diptera_Chironomidae</t>
  </si>
  <si>
    <t>BOLD:ACK2762</t>
  </si>
  <si>
    <t>BIOUG09015-A11</t>
  </si>
  <si>
    <t>ACK2762</t>
  </si>
  <si>
    <t>CAN_296</t>
  </si>
  <si>
    <t>BOLD:AAC2863_Diptera_Chironomidae_Tanytarsus heliomesonyctios</t>
  </si>
  <si>
    <t>BOLD:AAC2863</t>
  </si>
  <si>
    <t>BIOUG09015-C08</t>
  </si>
  <si>
    <t>Tanytarsus heliomesonyctios</t>
  </si>
  <si>
    <t>9,5</t>
  </si>
  <si>
    <t>AAC2863</t>
  </si>
  <si>
    <t>CAN_305</t>
  </si>
  <si>
    <t>BOLD:ACI9186_Diptera_Ceratopogonidae_Ceratopogon abstrusus</t>
  </si>
  <si>
    <t>BOLD:ACI9186</t>
  </si>
  <si>
    <t>BIOUG09018-E08</t>
  </si>
  <si>
    <t>Ceratopogon abstrusus</t>
  </si>
  <si>
    <t>Ceratopogon</t>
  </si>
  <si>
    <t>9,1</t>
  </si>
  <si>
    <t>ACI9186</t>
  </si>
  <si>
    <t>CAN_312</t>
  </si>
  <si>
    <t>BOLD:ABA7010_Diptera_Chironomidae_Smittia</t>
  </si>
  <si>
    <t>BOLD:ABA7010</t>
  </si>
  <si>
    <t>BIOUG09101-G02</t>
  </si>
  <si>
    <t>got 2 mtgenomes</t>
  </si>
  <si>
    <t>ABA7010</t>
  </si>
  <si>
    <t>CAN_313</t>
  </si>
  <si>
    <t>BOLD:ACR2777_Diptera_Canacidae_Canacidae</t>
  </si>
  <si>
    <t>BOLD:ACR2777</t>
  </si>
  <si>
    <t>BIOUG09102-G06</t>
  </si>
  <si>
    <t>Canacidae</t>
  </si>
  <si>
    <t>14,3</t>
  </si>
  <si>
    <t>ACR2777</t>
  </si>
  <si>
    <t>CAN_318</t>
  </si>
  <si>
    <t>BOLD:AAV5076_Diptera_Chironomidae_Orthocladius priomixtus</t>
  </si>
  <si>
    <t>BOLD:AAV5076</t>
  </si>
  <si>
    <t>BIOUG09103-G06</t>
  </si>
  <si>
    <t>Orthocladius priomixtus</t>
  </si>
  <si>
    <t>AAV5076</t>
  </si>
  <si>
    <t>CAN_320</t>
  </si>
  <si>
    <t>BOLD:AAG6532_Diptera_Ceratopogonidae_Brachypogon</t>
  </si>
  <si>
    <t>BOLD:AAG6532</t>
  </si>
  <si>
    <t>BIOUG09105-F09</t>
  </si>
  <si>
    <t>AAG6532</t>
  </si>
  <si>
    <t>CAN_322</t>
  </si>
  <si>
    <t>BOLD:ABW3845_Diptera_Brachypogon</t>
  </si>
  <si>
    <t>BOLD:ABW3845</t>
  </si>
  <si>
    <t>BIOUG09105-H07</t>
  </si>
  <si>
    <t>7,6</t>
  </si>
  <si>
    <t>CAN_323</t>
  </si>
  <si>
    <t>BOLD:AAI3491_Diptera_Chironomidae_Orthocladius (Eudact.) gelidorum</t>
  </si>
  <si>
    <t>BOLD:AAI3491</t>
  </si>
  <si>
    <t>BIOUG09107-A03</t>
  </si>
  <si>
    <t>Orthocladius (Eudact.) gelidorum</t>
  </si>
  <si>
    <t>11,7</t>
  </si>
  <si>
    <t>AAI3491</t>
  </si>
  <si>
    <t>CAN_324</t>
  </si>
  <si>
    <t>BOLD:AAM9259_Diptera_Sciaridae</t>
  </si>
  <si>
    <t>BOLD:AAM9259</t>
  </si>
  <si>
    <t>BIOUG09107-B12</t>
  </si>
  <si>
    <t>AAM9259</t>
  </si>
  <si>
    <t>CAN_326</t>
  </si>
  <si>
    <t>BOLD:ACI9181_Diptera_Chironomidae_Pseudokiefferiella</t>
  </si>
  <si>
    <t>BOLD:ACI9181</t>
  </si>
  <si>
    <t>BIOUG09107-G08</t>
  </si>
  <si>
    <t>Pseudokiefferiella</t>
  </si>
  <si>
    <t>22,9</t>
  </si>
  <si>
    <t>ACI9181</t>
  </si>
  <si>
    <t>CAN_327</t>
  </si>
  <si>
    <t>BOLD:ACA4750_Diptera_Chironomidae_Orthocladius frigidus</t>
  </si>
  <si>
    <t>BOLD:ACA4750</t>
  </si>
  <si>
    <t>BIOUG09108-A04</t>
  </si>
  <si>
    <t>Orthocladius frigidus</t>
  </si>
  <si>
    <t>Orthocladius (Mesorth.) roussellae</t>
  </si>
  <si>
    <t>x</t>
  </si>
  <si>
    <t>ACA4750</t>
  </si>
  <si>
    <t>CAN_331</t>
  </si>
  <si>
    <t>BOLD:AAG2511_Diptera_Anthomyiidae_Delia platura</t>
  </si>
  <si>
    <t>BOLD:AAG2511</t>
  </si>
  <si>
    <t>BIOUG09108-B06</t>
  </si>
  <si>
    <t>Delia platura</t>
  </si>
  <si>
    <t>42,5</t>
  </si>
  <si>
    <t>AAG2511</t>
  </si>
  <si>
    <t>CAN_332</t>
  </si>
  <si>
    <t>BOLD:ACK1991_Diptera_Chironomidae_Orthocladius</t>
  </si>
  <si>
    <t>BOLD:ACK1991</t>
  </si>
  <si>
    <t>BIOUG09108-D07</t>
  </si>
  <si>
    <t>ACK1991</t>
  </si>
  <si>
    <t>CAN_334</t>
  </si>
  <si>
    <t>BOLD:ABW3844_Diptera_Sciaridae_Lycoriella cochleata</t>
  </si>
  <si>
    <t>BOLD:ABW3844</t>
  </si>
  <si>
    <t>BIOUG09108-G09</t>
  </si>
  <si>
    <t>Lycoriella cochleata</t>
  </si>
  <si>
    <t>39,1</t>
  </si>
  <si>
    <t>ABW3844</t>
  </si>
  <si>
    <t>CAN_340</t>
  </si>
  <si>
    <t>BOLD:AAM7341_Diptera_Heleomyzidae_Oecothea nr. Fenestralis</t>
  </si>
  <si>
    <t>BOLD:AAM7341</t>
  </si>
  <si>
    <t>BIOUG09110-C05</t>
  </si>
  <si>
    <t>Oecothea nr. fenestralis</t>
  </si>
  <si>
    <t>Heleomyzidae</t>
  </si>
  <si>
    <t>Oecothea</t>
  </si>
  <si>
    <t>112,8</t>
  </si>
  <si>
    <t>AAM7341</t>
  </si>
  <si>
    <t>CAN_342</t>
  </si>
  <si>
    <t>BOLD:AAB1171_Diptera_Chironomidae_Orthocladius (Euorth.) rivicola</t>
  </si>
  <si>
    <t>BOLD:AAB1171</t>
  </si>
  <si>
    <t>BIOUG09110-C12</t>
  </si>
  <si>
    <t>Orthocladius (Euorth.) rivicola</t>
  </si>
  <si>
    <t>AAB1171</t>
  </si>
  <si>
    <t>CAN_451</t>
  </si>
  <si>
    <t>BOLD:ACF2534_Diptera_Anthomyiidae_Egle groenlandica</t>
  </si>
  <si>
    <t>BOLD:ACF2534</t>
  </si>
  <si>
    <t>BIOUG15575-C11</t>
  </si>
  <si>
    <t>Egle groenlandica</t>
  </si>
  <si>
    <t>Egle</t>
  </si>
  <si>
    <t>81,9</t>
  </si>
  <si>
    <t>ACF2534</t>
  </si>
  <si>
    <t>CAN_464</t>
  </si>
  <si>
    <t>BOLD:AAZ4195_Diptera_Syrphidae_Platycheirus groenlandicus</t>
  </si>
  <si>
    <t>BOLD:AAZ4195</t>
  </si>
  <si>
    <t>BIOUG15608-A01</t>
  </si>
  <si>
    <t>Platycheirus groenlandicus</t>
  </si>
  <si>
    <t>Syrphidae</t>
  </si>
  <si>
    <t>Platycheirus</t>
  </si>
  <si>
    <t>393,4</t>
  </si>
  <si>
    <t>AAZ4195</t>
  </si>
  <si>
    <t>CAN_504</t>
  </si>
  <si>
    <t>BOLD:ABA0403_Hymenoptera_Ichneumonidae_Campoletis horstmanni</t>
  </si>
  <si>
    <t>BOLD:ABA0403</t>
  </si>
  <si>
    <t>BIOUG07192-D11</t>
  </si>
  <si>
    <t>Campoletis horstmanni</t>
  </si>
  <si>
    <t>Hymenoptera</t>
  </si>
  <si>
    <t>Ichneumonidae</t>
  </si>
  <si>
    <t>Campoletis</t>
  </si>
  <si>
    <t>41,2</t>
  </si>
  <si>
    <t>ABA0403</t>
  </si>
  <si>
    <t>CAN_505</t>
  </si>
  <si>
    <t>BOLD:ABZ2717_Hymenoptera_Ichneumonidae_Atractodes</t>
  </si>
  <si>
    <t>BOLD:ABZ2717</t>
  </si>
  <si>
    <t>BIOUG07192-E03</t>
  </si>
  <si>
    <t>Atractodes</t>
  </si>
  <si>
    <t>21,8</t>
  </si>
  <si>
    <t>ABZ2717</t>
  </si>
  <si>
    <t>CAN_574</t>
  </si>
  <si>
    <t>BOLD:AAD4528_Hymenoptera_Ichneumonidae_Atractodes</t>
  </si>
  <si>
    <t>BOLD:AAD4528</t>
  </si>
  <si>
    <t>BIOUG09183-H08</t>
  </si>
  <si>
    <t>33,8</t>
  </si>
  <si>
    <t>AAD4528</t>
  </si>
  <si>
    <t>CAN_575</t>
  </si>
  <si>
    <t>BOLD:AAH1523_Hymenoptera_Ichneumonidae_Campoletis horstmanni or Campoletis rostrata</t>
  </si>
  <si>
    <t>BOLD:AAH1523</t>
  </si>
  <si>
    <t>BIOUG09184-A03</t>
  </si>
  <si>
    <t>Campoletis horstmanni/Campoletis rostrata</t>
  </si>
  <si>
    <t>25,5</t>
  </si>
  <si>
    <t>AAH1523</t>
  </si>
  <si>
    <t>CAN_576</t>
  </si>
  <si>
    <t>BOLD:AAA6099_Hymenoptera_Braconidae_Cotesia</t>
  </si>
  <si>
    <t>BOLD:AAA6099</t>
  </si>
  <si>
    <t>BIOUG09184-B04</t>
  </si>
  <si>
    <t>Cotesia</t>
  </si>
  <si>
    <t>Braconidae</t>
  </si>
  <si>
    <t>AAA6099</t>
  </si>
  <si>
    <t>CAN_579</t>
  </si>
  <si>
    <t>BOLD:AAY4131_Hymenoptera_Ichneumonidae_Plectiscidea</t>
  </si>
  <si>
    <t>BOLD:AAY4131</t>
  </si>
  <si>
    <t>BIOUG15417-C02</t>
  </si>
  <si>
    <t>Plectiscidea</t>
  </si>
  <si>
    <t>32,5</t>
  </si>
  <si>
    <t>AAY4131</t>
  </si>
  <si>
    <t>CAN_582</t>
  </si>
  <si>
    <t>BOLD:ABY9068_Hymenoptera_Braconidae_Microplitis lugubris</t>
  </si>
  <si>
    <t>BOLD:ABY9068</t>
  </si>
  <si>
    <t>BIOUG15481-A11</t>
  </si>
  <si>
    <t>Microplitis lugubris</t>
  </si>
  <si>
    <t>Microplitis</t>
  </si>
  <si>
    <t>31,4</t>
  </si>
  <si>
    <t>ABY9068</t>
  </si>
  <si>
    <t>CAN_584</t>
  </si>
  <si>
    <t>BOLD:ACE6464_Hymenoptera_Braconidae_Cotesia</t>
  </si>
  <si>
    <t>BOLD:ACE6464</t>
  </si>
  <si>
    <t>BIOUG15488-A02</t>
  </si>
  <si>
    <t>8,8</t>
  </si>
  <si>
    <t>ACE6464</t>
  </si>
  <si>
    <t>CAN_585</t>
  </si>
  <si>
    <t>BOLD:ABA0389_Hymenoptera_Ichneumonidae_Acrolyta glacialis</t>
  </si>
  <si>
    <t>BOLD:ABA0389</t>
  </si>
  <si>
    <t>BIOUG15523-A01</t>
  </si>
  <si>
    <t>Acrolyta glacialis</t>
  </si>
  <si>
    <t>Acrolyta</t>
  </si>
  <si>
    <t>7,4</t>
  </si>
  <si>
    <t>ABA0389</t>
  </si>
  <si>
    <t>CAN_589</t>
  </si>
  <si>
    <t>BOLD:AAH2131_Hymenoptera_Ichneumonidae_Orthocentrus</t>
  </si>
  <si>
    <t>BOLD:AAH2131</t>
  </si>
  <si>
    <t>BIOUG15523-C04</t>
  </si>
  <si>
    <t>Orthocentrus</t>
  </si>
  <si>
    <t>61,9</t>
  </si>
  <si>
    <t>AAH2131</t>
  </si>
  <si>
    <t>CAN_592</t>
  </si>
  <si>
    <t>BOLD:ACJ1049_Hymenoptera_Braconidae_Aphidius</t>
  </si>
  <si>
    <t>BOLD:ACJ1049</t>
  </si>
  <si>
    <t>BIOUG15602-C11</t>
  </si>
  <si>
    <t>Aphidius</t>
  </si>
  <si>
    <t>ACJ1049</t>
  </si>
  <si>
    <t>CAN_593</t>
  </si>
  <si>
    <t>BOLD:ABX5303_Hymenoptera_Ichneumonidae_Saotis hoeli</t>
  </si>
  <si>
    <t>BOLD:ABX5303</t>
  </si>
  <si>
    <t>BIOUG15667-C03</t>
  </si>
  <si>
    <t>Saotis hoeli</t>
  </si>
  <si>
    <t>Saotis</t>
  </si>
  <si>
    <t>87,5</t>
  </si>
  <si>
    <t>ABX5303</t>
  </si>
  <si>
    <t>CAN_595</t>
  </si>
  <si>
    <t>BOLD:AAG0956_Hymenoptera_Ichneumonidae_Orthocentrus asper</t>
  </si>
  <si>
    <t>BOLD:AAG0956</t>
  </si>
  <si>
    <t>BIOUG15700-A02</t>
  </si>
  <si>
    <t>Orthocentrus asper</t>
  </si>
  <si>
    <t>29,1</t>
  </si>
  <si>
    <t>AAG0956</t>
  </si>
  <si>
    <t>CAN_597</t>
  </si>
  <si>
    <t>BOLD:AAA7102_Lepidoptera_Noctuidae_Sympistis zetterstedtii</t>
  </si>
  <si>
    <t>BOLD:AAA7102</t>
  </si>
  <si>
    <t>BIOUG05875-H08</t>
  </si>
  <si>
    <t>Sympistis zetterstedtii</t>
  </si>
  <si>
    <t>Lepidoptera</t>
  </si>
  <si>
    <t>Noctuidae</t>
  </si>
  <si>
    <t>Sympistis</t>
  </si>
  <si>
    <t>190,8</t>
  </si>
  <si>
    <t>AAA7102</t>
  </si>
  <si>
    <t>CAN_598</t>
  </si>
  <si>
    <t>BOLD:AAA1513_Lepidoptera_Plutellidae_Plutella xylostella</t>
  </si>
  <si>
    <t>BOLD:AAA1513</t>
  </si>
  <si>
    <t>BIOUG15482-E12</t>
  </si>
  <si>
    <t>Plutella xylostella</t>
  </si>
  <si>
    <t>Plutellidae</t>
  </si>
  <si>
    <t>Plutella</t>
  </si>
  <si>
    <t>51,2</t>
  </si>
  <si>
    <t>AAA1513</t>
  </si>
  <si>
    <t>CAN_608</t>
  </si>
  <si>
    <t>BOLD:AAA9651_Araneae_Lycosidae_Pardosa glacialis</t>
  </si>
  <si>
    <t>BOLD:AAA9651</t>
  </si>
  <si>
    <t>BIOUG05738-H11</t>
  </si>
  <si>
    <t>Pardosa glacialis</t>
  </si>
  <si>
    <t>Araneae</t>
  </si>
  <si>
    <t>Lycosidae</t>
  </si>
  <si>
    <t>Pardosa</t>
  </si>
  <si>
    <t>312,1</t>
  </si>
  <si>
    <t>AAA9651</t>
  </si>
  <si>
    <t>CAN_609</t>
  </si>
  <si>
    <t>BOLD:AAB1154_Araneae_Thomisidae_Xysticus labradorensis</t>
  </si>
  <si>
    <t>BOLD:AAB1154</t>
  </si>
  <si>
    <t>BIOUG06853-H07</t>
  </si>
  <si>
    <t>Xysticus labradorensis</t>
  </si>
  <si>
    <t>Thomisidae</t>
  </si>
  <si>
    <t>Xysticus</t>
  </si>
  <si>
    <t>AAB1154</t>
  </si>
  <si>
    <t>CAN_612</t>
  </si>
  <si>
    <t>BOLD:ACE8100_Araneae_Thomisidae_Xysticus deichmanni</t>
  </si>
  <si>
    <t>BOLD:ACE8100</t>
  </si>
  <si>
    <t>BIOUG06855-H06</t>
  </si>
  <si>
    <t>Xysticus deichmanni</t>
  </si>
  <si>
    <t>190,7</t>
  </si>
  <si>
    <t>ACE8100</t>
  </si>
  <si>
    <t>CAN_615</t>
  </si>
  <si>
    <t>BOLD:ACK5581_Araneae_Dictynidae_Emblyna borealis</t>
  </si>
  <si>
    <t>BOLD:ACK5581</t>
  </si>
  <si>
    <t>BIOUG15488-A05</t>
  </si>
  <si>
    <t>Emblyna borealis</t>
  </si>
  <si>
    <t>Dictynidae</t>
  </si>
  <si>
    <t>Emblyna</t>
  </si>
  <si>
    <t>27,8</t>
  </si>
  <si>
    <t>ACK5581</t>
  </si>
  <si>
    <t>LEP_1</t>
  </si>
  <si>
    <t>BOLD:ACF0117_Lepidoptera_Crambidae_Udea torvalis</t>
  </si>
  <si>
    <t>BOLD:ACF0117</t>
  </si>
  <si>
    <t>za2011-050</t>
  </si>
  <si>
    <t>Udea torvalis</t>
  </si>
  <si>
    <t>Crambidae</t>
  </si>
  <si>
    <t>Udea</t>
  </si>
  <si>
    <t>6,1</t>
  </si>
  <si>
    <t>ACF0117</t>
  </si>
  <si>
    <t>LEP_2</t>
  </si>
  <si>
    <t>BOLD:ABZ8142_Lepidoptera_Crambidae_Gesneria centuriella</t>
  </si>
  <si>
    <t>BOLD:ABZ8142</t>
  </si>
  <si>
    <t>za2011-049</t>
  </si>
  <si>
    <t>Gesneria centuriella</t>
  </si>
  <si>
    <t>Gesneria</t>
  </si>
  <si>
    <t>ABZ8142</t>
  </si>
  <si>
    <t>LEP_3</t>
  </si>
  <si>
    <t>BOLD:AAE6832_Lepidoptera_Erebidae_Gynaephora groenlandica</t>
  </si>
  <si>
    <t>BOLD:AAE6832</t>
  </si>
  <si>
    <t>za2011-087</t>
  </si>
  <si>
    <t>Gynaephora groenlandica</t>
  </si>
  <si>
    <t>Erebidae</t>
  </si>
  <si>
    <t>Gynaephora</t>
  </si>
  <si>
    <t>9,9</t>
  </si>
  <si>
    <t>AAE6832</t>
  </si>
  <si>
    <t>LEP_4</t>
  </si>
  <si>
    <t>BOLD:AAF6691_Lepidoptera_Geometridae_Psychophora sabini</t>
  </si>
  <si>
    <t>BOLD:AAF6691</t>
  </si>
  <si>
    <t>ZA2013-0845</t>
  </si>
  <si>
    <t>Psychophora sabini</t>
  </si>
  <si>
    <t>Geometridae</t>
  </si>
  <si>
    <t>Psychophora</t>
  </si>
  <si>
    <t>7,1</t>
  </si>
  <si>
    <t>AAF6691</t>
  </si>
  <si>
    <t>LEP_5</t>
  </si>
  <si>
    <t>BOLD:AAC9361_Lepidoptera_Entephria kidluitata</t>
  </si>
  <si>
    <t>BOLD:AAC9361</t>
  </si>
  <si>
    <t>BIOUG07628-E02</t>
  </si>
  <si>
    <t>Entephria kidluitata/E. polata</t>
  </si>
  <si>
    <t>Entephria</t>
  </si>
  <si>
    <t>Entephria kidluitata</t>
  </si>
  <si>
    <t>6,3</t>
  </si>
  <si>
    <t>AAC9361</t>
  </si>
  <si>
    <t>LEP_6</t>
  </si>
  <si>
    <t>BOLD:AAA5321_Lepidoptera_Plebeius glandon</t>
  </si>
  <si>
    <t>BOLD:AAA5321</t>
  </si>
  <si>
    <t>za2011-311</t>
  </si>
  <si>
    <t>Plebeius glandon</t>
  </si>
  <si>
    <t>Lycaenidae</t>
  </si>
  <si>
    <t>Plebeius</t>
  </si>
  <si>
    <t>AAA5321</t>
  </si>
  <si>
    <t>LEP_7</t>
  </si>
  <si>
    <t>BOLD:AAA5797_Lepidoptera_Noctuidae_Apamea zeta</t>
  </si>
  <si>
    <t>BOLD:AAA5797</t>
  </si>
  <si>
    <t>BIOUG09185-B12</t>
  </si>
  <si>
    <t>Apamea zeta</t>
  </si>
  <si>
    <t>Apamea</t>
  </si>
  <si>
    <t>14,4</t>
  </si>
  <si>
    <t>AAA5797</t>
  </si>
  <si>
    <t>LEP_8</t>
  </si>
  <si>
    <t>BOLD:AAA4280_Lepidoptera_Noctuidae_Rhyacia quadrangula</t>
  </si>
  <si>
    <t>BOLD:AAA4280</t>
  </si>
  <si>
    <t>BIOUG09185-D11</t>
  </si>
  <si>
    <t>Rhyacia quadrangula</t>
  </si>
  <si>
    <t>Rhyacia</t>
  </si>
  <si>
    <t>19,1</t>
  </si>
  <si>
    <t>AAA4280</t>
  </si>
  <si>
    <t>LEP_9</t>
  </si>
  <si>
    <t>BOLD:ACF0816_Lepidoptera_Noctuidae_Euxoa adumbrata</t>
  </si>
  <si>
    <t>BOLD:ACF0816</t>
  </si>
  <si>
    <t>BIOUG09185-E01</t>
  </si>
  <si>
    <t>Euxoa adumbrata</t>
  </si>
  <si>
    <t>Euxoa</t>
  </si>
  <si>
    <t>12,7</t>
  </si>
  <si>
    <t>ACF0816</t>
  </si>
  <si>
    <t>LEP_10</t>
  </si>
  <si>
    <t>BOLD:AAD7310_Lepidoptera_Noctuidae_Syngrapha parilis</t>
  </si>
  <si>
    <t>BOLD:AAD7310</t>
  </si>
  <si>
    <t>za2011-078</t>
  </si>
  <si>
    <t>Syngrapha parilis</t>
  </si>
  <si>
    <t>Syngrapha</t>
  </si>
  <si>
    <t>AAD7310</t>
  </si>
  <si>
    <t>LEP_11</t>
  </si>
  <si>
    <t>BOLD:AAA9583_Lepidoptera_Noctuidae_Polia richardsoni</t>
  </si>
  <si>
    <t>BOLD:AAA9583</t>
  </si>
  <si>
    <t>za2011-300</t>
  </si>
  <si>
    <t>Polia richardsoni</t>
  </si>
  <si>
    <t>Polia</t>
  </si>
  <si>
    <t>10,9</t>
  </si>
  <si>
    <t>AAA9583</t>
  </si>
  <si>
    <t>LEP_12</t>
  </si>
  <si>
    <t>BOLD:AAA3398_Lepidoptera_Boloria polaris</t>
  </si>
  <si>
    <t>BOLD:AAA3398</t>
  </si>
  <si>
    <t>za2011-063</t>
  </si>
  <si>
    <t>Boloria polaris</t>
  </si>
  <si>
    <t>Nymphalidae</t>
  </si>
  <si>
    <t>Boloria</t>
  </si>
  <si>
    <t>4,9</t>
  </si>
  <si>
    <t>LEP_13</t>
  </si>
  <si>
    <t>BOLD:AAA2067_Lepidoptera_Boloria chariclea</t>
  </si>
  <si>
    <t>BOLD:AAA2067</t>
  </si>
  <si>
    <t>za2011-023</t>
  </si>
  <si>
    <t>Boloria chariclea</t>
  </si>
  <si>
    <t>AAA2067</t>
  </si>
  <si>
    <t>LEP_14</t>
  </si>
  <si>
    <t>BOLD:AAA3447_Lepidoptera_Colias hecla</t>
  </si>
  <si>
    <t>BOLD:AAA3447</t>
  </si>
  <si>
    <t>za2011-005</t>
  </si>
  <si>
    <t>Colias hecla</t>
  </si>
  <si>
    <t>Pieridae</t>
  </si>
  <si>
    <t>Colias</t>
  </si>
  <si>
    <t>AAA3447</t>
  </si>
  <si>
    <t>LEP_15</t>
  </si>
  <si>
    <t>BOLD:AAF7514_Lepidoptera_Plutellidae_Rhigognostis senilella</t>
  </si>
  <si>
    <t>BOLD:AAF7514</t>
  </si>
  <si>
    <t>BIOUG15414-B02</t>
  </si>
  <si>
    <t>Rhigognostis senilella</t>
  </si>
  <si>
    <t>Rhigognostis</t>
  </si>
  <si>
    <t>1,6</t>
  </si>
  <si>
    <t>AAF7514</t>
  </si>
  <si>
    <t>LEP_16</t>
  </si>
  <si>
    <t>BOLD:ABU8486_Lepidoptera_Stenoptilia_Stenoptilia mengeli</t>
  </si>
  <si>
    <t>BOLD:ABU8486</t>
  </si>
  <si>
    <t>za2011-305</t>
  </si>
  <si>
    <t>Stenoptilia mengeli</t>
  </si>
  <si>
    <t>Pterophoridae</t>
  </si>
  <si>
    <t>Stenoptilia</t>
  </si>
  <si>
    <t>ABU8486</t>
  </si>
  <si>
    <t>LEP_17</t>
  </si>
  <si>
    <t>BOLD:AAA4759_Lepidoptera_Pyralidae_Pyla fusca</t>
  </si>
  <si>
    <t>BOLD:AAA4759</t>
  </si>
  <si>
    <t>BIOUG07628-D12</t>
  </si>
  <si>
    <t>Pyla fusca</t>
  </si>
  <si>
    <t>Pyralidae</t>
  </si>
  <si>
    <t>Pyla</t>
  </si>
  <si>
    <t>6,5</t>
  </si>
  <si>
    <t>AAA4759</t>
  </si>
  <si>
    <t>LEP_18</t>
  </si>
  <si>
    <t>BOLD:AAB9941_Lepidoptera_Tortricidae_Argyroploce aquilonana</t>
  </si>
  <si>
    <t>BOLD:AAB9941</t>
  </si>
  <si>
    <t>BIOUG09104-D07</t>
  </si>
  <si>
    <t>Argyroploce aquilonana /Olethreutes menglana</t>
  </si>
  <si>
    <t>Tortricidae</t>
  </si>
  <si>
    <t>Argyroploce</t>
  </si>
  <si>
    <t>Argyroploce aquilonana</t>
  </si>
  <si>
    <t>AAB9941</t>
  </si>
  <si>
    <t>LEP_19</t>
  </si>
  <si>
    <t>BOLD:AAB9825_Lepidoptera_Tortricidae_Olethreutes inquietana</t>
  </si>
  <si>
    <t>BOLD:AAB9825</t>
  </si>
  <si>
    <t>za2011-030</t>
  </si>
  <si>
    <t>Olethreutes inquietana</t>
  </si>
  <si>
    <t>Olethreutes</t>
  </si>
  <si>
    <t>3,9</t>
  </si>
  <si>
    <t>AAB9825</t>
  </si>
  <si>
    <t>LINY_2</t>
  </si>
  <si>
    <t>BOLD:AAB6851_Araneae_Linyphiidae_Erigone arctica</t>
  </si>
  <si>
    <t>BOLD:AAB6851</t>
  </si>
  <si>
    <t>ZA2012-0646</t>
  </si>
  <si>
    <t>Erigone arctica</t>
  </si>
  <si>
    <t>Linyphiidae</t>
  </si>
  <si>
    <t>Erigone</t>
  </si>
  <si>
    <t>33,5</t>
  </si>
  <si>
    <t>AAB6851</t>
  </si>
  <si>
    <t>LINY_3</t>
  </si>
  <si>
    <t>BOLD:AAD1748_Araneae_Linyphiidae_Erigone psychrophila</t>
  </si>
  <si>
    <t>BOLD:AAD1748</t>
  </si>
  <si>
    <t>ZA2012-0105</t>
  </si>
  <si>
    <t>Erigone psychrophila</t>
  </si>
  <si>
    <t>AAD1748</t>
  </si>
  <si>
    <t>LINY_5</t>
  </si>
  <si>
    <t>BOLD:AAG5696_Araneae_Linyphiidae_Collinsia thulensis</t>
  </si>
  <si>
    <t>BOLD:AAG5696</t>
  </si>
  <si>
    <t>ZA2012-0778</t>
  </si>
  <si>
    <t>Collinsia thulensis</t>
  </si>
  <si>
    <t>Collinsia</t>
  </si>
  <si>
    <t>18,7</t>
  </si>
  <si>
    <t>LINY_6</t>
  </si>
  <si>
    <t>BOLD:AAG5689_Araneae_Linyphiidae_Hilaira vexatrix</t>
  </si>
  <si>
    <t>BOLD:AAG5689</t>
  </si>
  <si>
    <t>ZA2012-1489</t>
  </si>
  <si>
    <t>Hilaira vexatrix</t>
  </si>
  <si>
    <t>Hilaira</t>
  </si>
  <si>
    <t>80,4</t>
  </si>
  <si>
    <t>AAG5689</t>
  </si>
  <si>
    <t>MITO_1</t>
  </si>
  <si>
    <t>BOLD:AAH0022_Diptera_Scathophagidae_Scathophaga furcata</t>
  </si>
  <si>
    <t>BOLD:AAH0022</t>
  </si>
  <si>
    <t>Specimen not barcoded</t>
  </si>
  <si>
    <t>Scathophaga furcata</t>
  </si>
  <si>
    <t>Scathophagidae</t>
  </si>
  <si>
    <t>Scathophaga</t>
  </si>
  <si>
    <t>MITO_2</t>
  </si>
  <si>
    <t>BOLD:AAL9801_Diptera_Muscidae_Drymeia groenlandica</t>
  </si>
  <si>
    <t>BOLD:AAL9801</t>
  </si>
  <si>
    <t>Drymeia groenlandica</t>
  </si>
  <si>
    <t>Drymeia</t>
  </si>
  <si>
    <t>276,6</t>
  </si>
  <si>
    <t>AAL9801</t>
  </si>
  <si>
    <t>MITO_4</t>
  </si>
  <si>
    <t>BOLD:AAU5038_Diptera_Muscidae_Spilogona dorsata</t>
  </si>
  <si>
    <t>BOLD:AAU5038</t>
  </si>
  <si>
    <t>Spilogona dorsata</t>
  </si>
  <si>
    <t>110,5</t>
  </si>
  <si>
    <t>AAU5038</t>
  </si>
  <si>
    <t>MITO_5</t>
  </si>
  <si>
    <t>BOLD:AAW1212_Diptera_Muscidae_Phaonia bidentata</t>
  </si>
  <si>
    <t>BOLD:AAW1212</t>
  </si>
  <si>
    <t>Phaonia bidentata</t>
  </si>
  <si>
    <t>Phaonia</t>
  </si>
  <si>
    <t>583,5</t>
  </si>
  <si>
    <t>AAW1212</t>
  </si>
  <si>
    <t>MITO_6</t>
  </si>
  <si>
    <t>BOLD:AAL9576_Diptera_Muscidae_Spilogona zaitzevi</t>
  </si>
  <si>
    <t>BOLD:AAL9576</t>
  </si>
  <si>
    <t>Spilogona zaitzevi</t>
  </si>
  <si>
    <t>469,6</t>
  </si>
  <si>
    <t>AAL9576</t>
  </si>
  <si>
    <t>MITO_7</t>
  </si>
  <si>
    <t>BOLD:AAM9104_Diptera_Muscidae_Spilogona almqvistii</t>
  </si>
  <si>
    <t>BOLD:AAM9104</t>
  </si>
  <si>
    <t>Spilogona almqvistii</t>
  </si>
  <si>
    <t>492,2</t>
  </si>
  <si>
    <t>AAM9104</t>
  </si>
  <si>
    <t>MITO_8</t>
  </si>
  <si>
    <t>BOLD:AAD7664_Diptera_Muscidae_Drymeia segnis</t>
  </si>
  <si>
    <t>BOLD:AAD7664</t>
  </si>
  <si>
    <t>Drymeia segnis</t>
  </si>
  <si>
    <t>457,3</t>
  </si>
  <si>
    <t>AAD7664</t>
  </si>
  <si>
    <t>MITO_9</t>
  </si>
  <si>
    <t>BOLD:ABX6359_Diptera_Muscidae_Spilogona tornensis</t>
  </si>
  <si>
    <t>BOLD:ABX6359</t>
  </si>
  <si>
    <t>Spilogona tornensis</t>
  </si>
  <si>
    <t>123,6</t>
  </si>
  <si>
    <t>MITO_10</t>
  </si>
  <si>
    <t>BOLD:AAM9109_Diptera_Muscidae_Spilogona sanctipauli</t>
  </si>
  <si>
    <t>BOLD:AAM9109</t>
  </si>
  <si>
    <t>Spilogona sanctipauli</t>
  </si>
  <si>
    <t>AAM9109</t>
  </si>
  <si>
    <t>MITO_11</t>
  </si>
  <si>
    <t>BOLD:ABZ1244_Diptera_Anthomyiidae_Zaphne occidentalis</t>
  </si>
  <si>
    <t>BOLD:ABZ1244</t>
  </si>
  <si>
    <t>Zaphne occidentalis</t>
  </si>
  <si>
    <t>Zaphne</t>
  </si>
  <si>
    <t>333,3</t>
  </si>
  <si>
    <t>ABZ1244</t>
  </si>
  <si>
    <t>MITO_13</t>
  </si>
  <si>
    <t>BOLD:AAG2437_Diptera_Anthomyiidae_Fucellia nr. ariciiformis</t>
  </si>
  <si>
    <t>BOLD:AAG2437</t>
  </si>
  <si>
    <t>Fucellia nr. ariciiformis</t>
  </si>
  <si>
    <t>Fucellia</t>
  </si>
  <si>
    <t>86,8</t>
  </si>
  <si>
    <t>MITO_18</t>
  </si>
  <si>
    <t>BOLD:AAZ5252_Diptera_Tachinidae_Peleteria aenea</t>
  </si>
  <si>
    <t>BOLD:AAZ5252</t>
  </si>
  <si>
    <t>Peleteria aenea</t>
  </si>
  <si>
    <t>Tachinidae</t>
  </si>
  <si>
    <t>Peleteria</t>
  </si>
  <si>
    <t>1092,3</t>
  </si>
  <si>
    <t>AAZ5252</t>
  </si>
  <si>
    <t>MITO_19</t>
  </si>
  <si>
    <t>BOLD:ABY7191_Diptera_Syrphidae_Platycheirus carinatus</t>
  </si>
  <si>
    <t>BOLD:ABY7191</t>
  </si>
  <si>
    <t>Platycheirus carinatus</t>
  </si>
  <si>
    <t>59,7</t>
  </si>
  <si>
    <t>ABY7191</t>
  </si>
  <si>
    <t>MITO_22</t>
  </si>
  <si>
    <t>BOLD:ACM5032_Diptera_Muscidae_Lophosceles minimus</t>
  </si>
  <si>
    <t>BOLD:ACM5032</t>
  </si>
  <si>
    <t>Specimen not barcoded (Claus Rasmussen #545)</t>
  </si>
  <si>
    <t>Lophosceles minimus</t>
  </si>
  <si>
    <t>Lophosceles</t>
  </si>
  <si>
    <t>267,9</t>
  </si>
  <si>
    <t>ACM5032</t>
  </si>
  <si>
    <t>MITO_23</t>
  </si>
  <si>
    <t>BOLD:ACA4549_Diptera_Muscidae_Spilogona pubercula</t>
  </si>
  <si>
    <t>BOLD:ACA4549</t>
  </si>
  <si>
    <t>za2011-30039</t>
  </si>
  <si>
    <t>Spilogona pubercula</t>
  </si>
  <si>
    <t>396,4</t>
  </si>
  <si>
    <t>ACA4549</t>
  </si>
  <si>
    <t>MITO_24</t>
  </si>
  <si>
    <t>BOLD:AAC6873_Diptera_Muscidae_Limnophora groenlandica</t>
  </si>
  <si>
    <t>BOLD:AAC6873</t>
  </si>
  <si>
    <t>Specimen not barcoded (Claus Rasmussen #496)</t>
  </si>
  <si>
    <t>Limnophora groenlandica</t>
  </si>
  <si>
    <t>Limnophora</t>
  </si>
  <si>
    <t>378,9</t>
  </si>
  <si>
    <t>AAC6873</t>
  </si>
  <si>
    <t>MITO_25</t>
  </si>
  <si>
    <t>BOLD:AAF9804_Diptera_Empididae_Rhamphomyia nigrita</t>
  </si>
  <si>
    <t>BOLD:AAF9804</t>
  </si>
  <si>
    <t>Rhamphomyia nigrita</t>
  </si>
  <si>
    <t>44,6</t>
  </si>
  <si>
    <t>AAF9804</t>
  </si>
  <si>
    <t>MITO_26</t>
  </si>
  <si>
    <t>BOLD:ACA4207_Diptera_Muscidae_Spilogona monacantha</t>
  </si>
  <si>
    <t>BOLD:ACA4207</t>
  </si>
  <si>
    <t>za2011-30037</t>
  </si>
  <si>
    <t>Spilogona monacantha</t>
  </si>
  <si>
    <t>530,5</t>
  </si>
  <si>
    <t>ACA4207</t>
  </si>
  <si>
    <t>MITO_27</t>
  </si>
  <si>
    <t>BOLD:AAP9046_Diptera_Muscidae_Spilogona megastoma</t>
  </si>
  <si>
    <t>BOLD:AAP9046</t>
  </si>
  <si>
    <t>Specimen not barcoded (Claus Rasmussen #315)</t>
  </si>
  <si>
    <t>Spilogona megastoma</t>
  </si>
  <si>
    <t>304,4</t>
  </si>
  <si>
    <t>AAL9573</t>
  </si>
  <si>
    <t>MITO_31</t>
  </si>
  <si>
    <t>BOLD:ABW4722_Diptera_Muscidae_Spilogona arcticola</t>
  </si>
  <si>
    <t>BOLD:ABW4722</t>
  </si>
  <si>
    <t>BIOUG01914-D04</t>
  </si>
  <si>
    <t>Spilogona arcticola</t>
  </si>
  <si>
    <t>928,6</t>
  </si>
  <si>
    <t>AAP9047</t>
  </si>
  <si>
    <t>MITO_33</t>
  </si>
  <si>
    <t>BOLD:AAM9111_Diptera_Muscidae_Spilogona deflorata</t>
  </si>
  <si>
    <t>BOLD:AAM9111</t>
  </si>
  <si>
    <t>BIOUG01013-F11</t>
  </si>
  <si>
    <t>Spilogona deflorata</t>
  </si>
  <si>
    <t>296,4</t>
  </si>
  <si>
    <t>ACL9677</t>
  </si>
  <si>
    <t>MITO_34</t>
  </si>
  <si>
    <t>BOLD:ACE7762_Diptera_Muscidae_Spilogona denudata</t>
  </si>
  <si>
    <t>BOLD:ACE7762</t>
  </si>
  <si>
    <t>BIOUG01914-C11</t>
  </si>
  <si>
    <t>38,9</t>
  </si>
  <si>
    <t>AAP9046</t>
  </si>
  <si>
    <t>MITO_37</t>
  </si>
  <si>
    <t>BOLD:AAL9573_Diptera_Muscidae_Spilogona malaisei</t>
  </si>
  <si>
    <t>BOLD:AAL9573</t>
  </si>
  <si>
    <t>BIOUG01013-G08</t>
  </si>
  <si>
    <t>Spilogona malaisei</t>
  </si>
  <si>
    <t>213,7</t>
  </si>
  <si>
    <t>ABW4722</t>
  </si>
  <si>
    <t>MITO_38</t>
  </si>
  <si>
    <t>BOLD:AAP9047_Diptera_Muscidae_Spilogona tendipes</t>
  </si>
  <si>
    <t>BOLD:AAP9047</t>
  </si>
  <si>
    <t>BIOUG01914-A11</t>
  </si>
  <si>
    <t>Spilogona tendipes</t>
  </si>
  <si>
    <t>AAM9111</t>
  </si>
  <si>
    <t>LINY_7</t>
  </si>
  <si>
    <t>BOLD:ACL9677_Aranea_Linyphiidae_Mecynargus borealis</t>
  </si>
  <si>
    <t>BOLD:ACL9677</t>
  </si>
  <si>
    <t>ZA2012-0538</t>
  </si>
  <si>
    <t>Mecynargus borealis</t>
  </si>
  <si>
    <t>Mecynargus</t>
  </si>
  <si>
    <t>62,3</t>
  </si>
  <si>
    <t>ACE7762</t>
  </si>
  <si>
    <t>CAN_A01</t>
  </si>
  <si>
    <t>BOLD:AAH1667_Hymenoptera_Ichneumonidae_Occapes hinzi</t>
  </si>
  <si>
    <t>BOLD:AAH1667</t>
  </si>
  <si>
    <t>BIOUG01044-A09</t>
  </si>
  <si>
    <t>Occapes hinzi</t>
  </si>
  <si>
    <t>Occapes</t>
  </si>
  <si>
    <t>88,2</t>
  </si>
  <si>
    <t>TGAC</t>
  </si>
  <si>
    <t>CAN_A02</t>
  </si>
  <si>
    <t>BOLD:AAH2141_Hymenoptera_Ichneumonidae_Cryptinae</t>
  </si>
  <si>
    <t>BOLD:AAH2141</t>
  </si>
  <si>
    <t>BIOUG01044-B10</t>
  </si>
  <si>
    <t>70,2</t>
  </si>
  <si>
    <t>CAN_A03</t>
  </si>
  <si>
    <t>BOLD:ABV5145_Hymenoptera_Braconidae_Dacnusa groenlandica</t>
  </si>
  <si>
    <t>BOLD:ABV5145</t>
  </si>
  <si>
    <t>BIOUG01913-B07</t>
  </si>
  <si>
    <t>Dacnusa groenlandica</t>
  </si>
  <si>
    <t>Dacnusa</t>
  </si>
  <si>
    <t>255,6</t>
  </si>
  <si>
    <t>CAN_A04</t>
  </si>
  <si>
    <t>BOLD:ABW6412_Hymenoptera_Encyrtidae_Pseudencyrtus n. sp.</t>
  </si>
  <si>
    <t>BOLD:ABW6412</t>
  </si>
  <si>
    <t>BIOUG01913-D06</t>
  </si>
  <si>
    <t>Pseudencyrtus n. sp.</t>
  </si>
  <si>
    <t>Encyrtidae</t>
  </si>
  <si>
    <t>Pseudencyrtus</t>
  </si>
  <si>
    <t>133,2</t>
  </si>
  <si>
    <t>CAN_A05</t>
  </si>
  <si>
    <t>BOLD:ABY7289_Hymenoptera_Ichneumonidae_Gelis sp.</t>
  </si>
  <si>
    <t>BOLD:ABY7289</t>
  </si>
  <si>
    <t>BIOUG01913-B04</t>
  </si>
  <si>
    <t>Gelis sp.</t>
  </si>
  <si>
    <t>Gelis</t>
  </si>
  <si>
    <t>CAN_A07</t>
  </si>
  <si>
    <t>BOLD:ABV3104_Hymenoptera_Ichneumonidae_Plectiscus sp. 2ZERO</t>
  </si>
  <si>
    <t>BOLD:ABV3104</t>
  </si>
  <si>
    <t>BIOUG01913-C01</t>
  </si>
  <si>
    <t>Plectiscus sp. 2ZERO</t>
  </si>
  <si>
    <t>Plectiscus</t>
  </si>
  <si>
    <t>14,9</t>
  </si>
  <si>
    <t>268,2</t>
  </si>
  <si>
    <t>CAN_A08</t>
  </si>
  <si>
    <t>BOLD:AAC8798_Hymenoptera_Ichneumonidae_Stenomacrus sp. 3ZERO</t>
  </si>
  <si>
    <t>BOLD:AAC8798</t>
  </si>
  <si>
    <t>BIOUG01913-B06</t>
  </si>
  <si>
    <t>Stenomacrus sp. 3ZERO</t>
  </si>
  <si>
    <t>Stenomacrus</t>
  </si>
  <si>
    <t>14,5</t>
  </si>
  <si>
    <t>CAN_A10</t>
  </si>
  <si>
    <t>BOLD:AAM7533_Hymenoptera_Ichneumonidae_Stenomacrus</t>
  </si>
  <si>
    <t>BOLD:AAM7533</t>
  </si>
  <si>
    <t>BIOUG01913-A08</t>
  </si>
  <si>
    <t>17,9</t>
  </si>
  <si>
    <t>322,2</t>
  </si>
  <si>
    <t>CAN_A11</t>
  </si>
  <si>
    <t>BOLD:ABW6398_Hymenoptera_Pteromalidae_Pachyneuron groenlandicum</t>
  </si>
  <si>
    <t>BOLD:ABW6398</t>
  </si>
  <si>
    <t>BIOUG01913-C12</t>
  </si>
  <si>
    <t>Pachyneuron groenlandicum</t>
  </si>
  <si>
    <t>Pteromalidae</t>
  </si>
  <si>
    <t>Pachyneuron</t>
  </si>
  <si>
    <t>163,8</t>
  </si>
  <si>
    <t>CAN_B01</t>
  </si>
  <si>
    <t>BOLD:AAF0572_Hymenoptera_Ichneumonidae_Orthocentrus</t>
  </si>
  <si>
    <t>BOLD:AAF0572</t>
  </si>
  <si>
    <t>BIOUG07716-B06</t>
  </si>
  <si>
    <t>158,4</t>
  </si>
  <si>
    <t>CAN_B02</t>
  </si>
  <si>
    <t>BOLD:ACD2908_Diptera_Chironomidae_Orthocladius</t>
  </si>
  <si>
    <t>BOLD:ACD2908</t>
  </si>
  <si>
    <t>BIOUG07761-C05</t>
  </si>
  <si>
    <t>12,1</t>
  </si>
  <si>
    <t>217,8</t>
  </si>
  <si>
    <t>CAN_B03</t>
  </si>
  <si>
    <t>BOLD:AAN5165_Diptera_Ceratopogonidae_Forcipomyia</t>
  </si>
  <si>
    <t>BOLD:AAN5165</t>
  </si>
  <si>
    <t>BIOUG07869-F04</t>
  </si>
  <si>
    <t>Forcipomyia</t>
  </si>
  <si>
    <t>24,6</t>
  </si>
  <si>
    <t>442,8</t>
  </si>
  <si>
    <t>CAN_B04</t>
  </si>
  <si>
    <t>BOLD:ACX5953_Diptera_Chironomidae_Diamesa arctica</t>
  </si>
  <si>
    <t>BOLD:ACX5953</t>
  </si>
  <si>
    <t>BIOUG09013-G02</t>
  </si>
  <si>
    <t>19,6</t>
  </si>
  <si>
    <t>352,8</t>
  </si>
  <si>
    <t>CAN_B05</t>
  </si>
  <si>
    <t>BOLD:AAU6557_Diptera_Chironomidae_Metriocnemus</t>
  </si>
  <si>
    <t>BOLD:AAU6557</t>
  </si>
  <si>
    <t>BIOUG07766-F03</t>
  </si>
  <si>
    <t>50,4</t>
  </si>
  <si>
    <t>CAN_B06</t>
  </si>
  <si>
    <t>BOLD:AAU6582_Diptera_Cecidomyiidae_Dasineura</t>
  </si>
  <si>
    <t>BOLD:AAU6582</t>
  </si>
  <si>
    <t>BIOUG07732-C06</t>
  </si>
  <si>
    <t>Dasineura</t>
  </si>
  <si>
    <t>Cecidomyiidae</t>
  </si>
  <si>
    <t>11,1</t>
  </si>
  <si>
    <t>199,8</t>
  </si>
  <si>
    <t>CAN_B07</t>
  </si>
  <si>
    <t>BOLD:ACU4980_Diptera_Ceratopogonidae_Brachypogon</t>
  </si>
  <si>
    <t>BOLD:ACU4980</t>
  </si>
  <si>
    <t>BIOUG07726-B02</t>
  </si>
  <si>
    <t>CAN_B08</t>
  </si>
  <si>
    <t>BOLD:AAH9836_Diptera_Chironomidae_Sergentia coracina</t>
  </si>
  <si>
    <t>BOLD:AAH9836</t>
  </si>
  <si>
    <t>BIOUG07856-G04</t>
  </si>
  <si>
    <t>Sergentia coracina</t>
  </si>
  <si>
    <t>Sergentia</t>
  </si>
  <si>
    <t>CAN_B09</t>
  </si>
  <si>
    <t>BOLD:ACI9309_Diptera_Chironomidae_Orthocladius</t>
  </si>
  <si>
    <t>BOLD:ACI9309</t>
  </si>
  <si>
    <t>BIOUG07858-G02</t>
  </si>
  <si>
    <t>8,4</t>
  </si>
  <si>
    <t>151,2</t>
  </si>
  <si>
    <t>CAN_B10</t>
  </si>
  <si>
    <t>BOLD:ACI9621_Diptera_Chironomidae_Metriocnemus</t>
  </si>
  <si>
    <t>BOLD:ACI9621</t>
  </si>
  <si>
    <t>BIOUG07890-H06</t>
  </si>
  <si>
    <t>118,8</t>
  </si>
  <si>
    <t>CAN_C02</t>
  </si>
  <si>
    <t>BOLD:ACG1817_Diptera_Chironomidae</t>
  </si>
  <si>
    <t>BOLD:ACG1817</t>
  </si>
  <si>
    <t>BIOUG15670-B05</t>
  </si>
  <si>
    <t>8,9</t>
  </si>
  <si>
    <t>160,2</t>
  </si>
  <si>
    <t>CAN_C03</t>
  </si>
  <si>
    <t>BOLD:AAD2548_Hemiptera_Aphididae_Acyrthosiphon sp. 1</t>
  </si>
  <si>
    <t>BOLD:AAD2548</t>
  </si>
  <si>
    <t>ZA2011-30329</t>
  </si>
  <si>
    <t>Acyrthosiphon sp. 1</t>
  </si>
  <si>
    <t>Hemiptera</t>
  </si>
  <si>
    <t>Aphididae</t>
  </si>
  <si>
    <t>Acyrthosiphon</t>
  </si>
  <si>
    <t>24,4</t>
  </si>
  <si>
    <t>439,2</t>
  </si>
  <si>
    <t>CAN_C04</t>
  </si>
  <si>
    <t>BOLD:ABZ7255_Hemiptera_Aphididae_Pterocomma groenlandicum</t>
  </si>
  <si>
    <t>BOLD:ABZ7255</t>
  </si>
  <si>
    <t>ZA2010-30318</t>
  </si>
  <si>
    <t>Pterocomma groenlandicum</t>
  </si>
  <si>
    <t>Pterocomma</t>
  </si>
  <si>
    <t>127,8</t>
  </si>
  <si>
    <t>CAN_C05</t>
  </si>
  <si>
    <t>BOLD:AAA7683</t>
  </si>
  <si>
    <t>ZA2011-30324</t>
  </si>
  <si>
    <t>Myzus polaris</t>
  </si>
  <si>
    <t>Myzus</t>
  </si>
  <si>
    <t>11,3</t>
  </si>
  <si>
    <t>203,4</t>
  </si>
  <si>
    <t>CAN_C07</t>
  </si>
  <si>
    <t>BOLD:ABA0368_Hymenoptera_Braconidae_Meteorus rubens</t>
  </si>
  <si>
    <t>BOLD:ABA0368</t>
  </si>
  <si>
    <t>za2011-226</t>
  </si>
  <si>
    <t>Meteorus rubens</t>
  </si>
  <si>
    <t>Meteorus</t>
  </si>
  <si>
    <t>165,6</t>
  </si>
  <si>
    <t>CAN_C08</t>
  </si>
  <si>
    <t>BOLD:ABY9539_Hymenoptera_Braconidae_Protapanteles fulvipes</t>
  </si>
  <si>
    <t>BOLD:ABY9539</t>
  </si>
  <si>
    <t>za2009-112</t>
  </si>
  <si>
    <t>Protapanteles fulvipes</t>
  </si>
  <si>
    <t>Protapanteles</t>
  </si>
  <si>
    <t>196,2</t>
  </si>
  <si>
    <t>CAN_C10</t>
  </si>
  <si>
    <t>BOLD:AAH1869_Hymenoptera_Ichneumonidae_Coelichneumonops occidentalis</t>
  </si>
  <si>
    <t>BOLD:AAH1869</t>
  </si>
  <si>
    <t>za2009-126</t>
  </si>
  <si>
    <t>Coelichneumonops occidentalis</t>
  </si>
  <si>
    <t>Coelichneumonops</t>
  </si>
  <si>
    <t>257,4</t>
  </si>
  <si>
    <t>CAN_C12</t>
  </si>
  <si>
    <t>BOLD:ABW3245_Hymenoptera_Encyrtidae_Metaphycus groenlandicus</t>
  </si>
  <si>
    <t>BOLD:ABW3245</t>
  </si>
  <si>
    <t>ZA2012-3565</t>
  </si>
  <si>
    <t>Metaphycus groenlandicus</t>
  </si>
  <si>
    <t>Metaphycus</t>
  </si>
  <si>
    <t>CAN_D03</t>
  </si>
  <si>
    <t>BOLD:ACA4290_Diptera_Anthomyiidae_Delia fabricii</t>
  </si>
  <si>
    <t>BOLD:ACA4290</t>
  </si>
  <si>
    <t>zmuc00023234</t>
  </si>
  <si>
    <t>Delia fabricii</t>
  </si>
  <si>
    <t>9,6</t>
  </si>
  <si>
    <t>172,8</t>
  </si>
  <si>
    <t>CAN_D04</t>
  </si>
  <si>
    <t>BOLD:ACF2810_Hymenoptera_Ichneumonidae_Ichneumon lariae</t>
  </si>
  <si>
    <t>BOLD:ACF2810</t>
  </si>
  <si>
    <t>zmuc00023543</t>
  </si>
  <si>
    <t>Ichneumon lariae</t>
  </si>
  <si>
    <t>Ichneumon</t>
  </si>
  <si>
    <t>167,4</t>
  </si>
  <si>
    <t>CAN_D05</t>
  </si>
  <si>
    <t>BOLD:AAO3897_Coleoptera_Latridiidae_Latridius minutus</t>
  </si>
  <si>
    <t>BOLD:AAO3897</t>
  </si>
  <si>
    <t>zmuc00023480</t>
  </si>
  <si>
    <t>Latridius minutus</t>
  </si>
  <si>
    <t>Latridiidae</t>
  </si>
  <si>
    <t>Latridius</t>
  </si>
  <si>
    <t>CAN_D07</t>
  </si>
  <si>
    <t>BOLD:ACA1844_Hymenoptera_Ichneumonidae_Campodorus lituratus</t>
  </si>
  <si>
    <t>BOLD:ACA1844</t>
  </si>
  <si>
    <t>grhym-00002</t>
  </si>
  <si>
    <t>Campodorus lituratus</t>
  </si>
  <si>
    <t>Campodorus</t>
  </si>
  <si>
    <t>8,1</t>
  </si>
  <si>
    <t>145,8</t>
  </si>
  <si>
    <t>CAN_D08</t>
  </si>
  <si>
    <t>BOLD:AAH1501_Hymenoptera_Ichneumonidae_Glypta arctica</t>
  </si>
  <si>
    <t>BOLD:AAH1501</t>
  </si>
  <si>
    <t>grhym-00005</t>
  </si>
  <si>
    <t>Glypta arctica</t>
  </si>
  <si>
    <t>Glypta</t>
  </si>
  <si>
    <t>CAN_D09</t>
  </si>
  <si>
    <t>BOLD:AAH1791_Hymenoptera_Ichneumonidae_Diplazontinae</t>
  </si>
  <si>
    <t>BOLD:AAH1791</t>
  </si>
  <si>
    <t>grhym-00109</t>
  </si>
  <si>
    <t>Syrphoctonus</t>
  </si>
  <si>
    <t>149,4</t>
  </si>
  <si>
    <t>CAN_D11</t>
  </si>
  <si>
    <t>BOLD:AAH2140_Hymenoptera_Ichneumonidae_Atractodes</t>
  </si>
  <si>
    <t>BOLD:AAH2140</t>
  </si>
  <si>
    <t>grhym-00051</t>
  </si>
  <si>
    <t>CAN_D12</t>
  </si>
  <si>
    <t>BOLD:AAH1707_Hymenoptera_Ichneumonidae_Campoletis</t>
  </si>
  <si>
    <t>BOLD:AAH1707</t>
  </si>
  <si>
    <t>grhym-00074</t>
  </si>
  <si>
    <t>CAN_E01</t>
  </si>
  <si>
    <t>BOLD:AAQ0427_Hymenoptera_Tenthredinidae_Amauronematus groenlandicus</t>
  </si>
  <si>
    <t>BOLD:AAQ0427</t>
  </si>
  <si>
    <t>grhym-00071</t>
  </si>
  <si>
    <t>Amauronematus groenlandicus</t>
  </si>
  <si>
    <t>Tenthredinidae</t>
  </si>
  <si>
    <t>Amauronematus</t>
  </si>
  <si>
    <t>CAN_E02</t>
  </si>
  <si>
    <t>BOLD:ABW2471_Hymenoptera_Tenthredinidae_Amauronematus nitidipleuris</t>
  </si>
  <si>
    <t>BOLD:ABW2471</t>
  </si>
  <si>
    <t>grhym-00070</t>
  </si>
  <si>
    <t>Amauronematus nitidipleuris</t>
  </si>
  <si>
    <t>CAN_E03</t>
  </si>
  <si>
    <t>BOLD:AAM6200_Diptera_Ceratopogonidae_Forcipomyia sp. 4ES</t>
  </si>
  <si>
    <t>BOLD:AAM6200</t>
  </si>
  <si>
    <t>23998-G09</t>
  </si>
  <si>
    <t>Forcipomyia sp. 4ES</t>
  </si>
  <si>
    <t>11,5</t>
  </si>
  <si>
    <t>CAN_E05</t>
  </si>
  <si>
    <t>BOLD:AAL9247_Diptera_Ceratopogonidae_Brachypogon</t>
  </si>
  <si>
    <t>BOLD:AAL9247</t>
  </si>
  <si>
    <t>24291-G08</t>
  </si>
  <si>
    <t>16,4</t>
  </si>
  <si>
    <t>295,2</t>
  </si>
  <si>
    <t>CAN_E06</t>
  </si>
  <si>
    <t>BOLD:ACG3235_Diptera_Chironomidae_Orthocladiinae</t>
  </si>
  <si>
    <t>BOLD:ACG3235</t>
  </si>
  <si>
    <t>24379-C03</t>
  </si>
  <si>
    <t>Orthocladiinae</t>
  </si>
  <si>
    <t>97,2</t>
  </si>
  <si>
    <t>CAN_E07</t>
  </si>
  <si>
    <t>BOLD:ACT4493_Diptera_Chironomidae_Smittia</t>
  </si>
  <si>
    <t>BOLD:ACT4493</t>
  </si>
  <si>
    <t>24384-G06</t>
  </si>
  <si>
    <t>24,7</t>
  </si>
  <si>
    <t>444,6</t>
  </si>
  <si>
    <t>CAN_E09</t>
  </si>
  <si>
    <t>BOLD:AAM6307_Diptera_Chironomidae_Orthocladiinae</t>
  </si>
  <si>
    <t>BOLD:AAM6307</t>
  </si>
  <si>
    <t>24399-F10</t>
  </si>
  <si>
    <t>102,6</t>
  </si>
  <si>
    <t>CAN_E10</t>
  </si>
  <si>
    <t>BOLD:ACI8616_Diptera_Chironomidae_Limnophyes</t>
  </si>
  <si>
    <t>BOLD:ACI8616</t>
  </si>
  <si>
    <t>24401-A12</t>
  </si>
  <si>
    <t>7,7</t>
  </si>
  <si>
    <t>138,6</t>
  </si>
  <si>
    <t>CAN_E11</t>
  </si>
  <si>
    <t>BOLD:ABV1190_Diptera_Chironomidae_Limnophyes</t>
  </si>
  <si>
    <t>BOLD:ABV1190</t>
  </si>
  <si>
    <t>24434-B01</t>
  </si>
  <si>
    <t>CAN_E12</t>
  </si>
  <si>
    <t>BOLD:ACR5821_Diptera_Chironomidae</t>
  </si>
  <si>
    <t>BOLD:ACR5821</t>
  </si>
  <si>
    <t>24477-A11</t>
  </si>
  <si>
    <t>169,2</t>
  </si>
  <si>
    <t>CAN_F02</t>
  </si>
  <si>
    <t>BOLD:AAG5432_Diptera_Chironomidae_Corynoneura sp. 8ES</t>
  </si>
  <si>
    <t>BOLD:AAG5432</t>
  </si>
  <si>
    <t>24479-H11</t>
  </si>
  <si>
    <t>Corynoneura sp. 8ES</t>
  </si>
  <si>
    <t>CAN_F03</t>
  </si>
  <si>
    <t>BOLD:ACT4636_Diptera_Chironomidae_Orthocladiinae</t>
  </si>
  <si>
    <t>BOLD:ACT4636</t>
  </si>
  <si>
    <t>24541-G02</t>
  </si>
  <si>
    <t>129,6</t>
  </si>
  <si>
    <t>CAN_106</t>
  </si>
  <si>
    <t>BOLD:AAD4703_Diptera_Chironomidae_Psectrocladius barbimanus or Psectrocladius sokolovae</t>
  </si>
  <si>
    <t>BOLD:AAD4703</t>
  </si>
  <si>
    <t>BIOUG06877-H02</t>
  </si>
  <si>
    <t>Psectrocladius barbimanus/Psectrocladius sokolovae</t>
  </si>
  <si>
    <t>Psectrocladius</t>
  </si>
  <si>
    <t>CAN_127</t>
  </si>
  <si>
    <t>BOLD:AAU6749_Diptera_Chironomidae_Smittia edwardsi</t>
  </si>
  <si>
    <t>BOLD:AAU6749</t>
  </si>
  <si>
    <t>BIOUG07713-A07</t>
  </si>
  <si>
    <t>CAN_161</t>
  </si>
  <si>
    <t>BOLD:AAB0080_Diptera_Chironomidae_Corynoneura</t>
  </si>
  <si>
    <t>BOLD:AAB0080</t>
  </si>
  <si>
    <t>BIOUG07731-A02</t>
  </si>
  <si>
    <t>CAN_176</t>
  </si>
  <si>
    <t>BOLD:AAG5431_Diptera_Chironomidae_Orthocladius</t>
  </si>
  <si>
    <t>BOLD:AAG5431</t>
  </si>
  <si>
    <t>BIOUG07745-C06</t>
  </si>
  <si>
    <t>3,2</t>
  </si>
  <si>
    <t>CAN_201</t>
  </si>
  <si>
    <t>BOLD:AAM6304_Diptera_Chironomidae</t>
  </si>
  <si>
    <t>BOLD:AAM6304</t>
  </si>
  <si>
    <t>BIOUG07833-G08</t>
  </si>
  <si>
    <t>CAN_237</t>
  </si>
  <si>
    <t>BOLD:AAD4028_Diptera_Chironomidae_Orthocladius subletteorum</t>
  </si>
  <si>
    <t>BOLD:AAD4028</t>
  </si>
  <si>
    <t>BIOUG07875-G11</t>
  </si>
  <si>
    <t>Orthocladius subletteorum</t>
  </si>
  <si>
    <t>CAN_245</t>
  </si>
  <si>
    <t>BOLD:ACA8867_Diptera_Chironomidae_Thienemanniella obscura</t>
  </si>
  <si>
    <t>BOLD:ACA8867</t>
  </si>
  <si>
    <t>BIOUG07879-A04</t>
  </si>
  <si>
    <t>Thienemanniella obscura</t>
  </si>
  <si>
    <t>Thienemanniella</t>
  </si>
  <si>
    <t>2,1</t>
  </si>
  <si>
    <t>CAN_278</t>
  </si>
  <si>
    <t>BOLD:ACJ4620_Diptera_Trichoceridae_Trichocera</t>
  </si>
  <si>
    <t>BOLD:ACJ4620</t>
  </si>
  <si>
    <t>BIOUG08896-H06</t>
  </si>
  <si>
    <t>Trichocera</t>
  </si>
  <si>
    <t>Trichoceridae</t>
  </si>
  <si>
    <t>90,8</t>
  </si>
  <si>
    <t>CAN_304</t>
  </si>
  <si>
    <t>BOLD:AAE3721_Diptera_Chironomidae_Paraphaenocladius brevinervis</t>
  </si>
  <si>
    <t>BOLD:AAE3721</t>
  </si>
  <si>
    <t>BIOUG09018-D03</t>
  </si>
  <si>
    <t>Paraphaenocladius brevinervis</t>
  </si>
  <si>
    <t>CAN_306</t>
  </si>
  <si>
    <t>BOLD:AAU6760_Diptera_Chironomidae_Gymnometriocnemus</t>
  </si>
  <si>
    <t>BOLD:AAU6760</t>
  </si>
  <si>
    <t>BIOUG09018-F04</t>
  </si>
  <si>
    <t>Gymnometriocnemus</t>
  </si>
  <si>
    <t>2,5</t>
  </si>
  <si>
    <t>CAN_336</t>
  </si>
  <si>
    <t>BOLD:ABZ1783_Diptera_Chironomidae_Allocladius</t>
  </si>
  <si>
    <t>BOLD:ABZ1783</t>
  </si>
  <si>
    <t>BIOUG09109-D02</t>
  </si>
  <si>
    <t>1,8</t>
  </si>
  <si>
    <t>CAN_346</t>
  </si>
  <si>
    <t>BOLD:ACK2627_Diptera_Sciaridae</t>
  </si>
  <si>
    <t>BOLD:ACK2627</t>
  </si>
  <si>
    <t>BIOUG09181-E09</t>
  </si>
  <si>
    <t>12,2</t>
  </si>
  <si>
    <t>CAN_347</t>
  </si>
  <si>
    <t>BOLD:AAE4990_Diptera_Chironomidae_Orthocladius decoratus</t>
  </si>
  <si>
    <t>BOLD:AAE4990</t>
  </si>
  <si>
    <t>BIOUG09181-E11</t>
  </si>
  <si>
    <t>Orthocladius decoratus</t>
  </si>
  <si>
    <t>CAN_350</t>
  </si>
  <si>
    <t>BOLD:AAL6370_Diptera_Chironomidae_Trichotanypus posticalis</t>
  </si>
  <si>
    <t>BOLD:AAL6370</t>
  </si>
  <si>
    <t>BIOUG09183-G05</t>
  </si>
  <si>
    <t>Trichotanypus posticalis</t>
  </si>
  <si>
    <t>Trichotanypus</t>
  </si>
  <si>
    <t>CAN_356</t>
  </si>
  <si>
    <t>BOLD:ABA5288_Diptera_Sciaridae_Lycoriella vitticollis</t>
  </si>
  <si>
    <t>BOLD:ABA5288</t>
  </si>
  <si>
    <t>BIOUG15407-E09</t>
  </si>
  <si>
    <t>Lycoriella vitticollis</t>
  </si>
  <si>
    <t>21,9</t>
  </si>
  <si>
    <t>CAN_361</t>
  </si>
  <si>
    <t>BOLD:ACP4114_Diptera_Chironomidae_Smittia</t>
  </si>
  <si>
    <t>BOLD:ACP4114</t>
  </si>
  <si>
    <t>BIOUG15408-E11</t>
  </si>
  <si>
    <t>CAN_362</t>
  </si>
  <si>
    <t>BOLD:ACI8673_Diptera_Cecidomyiidae_Dasineura</t>
  </si>
  <si>
    <t>BOLD:ACI8673</t>
  </si>
  <si>
    <t>BIOUG15408-G06</t>
  </si>
  <si>
    <t>2,6</t>
  </si>
  <si>
    <t>CAN_366</t>
  </si>
  <si>
    <t>BOLD:ABW3870_Diptera_Sciaridae_Schwenckfeldina tridentata</t>
  </si>
  <si>
    <t>BOLD:ABW3870</t>
  </si>
  <si>
    <t>BIOUG15410-C10</t>
  </si>
  <si>
    <t>Schwenckfeldina tridentata</t>
  </si>
  <si>
    <t>Schwenckfeldina</t>
  </si>
  <si>
    <t>66,1</t>
  </si>
  <si>
    <t>CAN_368</t>
  </si>
  <si>
    <t>BOLD:ACI8534_Diptera_Sciaridae_Lycoriella</t>
  </si>
  <si>
    <t>BOLD:ACI8534</t>
  </si>
  <si>
    <t>BIOUG15410-H06</t>
  </si>
  <si>
    <t>CAN_370</t>
  </si>
  <si>
    <t>BOLD:ACK2219_Diptera_Sciaridae</t>
  </si>
  <si>
    <t>BOLD:ACK2219</t>
  </si>
  <si>
    <t>BIOUG15412-H02</t>
  </si>
  <si>
    <t>CAN_383</t>
  </si>
  <si>
    <t>BOLD:AAF3140_Diptera_Limoniidae_Symplecta scotica</t>
  </si>
  <si>
    <t>BOLD:AAF3140</t>
  </si>
  <si>
    <t>BIOUG15482-H02</t>
  </si>
  <si>
    <t>Symplecta scotica</t>
  </si>
  <si>
    <t>Symplecta</t>
  </si>
  <si>
    <t>89,2</t>
  </si>
  <si>
    <t>CAN_386</t>
  </si>
  <si>
    <t>BOLD:AAG3248_Diptera_Phoridae_Megaselia arcticae</t>
  </si>
  <si>
    <t>BOLD:AAG3248</t>
  </si>
  <si>
    <t>BIOUG15483-E07</t>
  </si>
  <si>
    <t>Megaselia arcticae</t>
  </si>
  <si>
    <t>Phoridae</t>
  </si>
  <si>
    <t>Megaselia</t>
  </si>
  <si>
    <t>CAN_387</t>
  </si>
  <si>
    <t>BOLD:ACI9182_Diptera_Mycetophilidae_Brevicornu</t>
  </si>
  <si>
    <t>BOLD:ACI9182</t>
  </si>
  <si>
    <t>BIOUG15483-F10</t>
  </si>
  <si>
    <t>CAN_389</t>
  </si>
  <si>
    <t>BOLD:AAM9258_Diptera_Sciaridae</t>
  </si>
  <si>
    <t>BOLD:AAM9258</t>
  </si>
  <si>
    <t>BIOUG15483-H01</t>
  </si>
  <si>
    <t>1,3</t>
  </si>
  <si>
    <t>CAN_392</t>
  </si>
  <si>
    <t>BOLD:ACP4364_Diptera_Sciaridae</t>
  </si>
  <si>
    <t>BOLD:ACP4364</t>
  </si>
  <si>
    <t>BIOUG15484-H03</t>
  </si>
  <si>
    <t>CAN_393</t>
  </si>
  <si>
    <t>BOLD:AAU3407_Diptera_Chironomidae_Rheocricotopus chapmani</t>
  </si>
  <si>
    <t>BOLD:AAU3407</t>
  </si>
  <si>
    <t>BIOUG15485-B06</t>
  </si>
  <si>
    <t>Rheocricotopus chapmani</t>
  </si>
  <si>
    <t>Rheocricotopus</t>
  </si>
  <si>
    <t>1,7</t>
  </si>
  <si>
    <t>CAN_394</t>
  </si>
  <si>
    <t>BOLD:AAZ6184_Diptera_Phoridae_Megaselia cirriventris</t>
  </si>
  <si>
    <t>BOLD:AAZ6184</t>
  </si>
  <si>
    <t>BIOUG15485-B12</t>
  </si>
  <si>
    <t>Megaselia cirriventris</t>
  </si>
  <si>
    <t>CAN_396</t>
  </si>
  <si>
    <t>BOLD:ACI8602_Diptera_Chironomidae_Limnophyes</t>
  </si>
  <si>
    <t>BOLD:ACI8602</t>
  </si>
  <si>
    <t>BIOUG15485-D03</t>
  </si>
  <si>
    <t>CAN_399</t>
  </si>
  <si>
    <t>BOLD:ACI7905_Diptera_Chironomidae_Smittia</t>
  </si>
  <si>
    <t>BOLD:ACI7905</t>
  </si>
  <si>
    <t>BIOUG15487-D08</t>
  </si>
  <si>
    <t>2,7</t>
  </si>
  <si>
    <t>CAN_404</t>
  </si>
  <si>
    <t>BOLD:ACP4526_Diptera_Chironomidae</t>
  </si>
  <si>
    <t>BOLD:ACP4526</t>
  </si>
  <si>
    <t>BIOUG15489-E07</t>
  </si>
  <si>
    <t>CAN_410</t>
  </si>
  <si>
    <t>BOLD:ACP6089_Diptera_Chironomidae_Smittia</t>
  </si>
  <si>
    <t>BOLD:ACP6089</t>
  </si>
  <si>
    <t>BIOUG15503-C08</t>
  </si>
  <si>
    <t>CAN_411</t>
  </si>
  <si>
    <t>BOLD:ACN8351_Diptera_Cecidomyiidae_Neurolyga ovata</t>
  </si>
  <si>
    <t>BOLD:ACN8351</t>
  </si>
  <si>
    <t>BIOUG15503-D05</t>
  </si>
  <si>
    <t>Neurolyga ovata</t>
  </si>
  <si>
    <t>Neurolyga</t>
  </si>
  <si>
    <t>CAN_412</t>
  </si>
  <si>
    <t>BOLD:ACI8598_Diptera_Chironomidae_Tanytarsus anderseni</t>
  </si>
  <si>
    <t>BOLD:ACI8598</t>
  </si>
  <si>
    <t>BIOUG15503-D06</t>
  </si>
  <si>
    <t>4,7</t>
  </si>
  <si>
    <t>CAN_416</t>
  </si>
  <si>
    <t>BOLD:ACP4142_Diptera_Sciaridae_Lycoriella</t>
  </si>
  <si>
    <t>BOLD:ACP4142</t>
  </si>
  <si>
    <t>BIOUG15507-D05</t>
  </si>
  <si>
    <t>CAN_417</t>
  </si>
  <si>
    <t>BOLD:ACP3647_Diptera_Chironomidae</t>
  </si>
  <si>
    <t>BOLD:ACP3647</t>
  </si>
  <si>
    <t>BIOUG15508-B11</t>
  </si>
  <si>
    <t>1,9</t>
  </si>
  <si>
    <t>CAN_422</t>
  </si>
  <si>
    <t>BOLD:ACP6246_Diptera_Agromyzidae</t>
  </si>
  <si>
    <t>BOLD:ACP6246</t>
  </si>
  <si>
    <t>BIOUG15517-B01</t>
  </si>
  <si>
    <t>4,2</t>
  </si>
  <si>
    <t>CAN_423</t>
  </si>
  <si>
    <t>BOLD:AAU6758_Diptera_Chironomidae_Orthocladius</t>
  </si>
  <si>
    <t>BOLD:AAU6758</t>
  </si>
  <si>
    <t>BIOUG15517-C05</t>
  </si>
  <si>
    <t>10,2</t>
  </si>
  <si>
    <t>CAN_427</t>
  </si>
  <si>
    <t>BOLD:AAB0075_Diptera_Chironomidae_Corynoneura</t>
  </si>
  <si>
    <t>BOLD:AAB0075</t>
  </si>
  <si>
    <t>BIOUG15518-F06</t>
  </si>
  <si>
    <t>CAN_428</t>
  </si>
  <si>
    <t>BOLD:ABA5287_Diptera_Sciaridae_Lycoriella modesta</t>
  </si>
  <si>
    <t>BOLD:ABA5287</t>
  </si>
  <si>
    <t>BIOUG15518-G11</t>
  </si>
  <si>
    <t>Lycoriella modesta</t>
  </si>
  <si>
    <t>16,6</t>
  </si>
  <si>
    <t>CAN_431</t>
  </si>
  <si>
    <t>BOLD:AAB9837_Diptera_Chironomidae_Micropsectra insignilobus</t>
  </si>
  <si>
    <t>BOLD:AAB9837</t>
  </si>
  <si>
    <t>BIOUG15519-D08</t>
  </si>
  <si>
    <t>Micropsectra insignilobus</t>
  </si>
  <si>
    <t>CAN_432</t>
  </si>
  <si>
    <t>BOLD:AAD0483_Diptera_Chironomidae_Psectrocladius barbimanus</t>
  </si>
  <si>
    <t>BOLD:AAD0483</t>
  </si>
  <si>
    <t>BIOUG15519-E02</t>
  </si>
  <si>
    <t>Psectrocladius barbimanus</t>
  </si>
  <si>
    <t>23,4</t>
  </si>
  <si>
    <t>CAN_434</t>
  </si>
  <si>
    <t>BOLD:ABA4086_Diptera_Heleomyzidae</t>
  </si>
  <si>
    <t>BOLD:ABA4086</t>
  </si>
  <si>
    <t>BIOUG15521-C01</t>
  </si>
  <si>
    <t>Heleomyzinae</t>
  </si>
  <si>
    <t>124,8</t>
  </si>
  <si>
    <t>CAN_436</t>
  </si>
  <si>
    <t>BOLD:AAL9425_Diptera_Chironomidae_Pseudosmittia</t>
  </si>
  <si>
    <t>BOLD:AAL9425</t>
  </si>
  <si>
    <t>BIOUG15521-F08</t>
  </si>
  <si>
    <t>Pseudosmittia</t>
  </si>
  <si>
    <t>1,2</t>
  </si>
  <si>
    <t>CAN_437</t>
  </si>
  <si>
    <t>BOLD:ACP4019_Diptera_Chironomidae</t>
  </si>
  <si>
    <t>BOLD:ACP4019</t>
  </si>
  <si>
    <t>BIOUG15521-H03</t>
  </si>
  <si>
    <t>CAN_445</t>
  </si>
  <si>
    <t>BOLD:ACP5239_Diptera_Chironomidae_Metriocnemus ursinus</t>
  </si>
  <si>
    <t>BOLD:ACP5239</t>
  </si>
  <si>
    <t>BIOUG15528-A02</t>
  </si>
  <si>
    <t>Metriocnemus ursinus</t>
  </si>
  <si>
    <t>CAN_447</t>
  </si>
  <si>
    <t>BOLD:ACI8976_Diptera_Chironomidae_Prosmittia jemtlandica</t>
  </si>
  <si>
    <t>BOLD:ACI8976</t>
  </si>
  <si>
    <t>BIOUG15529-G01</t>
  </si>
  <si>
    <t>Prosmittia jemtlandica</t>
  </si>
  <si>
    <t>Prosmittia</t>
  </si>
  <si>
    <t>CAN_450</t>
  </si>
  <si>
    <t>BOLD:ACI8078_Diptera_Chironomidae</t>
  </si>
  <si>
    <t>BOLD:ACI8078</t>
  </si>
  <si>
    <t>BIOUG15572-A08</t>
  </si>
  <si>
    <t>CAN_456</t>
  </si>
  <si>
    <t>BOLD:ACI8913_Diptera_Chironomidae_Smittia</t>
  </si>
  <si>
    <t>BOLD:ACI8913</t>
  </si>
  <si>
    <t>BIOUG15577-B07</t>
  </si>
  <si>
    <t>CAN_457</t>
  </si>
  <si>
    <t>BOLD:AAU2128_Diptera_Chironomidae_Tanytarsus anderseni</t>
  </si>
  <si>
    <t>BOLD:AAU2128</t>
  </si>
  <si>
    <t>BIOUG15578-A01</t>
  </si>
  <si>
    <t>CAN_460</t>
  </si>
  <si>
    <t>BOLD:AAZ6340_Diptera_Piophilidae_Lasiopiophila pilosa</t>
  </si>
  <si>
    <t>BOLD:AAZ6340</t>
  </si>
  <si>
    <t>BIOUG15602-H05</t>
  </si>
  <si>
    <t>Lasiopiophila pilosa</t>
  </si>
  <si>
    <t>Piophilidae</t>
  </si>
  <si>
    <t>Lasiopiophila</t>
  </si>
  <si>
    <t>42,7</t>
  </si>
  <si>
    <t>CAN_463</t>
  </si>
  <si>
    <t>BOLD:AAG1015_Diptera_Chironomidae_Smittia</t>
  </si>
  <si>
    <t>BOLD:AAG1015</t>
  </si>
  <si>
    <t>BIOUG15605-D12</t>
  </si>
  <si>
    <t>CAN_467</t>
  </si>
  <si>
    <t>BOLD:AAI4194_Diptera_Chironomidae_Bryophaenocladius</t>
  </si>
  <si>
    <t>BOLD:AAI4194</t>
  </si>
  <si>
    <t>BIOUG15660-C01</t>
  </si>
  <si>
    <t>Bryophaenocladius</t>
  </si>
  <si>
    <t>0,8</t>
  </si>
  <si>
    <t>CAN_470</t>
  </si>
  <si>
    <t>BOLD:AAZ4292_Diptera_Limoniidae_Symplecta hybrida</t>
  </si>
  <si>
    <t>BOLD:AAZ4292</t>
  </si>
  <si>
    <t>BIOUG15665-E01</t>
  </si>
  <si>
    <t>Symplecta hybrida</t>
  </si>
  <si>
    <t>CAN_480</t>
  </si>
  <si>
    <t>BOLD:ACI9124_Diptera_Chironomidae_Metriocnemus</t>
  </si>
  <si>
    <t>BOLD:ACI9124</t>
  </si>
  <si>
    <t>BIOUG15704-F09</t>
  </si>
  <si>
    <t>CAN_481</t>
  </si>
  <si>
    <t>BOLD:ACC5452_Diptera_Chironomidae_Metriocnemus</t>
  </si>
  <si>
    <t>BOLD:ACC5452</t>
  </si>
  <si>
    <t>BIOUG15705-A06</t>
  </si>
  <si>
    <t>CAN_484</t>
  </si>
  <si>
    <t>BOLD:AAL5757_Diptera_Chironomidae_Metriocnemus eurynotus</t>
  </si>
  <si>
    <t>BOLD:AAL5757</t>
  </si>
  <si>
    <t>BIOUG15774-F01</t>
  </si>
  <si>
    <t>Metriocnemus eurynotus</t>
  </si>
  <si>
    <t>CAN_486</t>
  </si>
  <si>
    <t>BOLD:ACI8979_Diptera_Chironomidae_Prosmittia jemtlandica</t>
  </si>
  <si>
    <t>BOLD:ACI8979</t>
  </si>
  <si>
    <t>BIOUG15781-G09</t>
  </si>
  <si>
    <t>CAN_490</t>
  </si>
  <si>
    <t>BOLD:AAM6201_Diptera_Ceratopogonidae_Culicoides</t>
  </si>
  <si>
    <t>BOLD:AAM6201</t>
  </si>
  <si>
    <t>BIOUG15782-A12</t>
  </si>
  <si>
    <t>Culicoides</t>
  </si>
  <si>
    <t>CAN_492</t>
  </si>
  <si>
    <t>BOLD:ACK5495_Diptera_Sciaridae_Lycoriella janetscheki</t>
  </si>
  <si>
    <t>BOLD:ACK5495</t>
  </si>
  <si>
    <t>BIOUG15782-D08</t>
  </si>
  <si>
    <t>Lycoriella janetscheki</t>
  </si>
  <si>
    <t>38,2</t>
  </si>
  <si>
    <t>CAN_498</t>
  </si>
  <si>
    <t>BOLD:ACE3937_Hemiptera_Lygaeidae_Nysius groenlandicus</t>
  </si>
  <si>
    <t>BOLD:ACE3937</t>
  </si>
  <si>
    <t>BIOUG06946-F07</t>
  </si>
  <si>
    <t>Nysius groenlandicus</t>
  </si>
  <si>
    <t>Lygaeidae</t>
  </si>
  <si>
    <t>Nysius</t>
  </si>
  <si>
    <t>147,8</t>
  </si>
  <si>
    <t>CAN_499</t>
  </si>
  <si>
    <t>BOLD:ACE3366_Hemiptera_Lygaeidae_Nysius groenlandicus</t>
  </si>
  <si>
    <t>BOLD:ACE3366</t>
  </si>
  <si>
    <t>BIOUG06946-F10</t>
  </si>
  <si>
    <t>193,4</t>
  </si>
  <si>
    <t>CAN_500</t>
  </si>
  <si>
    <t>BOLD:AAD1879_Hymenoptera_Ichneumonidae_Diplazon</t>
  </si>
  <si>
    <t>BOLD:AAD1879</t>
  </si>
  <si>
    <t>BIOUG07192-D03</t>
  </si>
  <si>
    <t>Diplazon hyperboreus</t>
  </si>
  <si>
    <t>Diplazon</t>
  </si>
  <si>
    <t>115,3</t>
  </si>
  <si>
    <t>CAN_502</t>
  </si>
  <si>
    <t>BOLD:AAN7603_Hymenoptera_Ichneumonidae_Acrolyta glacialis</t>
  </si>
  <si>
    <t>BOLD:AAN7603</t>
  </si>
  <si>
    <t>BIOUG07192-D07</t>
  </si>
  <si>
    <t>30,9</t>
  </si>
  <si>
    <t>CAN_506</t>
  </si>
  <si>
    <t>BOLD:AAF4291_Hymenoptera_Ichneumonidae_Plectiscidea</t>
  </si>
  <si>
    <t>BOLD:AAF4291</t>
  </si>
  <si>
    <t>BIOUG07192-E04</t>
  </si>
  <si>
    <t>83,7</t>
  </si>
  <si>
    <t>CAN_511</t>
  </si>
  <si>
    <t>BOLD:ABZ3588_Hymenoptera_Ichneumonidae_Atractodes</t>
  </si>
  <si>
    <t>BOLD:ABZ3588</t>
  </si>
  <si>
    <t>BIOUG07192-F03</t>
  </si>
  <si>
    <t>58,7</t>
  </si>
  <si>
    <t>CAN_513</t>
  </si>
  <si>
    <t>BOLD:AAH2138_Hymenoptera_Ichneumonidae_Bathythrix longiceps</t>
  </si>
  <si>
    <t>BOLD:AAH2138</t>
  </si>
  <si>
    <t>BIOUG07192-F07</t>
  </si>
  <si>
    <t>Bathythrix longiceps</t>
  </si>
  <si>
    <t>Bathythrix</t>
  </si>
  <si>
    <t>25,4</t>
  </si>
  <si>
    <t>CAN_521</t>
  </si>
  <si>
    <t>BOLD:AAE7186_Hymenoptera_Braconidae_Aphidiinae</t>
  </si>
  <si>
    <t>BOLD:AAE7186</t>
  </si>
  <si>
    <t>BIOUG07716-A05</t>
  </si>
  <si>
    <t>Aphidiinae</t>
  </si>
  <si>
    <t>CAN_523</t>
  </si>
  <si>
    <t>BOLD:ACE7221_Hymenoptera_Braconidae_Protapanteles fulvipes</t>
  </si>
  <si>
    <t>BOLD:ACE7221</t>
  </si>
  <si>
    <t>BIOUG07716-A09</t>
  </si>
  <si>
    <t>CAN_527</t>
  </si>
  <si>
    <t>BOLD:AAH7424_Hymenoptera_Braconidae_Praon brevistigma</t>
  </si>
  <si>
    <t>BOLD:AAH7424</t>
  </si>
  <si>
    <t>BIOUG07716-C02</t>
  </si>
  <si>
    <t>Praon brevistigma</t>
  </si>
  <si>
    <t>Praon</t>
  </si>
  <si>
    <t>CAN_531</t>
  </si>
  <si>
    <t>BOLD:AAH1744_Hymenoptera_Ichneumonidae_Cremastus tenebrosus</t>
  </si>
  <si>
    <t>BOLD:AAH1744</t>
  </si>
  <si>
    <t>BIOUG07716-C07</t>
  </si>
  <si>
    <t>Cremastus tenebrosus</t>
  </si>
  <si>
    <t>Cremastus</t>
  </si>
  <si>
    <t>CAN_538</t>
  </si>
  <si>
    <t>BOLD:ABY5384_Hymenoptera_Ichneumonidae_Neurateles</t>
  </si>
  <si>
    <t>BOLD:ABY5384</t>
  </si>
  <si>
    <t>BIOUG07716-E08</t>
  </si>
  <si>
    <t>Neurateles</t>
  </si>
  <si>
    <t>CAN_543</t>
  </si>
  <si>
    <t>BOLD:ACE6265_Hymenoptera_Braconidae_Hormius moniliatus</t>
  </si>
  <si>
    <t>BOLD:ACE6265</t>
  </si>
  <si>
    <t>BIOUG07716-G07</t>
  </si>
  <si>
    <t>Hormius moniliatus</t>
  </si>
  <si>
    <t>Hormius</t>
  </si>
  <si>
    <t>CAN_544</t>
  </si>
  <si>
    <t>BOLD:AAZ0832_Hymenoptera_Ichneumonidae_Stenomacrus</t>
  </si>
  <si>
    <t>BOLD:AAZ0832</t>
  </si>
  <si>
    <t>BIOUG07716-H03</t>
  </si>
  <si>
    <t>CAN_551</t>
  </si>
  <si>
    <t>BOLD:ABY8710_Hymenoptera_Eulophidae_Aprostocetus meltoftei</t>
  </si>
  <si>
    <t>BOLD:ABY8710</t>
  </si>
  <si>
    <t>BIOUG07768-B03</t>
  </si>
  <si>
    <t>Aprostocetus meltoftei</t>
  </si>
  <si>
    <t>Eulophidae</t>
  </si>
  <si>
    <t>Aprostocetus</t>
  </si>
  <si>
    <t>CAN_553</t>
  </si>
  <si>
    <t>BOLD:AAZ6761_Hymenoptera_Figitidae_Alloxysta</t>
  </si>
  <si>
    <t>BOLD:AAZ6761</t>
  </si>
  <si>
    <t>BIOUG07768-D04</t>
  </si>
  <si>
    <t>Alloxysta</t>
  </si>
  <si>
    <t>Figitidae</t>
  </si>
  <si>
    <t>CAN_561</t>
  </si>
  <si>
    <t>BOLD:ACK3223_Hymenoptera_Braconidae_Meteorus arcticus</t>
  </si>
  <si>
    <t>BOLD:ACK3223</t>
  </si>
  <si>
    <t>BIOUG09015-A04</t>
  </si>
  <si>
    <t>Meteorus arcticus</t>
  </si>
  <si>
    <t>CAN_564</t>
  </si>
  <si>
    <t>BOLD:AAO8223_Hymenoptera_Ichneumonidae_Picrostigeus</t>
  </si>
  <si>
    <t>BOLD:AAO8223</t>
  </si>
  <si>
    <t>BIOUG09105-A04</t>
  </si>
  <si>
    <t>Picrostigeus</t>
  </si>
  <si>
    <t>CAN_565</t>
  </si>
  <si>
    <t>BOLD:ABV5321_Hymenoptera_Pteromalidae_Pachyneuron groenlandicum</t>
  </si>
  <si>
    <t>BOLD:ABV5321</t>
  </si>
  <si>
    <t>BIOUG09105-A11</t>
  </si>
  <si>
    <t>CAN_566</t>
  </si>
  <si>
    <t>BOLD:AAH2103_Hymenoptera_Ichneumonidae_Syrphoctonus nigritarsus</t>
  </si>
  <si>
    <t>BOLD:AAH2103</t>
  </si>
  <si>
    <t>BIOUG09105-A12</t>
  </si>
  <si>
    <t>Syrphoctonus nigritarsus</t>
  </si>
  <si>
    <t>47,6</t>
  </si>
  <si>
    <t>CAN_568</t>
  </si>
  <si>
    <t>BOLD:AAD8974_Hymenoptera_Ichneumonidae_Orthocentrinae</t>
  </si>
  <si>
    <t>BOLD:AAD8974</t>
  </si>
  <si>
    <t>BIOUG09105-B11</t>
  </si>
  <si>
    <t>Plectiscus sp</t>
  </si>
  <si>
    <t>CAN_569</t>
  </si>
  <si>
    <t>BOLD:ACJ0801_Hymenoptera_Megaspilidae_Dendrocerus sp.</t>
  </si>
  <si>
    <t>BOLD:ACJ0801</t>
  </si>
  <si>
    <t>BIOUG09105-B12</t>
  </si>
  <si>
    <t>Dendrocerus sp.</t>
  </si>
  <si>
    <t>Megaspilidae</t>
  </si>
  <si>
    <t>Dendrocerus</t>
  </si>
  <si>
    <t>4,8</t>
  </si>
  <si>
    <t>CAN_587</t>
  </si>
  <si>
    <t>BOLD:AAH1490_Hymenoptera_Ichneumonidae_Stenomacrus micropennis</t>
  </si>
  <si>
    <t>BOLD:AAH1490</t>
  </si>
  <si>
    <t>BIOUG15523-B05</t>
  </si>
  <si>
    <t>Stenomacrus micropennis</t>
  </si>
  <si>
    <t>1,5</t>
  </si>
  <si>
    <t>CAN_603</t>
  </si>
  <si>
    <t>BOLD:AAG0728_Thysanoptera_Thripidae_Thrips vulgatissimus</t>
  </si>
  <si>
    <t>BOLD:AAG0728</t>
  </si>
  <si>
    <t>BIOUG07746-D04</t>
  </si>
  <si>
    <t>Thrips vulgatissimus</t>
  </si>
  <si>
    <t>Thysanoptera</t>
  </si>
  <si>
    <t>Thripidae</t>
  </si>
  <si>
    <t>Thrips</t>
  </si>
  <si>
    <t>MITO_118</t>
  </si>
  <si>
    <t>BOLD:ABX4068_Diptera_Chironomidae_Procladius cf. Crassinervis</t>
  </si>
  <si>
    <t>BOLD:ABX4068</t>
  </si>
  <si>
    <t>za2011-30054</t>
  </si>
  <si>
    <t>Procladius cf. crassinervis</t>
  </si>
  <si>
    <t>236,6</t>
  </si>
  <si>
    <t>MITO_39</t>
  </si>
  <si>
    <t>BOLD:AAG2440_Diptera_Anthomyiidae_Eutrichota tunicata</t>
  </si>
  <si>
    <t>BOLD:AAG2440</t>
  </si>
  <si>
    <t>za2011-30007</t>
  </si>
  <si>
    <t>Eutrichota tunicata</t>
  </si>
  <si>
    <t>Eutrichota</t>
  </si>
  <si>
    <t>834,8</t>
  </si>
  <si>
    <t>MITO_40</t>
  </si>
  <si>
    <t>BOLD:AAV4967_Diptera_Anthomyiidae_Fucellia pictipennis</t>
  </si>
  <si>
    <t>BOLD:AAV4967</t>
  </si>
  <si>
    <t>za2011-30011</t>
  </si>
  <si>
    <t>Fucellia pictipennis</t>
  </si>
  <si>
    <t>116,4</t>
  </si>
  <si>
    <t>MITO_41</t>
  </si>
  <si>
    <t>BOLD:ACA4385_Diptera_Anthomyiidae_Myopina crassipalpis</t>
  </si>
  <si>
    <t>BOLD:ACA4385</t>
  </si>
  <si>
    <t>za2010-20005</t>
  </si>
  <si>
    <t>Myopina crassipalpis</t>
  </si>
  <si>
    <t>Myopina</t>
  </si>
  <si>
    <t>483,4</t>
  </si>
  <si>
    <t>MITO_42</t>
  </si>
  <si>
    <t>BOLD:AAG2441_Diptera_Anthomyiidae_Zaphne divisa</t>
  </si>
  <si>
    <t>BOLD:AAG2441</t>
  </si>
  <si>
    <t>za2011-30016</t>
  </si>
  <si>
    <t>Zaphne divisa</t>
  </si>
  <si>
    <t>110,7</t>
  </si>
  <si>
    <t>MITO_43</t>
  </si>
  <si>
    <t>BOLD:ACA4554_Diptera_Calliphoridae_Protocalliphora tundrae</t>
  </si>
  <si>
    <t>BOLD:ACA4554</t>
  </si>
  <si>
    <t>za2011-30025</t>
  </si>
  <si>
    <t>Protocalliphora tundrae</t>
  </si>
  <si>
    <t>Calliphoridae</t>
  </si>
  <si>
    <t>Protocalliphora</t>
  </si>
  <si>
    <t>585,7</t>
  </si>
  <si>
    <t>MITO_44</t>
  </si>
  <si>
    <t>BOLD:AAV6375_Diptera_Calliphoridae_Protophormia atriceps</t>
  </si>
  <si>
    <t>BOLD:AAV6375</t>
  </si>
  <si>
    <t>za2010-20015</t>
  </si>
  <si>
    <t>Protophormia atriceps</t>
  </si>
  <si>
    <t>Protophormia</t>
  </si>
  <si>
    <t>478,3</t>
  </si>
  <si>
    <t>MITO_45</t>
  </si>
  <si>
    <t>BOLD:AAV1117_Diptera_Scathophagidae_Scathophaga apicalis</t>
  </si>
  <si>
    <t>BOLD:AAV1117</t>
  </si>
  <si>
    <t>za2010-20025</t>
  </si>
  <si>
    <t>Scathophaga apicalis</t>
  </si>
  <si>
    <t>690,1</t>
  </si>
  <si>
    <t>MITO_46</t>
  </si>
  <si>
    <t>BOLD:AAB0868_Diptera_Calliphoridae_Cynomya</t>
  </si>
  <si>
    <t>BOLD:AAB0868</t>
  </si>
  <si>
    <t>za2009-10009</t>
  </si>
  <si>
    <t>Cynomya mortuorum</t>
  </si>
  <si>
    <t>Cynomya</t>
  </si>
  <si>
    <t>666,8</t>
  </si>
  <si>
    <t>MITO_47</t>
  </si>
  <si>
    <t>BOLD:AAC6088_Diptera_Syrphidae_Syrphus torvus</t>
  </si>
  <si>
    <t>BOLD:AAC6088</t>
  </si>
  <si>
    <t>za2011-30001</t>
  </si>
  <si>
    <t>Syrphus torvus</t>
  </si>
  <si>
    <t>Syrphus</t>
  </si>
  <si>
    <t>1353,8</t>
  </si>
  <si>
    <t>MITO_48</t>
  </si>
  <si>
    <t>BOLD:AAD8860_Diptera_Chironomidae_Tanytarsus gracilentus</t>
  </si>
  <si>
    <t>BOLD:AAD8860</t>
  </si>
  <si>
    <t>za2012-50059</t>
  </si>
  <si>
    <t>Tanytarsus gracilentus</t>
  </si>
  <si>
    <t>MITO_53</t>
  </si>
  <si>
    <t>BOLD:AAM6306_Diptera_Chironomidae_Pseudokiefferiella parva</t>
  </si>
  <si>
    <t>BOLD:AAM6306</t>
  </si>
  <si>
    <t>za2012-50068</t>
  </si>
  <si>
    <t>Pseudokiefferiella parva</t>
  </si>
  <si>
    <t>18,5</t>
  </si>
  <si>
    <t>MITO_56</t>
  </si>
  <si>
    <t>BOLD:ACF1686_Diptera_Chironomidae_Tokunagaia cf. Scutellata</t>
  </si>
  <si>
    <t>BOLD:ACF1686</t>
  </si>
  <si>
    <t>za2011-30283</t>
  </si>
  <si>
    <t>Tokunagaia cf. scutellata</t>
  </si>
  <si>
    <t>MITO_57</t>
  </si>
  <si>
    <t>BOLD:AAC8434_Diptera_Tipulidae_Nephrotoma lundbecki</t>
  </si>
  <si>
    <t>BOLD:AAC8434</t>
  </si>
  <si>
    <t>za2009-10026</t>
  </si>
  <si>
    <t>Nephrotoma lundbecki</t>
  </si>
  <si>
    <t>Tipulidae</t>
  </si>
  <si>
    <t>Nephrotoma</t>
  </si>
  <si>
    <t>631,9</t>
  </si>
  <si>
    <t>MITO_59</t>
  </si>
  <si>
    <t>BOLD:AAM7267_Diptera_Tipulidae_Tipula arctica</t>
  </si>
  <si>
    <t>BOLD:AAM7267</t>
  </si>
  <si>
    <t>za2009-10028</t>
  </si>
  <si>
    <t>Tipula arctica</t>
  </si>
  <si>
    <t>Tipula</t>
  </si>
  <si>
    <t>323,1</t>
  </si>
  <si>
    <t>MITO_61</t>
  </si>
  <si>
    <t>BOLD:AAB2384_Diptera_Syrphidae_Eupeodes punctifer or Eupeodes rufipunctatus</t>
  </si>
  <si>
    <t>BOLD:AAB2384</t>
  </si>
  <si>
    <t>za2012-1189</t>
  </si>
  <si>
    <t>Eupeodes punctifer_Eupeodes rufipunctatus</t>
  </si>
  <si>
    <t>Eupeodes</t>
  </si>
  <si>
    <t>2012,6</t>
  </si>
  <si>
    <t>MITO_62</t>
  </si>
  <si>
    <t>BOLD:AAD7605_Diptera_Syrphidae_Syrphus attenuatus</t>
  </si>
  <si>
    <t>BOLD:AAD7605</t>
  </si>
  <si>
    <t>za2012-5000</t>
  </si>
  <si>
    <t>Syrphus attenuatus</t>
  </si>
  <si>
    <t>248,1</t>
  </si>
  <si>
    <t>MITO_64</t>
  </si>
  <si>
    <t>BOLD:AAA8874_Trichoptera_Apataniidae_Apatania zonella</t>
  </si>
  <si>
    <t>BOLD:AAA8874</t>
  </si>
  <si>
    <t>za2012-5007</t>
  </si>
  <si>
    <t>Apatania zonella</t>
  </si>
  <si>
    <t>Trichoptera</t>
  </si>
  <si>
    <t>Apataniidae</t>
  </si>
  <si>
    <t>Apatania</t>
  </si>
  <si>
    <t>102,4</t>
  </si>
  <si>
    <t>MITO_66</t>
  </si>
  <si>
    <t>BOLD:AAH3920</t>
  </si>
  <si>
    <t>za2012-50031</t>
  </si>
  <si>
    <t>Scatopsciara atomaria</t>
  </si>
  <si>
    <t>Scatopsciara</t>
  </si>
  <si>
    <t>MITO_70</t>
  </si>
  <si>
    <t>BOLD:ACG1604_Diptera_Mycetophilidae_Rymosia cf. Britteni</t>
  </si>
  <si>
    <t>BOLD:ACG1604</t>
  </si>
  <si>
    <t>za2012-50047</t>
  </si>
  <si>
    <t>Rymosia cf. britteni</t>
  </si>
  <si>
    <t>Rymosia</t>
  </si>
  <si>
    <t>12,8</t>
  </si>
  <si>
    <t>MITO_71</t>
  </si>
  <si>
    <t>BOLD:AAE2749_Hymenoptera_Ichneumonidae_Aoplus groenlandicus</t>
  </si>
  <si>
    <t>BOLD:AAE2749</t>
  </si>
  <si>
    <t>za2011-159</t>
  </si>
  <si>
    <t>Aoplus groenlandicus</t>
  </si>
  <si>
    <t>Aoplus</t>
  </si>
  <si>
    <t>34,6</t>
  </si>
  <si>
    <t>MITO_72</t>
  </si>
  <si>
    <t>BOLD:AAZ7989_Hymenoptera_Ichneumonidae_Hyposoter deichmanni</t>
  </si>
  <si>
    <t>BOLD:AAZ7989</t>
  </si>
  <si>
    <t>za2011-150</t>
  </si>
  <si>
    <t>Hyposoter deichmanni</t>
  </si>
  <si>
    <t>Hyposoter</t>
  </si>
  <si>
    <t>MITO_73</t>
  </si>
  <si>
    <t>BOLD:AAD5318_Hymenoptera_Ichneumonidae_Ichneumon discoensis</t>
  </si>
  <si>
    <t>BOLD:AAD5318</t>
  </si>
  <si>
    <t>za2011-124</t>
  </si>
  <si>
    <t>Ichneumon discoensis</t>
  </si>
  <si>
    <t>155,4</t>
  </si>
  <si>
    <t>MITO_74</t>
  </si>
  <si>
    <t>BOLD:AAK3144_Hymenoptera_Ichneumonidae_Buathra laborator</t>
  </si>
  <si>
    <t>BOLD:AAK3144</t>
  </si>
  <si>
    <t>za2011-108</t>
  </si>
  <si>
    <t>Buathra laborator</t>
  </si>
  <si>
    <t>Buathra</t>
  </si>
  <si>
    <t>295,4</t>
  </si>
  <si>
    <t>MITO_75</t>
  </si>
  <si>
    <t>BOLD:AAY9781_Hymenoptera_Ichneumonidae_Cryptus arcticus</t>
  </si>
  <si>
    <t>BOLD:AAY9781</t>
  </si>
  <si>
    <t>za2011-103</t>
  </si>
  <si>
    <t>Cryptus arcticus</t>
  </si>
  <si>
    <t>Cryptus</t>
  </si>
  <si>
    <t>281,6</t>
  </si>
  <si>
    <t>MITO_76</t>
  </si>
  <si>
    <t>BOLD:AAH2153_Hymenoptera_Ichneumonidae_Cryptus leechi</t>
  </si>
  <si>
    <t>BOLD:AAH2153</t>
  </si>
  <si>
    <t>za2011-171</t>
  </si>
  <si>
    <t>Cryptus leechi</t>
  </si>
  <si>
    <t>80,3</t>
  </si>
  <si>
    <t>MITO_77</t>
  </si>
  <si>
    <t>BOLD:AAL1412_Hymenoptera_Ichneumonidae_Diadegma majale</t>
  </si>
  <si>
    <t>BOLD:AAL1412</t>
  </si>
  <si>
    <t>za2011-133</t>
  </si>
  <si>
    <t>Diadegma majale</t>
  </si>
  <si>
    <t>Diadegma</t>
  </si>
  <si>
    <t>40,6</t>
  </si>
  <si>
    <t>MITO_78</t>
  </si>
  <si>
    <t>BOLD:AAH1503_Hymenoptera_Ichneumonidae_Pimpla sodalis</t>
  </si>
  <si>
    <t>BOLD:AAH1503</t>
  </si>
  <si>
    <t>za2011-122</t>
  </si>
  <si>
    <t>Pimpla sodalis</t>
  </si>
  <si>
    <t>Pimpla</t>
  </si>
  <si>
    <t>95,1</t>
  </si>
  <si>
    <t>MITO_79</t>
  </si>
  <si>
    <t>BOLD:AAG9511_Hymenoptera_Ichneumonidae_Mesochorus</t>
  </si>
  <si>
    <t>BOLD:AAG9511</t>
  </si>
  <si>
    <t>za2011-187</t>
  </si>
  <si>
    <t>Mesochorus</t>
  </si>
  <si>
    <t>20,1</t>
  </si>
  <si>
    <t>MITO_80</t>
  </si>
  <si>
    <t>BOLD:AAU9767_Hymenoptera_Ichneumonidae_Hyposoter</t>
  </si>
  <si>
    <t>BOLD:AAU9767</t>
  </si>
  <si>
    <t>za2011-140</t>
  </si>
  <si>
    <t>Hyposoter frigidus</t>
  </si>
  <si>
    <t>97,1</t>
  </si>
  <si>
    <t>MITO_81</t>
  </si>
  <si>
    <t>BOLD:AAM7340_Diptera_Scathophagidae_Gonarcticus arcticus</t>
  </si>
  <si>
    <t>BOLD:AAM7340</t>
  </si>
  <si>
    <t>Specimen not barcoded (Claus Rasmussen # 111)</t>
  </si>
  <si>
    <t>Gonarcticus arcticus</t>
  </si>
  <si>
    <t>Gonarcticus</t>
  </si>
  <si>
    <t>266,8</t>
  </si>
  <si>
    <t>MITO_82</t>
  </si>
  <si>
    <t>BOLD:AAB1982_Diptera_Syrphidae_Helophilus groenlandicus</t>
  </si>
  <si>
    <t>BOLD:AAB1982</t>
  </si>
  <si>
    <t>Specimen not barcoded (Claus Rasmussen # 457)</t>
  </si>
  <si>
    <t>Helophilus groenlandicus</t>
  </si>
  <si>
    <t>Helophilus</t>
  </si>
  <si>
    <t>619,1</t>
  </si>
  <si>
    <t>MITO_83</t>
  </si>
  <si>
    <t>BOLD:ACE4226_Diptera_Syrphidae_Helophilus lapponicus</t>
  </si>
  <si>
    <t>BOLD:ACE4226</t>
  </si>
  <si>
    <t>Specimen not barcoded (Claus Rasmussen # 199)</t>
  </si>
  <si>
    <t>Helophilus lapponicus</t>
  </si>
  <si>
    <t>475,9</t>
  </si>
  <si>
    <t>MITO_84</t>
  </si>
  <si>
    <t>BOLD:AAC1834_Diptera_Syrphidae_Parasyrphus tarsatus</t>
  </si>
  <si>
    <t>BOLD:AAC1834</t>
  </si>
  <si>
    <t>Specimen not barcoded (Claus Rasmussen # 489)</t>
  </si>
  <si>
    <t>Parasyrphus tarsatus</t>
  </si>
  <si>
    <t>Parasyrphus</t>
  </si>
  <si>
    <t>588,7</t>
  </si>
  <si>
    <t>MITO_85</t>
  </si>
  <si>
    <t>BOLD:AAL5949_Diptera_Syrphidae_Platycheirus</t>
  </si>
  <si>
    <t>BOLD:AAL5949</t>
  </si>
  <si>
    <t>Specimen not barcoded (Claus Rasmussen # 282)</t>
  </si>
  <si>
    <t>Platycheirus lundbecki</t>
  </si>
  <si>
    <t>394,4</t>
  </si>
  <si>
    <t>MITO_86</t>
  </si>
  <si>
    <t>BOLD:ACF5729_Diptera_Exorista thula</t>
  </si>
  <si>
    <t>BOLD:ACF5729</t>
  </si>
  <si>
    <t>za2011-120</t>
  </si>
  <si>
    <t>Exorista thula</t>
  </si>
  <si>
    <t>Exorista</t>
  </si>
  <si>
    <t>1257,6</t>
  </si>
  <si>
    <t>MITO_87</t>
  </si>
  <si>
    <t>BOLD:ACA4331_Diptera_Botanophila moriens</t>
  </si>
  <si>
    <t>BOLD:ACA4331</t>
  </si>
  <si>
    <t>BIOUG15414-D10</t>
  </si>
  <si>
    <t>Botanophila moriens</t>
  </si>
  <si>
    <t>Botanophila</t>
  </si>
  <si>
    <t>MITO_89</t>
  </si>
  <si>
    <t>BOLD:AAW1090_Diptera_Agromyzidae_Phytomyza erigerontophaga</t>
  </si>
  <si>
    <t>BOLD:AAW1090</t>
  </si>
  <si>
    <t>BIOUG01013-A06</t>
  </si>
  <si>
    <t>Phytomyza erigerontophaga</t>
  </si>
  <si>
    <t>36,4</t>
  </si>
  <si>
    <t>MITO_90</t>
  </si>
  <si>
    <t>BOLD:AAM9110</t>
  </si>
  <si>
    <t>BIOUG01914-B04</t>
  </si>
  <si>
    <t>Spilogona novaesibiriae</t>
  </si>
  <si>
    <t>312,3</t>
  </si>
  <si>
    <t>MITO_91</t>
  </si>
  <si>
    <t>BOLD:ACR6170_Diptera_Anthomyiidae_Zaphne</t>
  </si>
  <si>
    <t>BOLD:ACR6170</t>
  </si>
  <si>
    <t>24411-A12</t>
  </si>
  <si>
    <t>MITO_92</t>
  </si>
  <si>
    <t>BOLD:AAG1014_Diptera_Chironomidae_Hydrosmittia oxoniana</t>
  </si>
  <si>
    <t>BOLD:AAG1014</t>
  </si>
  <si>
    <t>24546-E01</t>
  </si>
  <si>
    <t>Hydrosmittia oxoniana</t>
  </si>
  <si>
    <t>Hydrosmittia</t>
  </si>
  <si>
    <t>MITO_101</t>
  </si>
  <si>
    <t>BOLD:ACS9731_Diptera_Empididae_Rhamphomyia filicauda</t>
  </si>
  <si>
    <t>BOLD:ACS9731</t>
  </si>
  <si>
    <t>24380-B11</t>
  </si>
  <si>
    <t>Rhamphomyia filicauda</t>
  </si>
  <si>
    <t>MITO_102</t>
  </si>
  <si>
    <t>BOLD:ACT4566_Diptera_Muscidae_Drymeia</t>
  </si>
  <si>
    <t>BOLD:ACT4566</t>
  </si>
  <si>
    <t>24395-A12</t>
  </si>
  <si>
    <t>129,8</t>
  </si>
  <si>
    <t>MITO_104</t>
  </si>
  <si>
    <t>BOLD:AAP1822_Diptera_Mycetophilidae_Exechia</t>
  </si>
  <si>
    <t>BOLD:AAP1822</t>
  </si>
  <si>
    <t>24477-C06</t>
  </si>
  <si>
    <t>23,8</t>
  </si>
  <si>
    <t>MITO_105</t>
  </si>
  <si>
    <t>BOLD:AAP6497_Diptera_Mycetophilidae_Phronia</t>
  </si>
  <si>
    <t>BOLD:AAP6497</t>
  </si>
  <si>
    <t>24380-A04</t>
  </si>
  <si>
    <t>MITO_106</t>
  </si>
  <si>
    <t>BOLD:AAL9132_Diptera_Mycetophilidae_Phronia</t>
  </si>
  <si>
    <t>BOLD:AAL9132</t>
  </si>
  <si>
    <t>24393-A10</t>
  </si>
  <si>
    <t>MITO_107</t>
  </si>
  <si>
    <t>BOLD:ACT0078_Diptera_Sciaridae_Lycoriella</t>
  </si>
  <si>
    <t>BOLD:ACT0078</t>
  </si>
  <si>
    <t>24362-A11</t>
  </si>
  <si>
    <t>MITO_108</t>
  </si>
  <si>
    <t>BOLD:ACF1470_Diptera_Sciaridae</t>
  </si>
  <si>
    <t>BOLD:ACF1470</t>
  </si>
  <si>
    <t>24522-G01</t>
  </si>
  <si>
    <t>MITO_109</t>
  </si>
  <si>
    <t>BOLD:ACR0933_Diptera_Trichoceridae</t>
  </si>
  <si>
    <t>BOLD:ACR0933</t>
  </si>
  <si>
    <t>24389-G04</t>
  </si>
  <si>
    <t>MITO_110</t>
  </si>
  <si>
    <t>BOLD:AAH1623_Hymenoptera_Ichneumonidae_Stenomacrus</t>
  </si>
  <si>
    <t>BOLD:AAH1623</t>
  </si>
  <si>
    <t>24402-C08</t>
  </si>
  <si>
    <t>2,4</t>
  </si>
  <si>
    <t>MITO_111</t>
  </si>
  <si>
    <t>BOLD:ACP6863_Hymenoptera_Apidae_Bombus hyperboreus</t>
  </si>
  <si>
    <t>BOLD:ACP6863</t>
  </si>
  <si>
    <t>ZA2012-0772</t>
  </si>
  <si>
    <t>Bombus hyperboreus</t>
  </si>
  <si>
    <t>Apidae</t>
  </si>
  <si>
    <t>Bombus</t>
  </si>
  <si>
    <t>81,4</t>
  </si>
  <si>
    <t>MITO_112b</t>
  </si>
  <si>
    <t>BOLD:AAC2051_Hymenoptera_Bombus polaris</t>
  </si>
  <si>
    <t>BOLD:AAC2051</t>
  </si>
  <si>
    <t>ZA2012-3148</t>
  </si>
  <si>
    <t>Bombus polaris</t>
  </si>
  <si>
    <t>18,3</t>
  </si>
  <si>
    <t>MITO_113</t>
  </si>
  <si>
    <t>BOLD:ACR5253_Diptera_Scathophagidae_Scathophaga nigripalpis</t>
  </si>
  <si>
    <t>BOLD:ACR5253</t>
  </si>
  <si>
    <t>za2011-30040</t>
  </si>
  <si>
    <t>Scathophaga nigripalpis</t>
  </si>
  <si>
    <t>217,5</t>
  </si>
  <si>
    <t>MITO_114</t>
  </si>
  <si>
    <t>BOLD:AAG1723_Diptera_Anthomyiidae_Zaphne frontata or Zaphne tundrica</t>
  </si>
  <si>
    <t>BOLD:AAG1723</t>
  </si>
  <si>
    <t>za201130024</t>
  </si>
  <si>
    <t>Zaphne frontata_Z.  Tundrica</t>
  </si>
  <si>
    <t>MITO_116</t>
  </si>
  <si>
    <t>BOLD:AAC9614_Diptera_Calliphoridae_Protophormia terraenovae</t>
  </si>
  <si>
    <t>BOLD:AAC9614</t>
  </si>
  <si>
    <t>BIOUG07714-F04</t>
  </si>
  <si>
    <t>Protophormia terraenovae</t>
  </si>
  <si>
    <t>MITO_120</t>
  </si>
  <si>
    <t>BOLD:ABZ0902_Hymenoptera_Ichneumonidae_Exochus pullatus</t>
  </si>
  <si>
    <t>BOLD:ABZ0902</t>
  </si>
  <si>
    <t>za2012-4898</t>
  </si>
  <si>
    <t>Exochus pullatus</t>
  </si>
  <si>
    <t>Exochus</t>
  </si>
  <si>
    <t>MITO_121</t>
  </si>
  <si>
    <t>BOLD:AAW0121_Diptera_Empididae_Rhamphomyia filicauda</t>
  </si>
  <si>
    <t>BOLD:AAW0121</t>
  </si>
  <si>
    <t>BIOUG01013-C12</t>
  </si>
  <si>
    <t>246,6</t>
  </si>
  <si>
    <t>MITO_124</t>
  </si>
  <si>
    <t>BOLD:AAA5701_Hymenoptera_Braconidae_Cotesia</t>
  </si>
  <si>
    <t>BOLD:AAA5701</t>
  </si>
  <si>
    <t>24492-F08</t>
  </si>
  <si>
    <t>MITO_125</t>
  </si>
  <si>
    <t>BOLD:ACE9213_Hymenoptera_Ichneumonidae_Campoletis horstmanni</t>
  </si>
  <si>
    <t>BOLD:ACE9213</t>
  </si>
  <si>
    <t>DR201400020</t>
  </si>
  <si>
    <t>MITO_126</t>
  </si>
  <si>
    <t>BOLD:ACB3705_Hymenoptera_Ichneumonidae_Tymmophorus gelidus</t>
  </si>
  <si>
    <t>BOLD:ACB3705</t>
  </si>
  <si>
    <t>24363-G02</t>
  </si>
  <si>
    <t>Tymmophorus gelidus</t>
  </si>
  <si>
    <t>Tymmophorus</t>
  </si>
  <si>
    <t>MITO_128</t>
  </si>
  <si>
    <t>BOLD:AAH2143_Hymenoptera_Ichneumonidae_Campoletis rostrata</t>
  </si>
  <si>
    <t>BOLD:AAH2143</t>
  </si>
  <si>
    <t>24478-D05</t>
  </si>
  <si>
    <t>Campoletis rostrata</t>
  </si>
  <si>
    <t>MITO_130</t>
  </si>
  <si>
    <t>BOLD:AAH2118_Hymenoptera_Ichneumonidae_Gelis maesticolor</t>
  </si>
  <si>
    <t>BOLD:AAH2118</t>
  </si>
  <si>
    <t>24545-E06</t>
  </si>
  <si>
    <t>Gelis maesticolor</t>
  </si>
  <si>
    <t>MITO_131</t>
  </si>
  <si>
    <t>BOLD:AAH1795_Hymenoptera_Ichneumonidae_Campodorus ultimus</t>
  </si>
  <si>
    <t>BOLD:AAH1795</t>
  </si>
  <si>
    <t>24545-E03</t>
  </si>
  <si>
    <t>Campodorus ultimus</t>
  </si>
  <si>
    <t>34,1</t>
  </si>
  <si>
    <t>MITO_134</t>
  </si>
  <si>
    <t>BOLD:AAU5036_Diptera_Muscidae_Spilogona tundrae</t>
  </si>
  <si>
    <t>BOLD:AAU5036</t>
  </si>
  <si>
    <t>24380-G05</t>
  </si>
  <si>
    <t>Spilogona tundrae</t>
  </si>
  <si>
    <t>412,9</t>
  </si>
  <si>
    <t>MITO_136</t>
  </si>
  <si>
    <t>BOLD:ABU8975_Diptera_Tachinidae_Periscepsia stylata</t>
  </si>
  <si>
    <t>BOLD:ABU8975</t>
  </si>
  <si>
    <t>24458-B11</t>
  </si>
  <si>
    <t>Periscepsia stylata</t>
  </si>
  <si>
    <t>Periscepsia</t>
  </si>
  <si>
    <t>TGAC</t>
    <phoneticPr fontId="5" type="noConversion"/>
  </si>
  <si>
    <t>yes</t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</si>
  <si>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</si>
  <si>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</si>
  <si>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</si>
  <si>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</si>
  <si>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</si>
  <si>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</si>
  <si>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</si>
  <si>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Only few reads</t>
    <phoneticPr fontId="5" type="noConversion"/>
  </si>
  <si>
    <t>BOLD:AAA7683_Hemiptera_Aphididae_Myzus polaris</t>
    <phoneticPr fontId="5" type="noConversion"/>
  </si>
  <si>
    <t>ACM4349</t>
    <phoneticPr fontId="5" type="noConversion"/>
  </si>
  <si>
    <t>BOLD:ACM4349_Diptera_Chironomidae_Limnophyes brachytomus</t>
    <phoneticPr fontId="5" type="noConversion"/>
  </si>
  <si>
    <t>AAU6762</t>
    <phoneticPr fontId="5" type="noConversion"/>
  </si>
  <si>
    <t>yes</t>
    <phoneticPr fontId="5" type="noConversion"/>
  </si>
  <si>
    <t>_loop_idba_mitogenome_assembly20171222.sh</t>
  </si>
  <si>
    <t>_loop_spades_mitogenome_assembly20171226.sh</t>
  </si>
  <si>
    <t>_loop_blast_spades_mitogenome_assembly20171229.sh</t>
  </si>
  <si>
    <t>IDBA+SPADES+GENEIOUS</t>
    <phoneticPr fontId="5" type="noConversion"/>
  </si>
  <si>
    <t>AAL1593</t>
  </si>
  <si>
    <t>ACI8140</t>
  </si>
  <si>
    <t>ACI9309</t>
  </si>
  <si>
    <t>ACJ4620</t>
  </si>
  <si>
    <t>ACI8598</t>
  </si>
  <si>
    <t>ACI8078</t>
  </si>
  <si>
    <t>AAZ6340</t>
  </si>
  <si>
    <t>ACE3366</t>
  </si>
  <si>
    <t>AAG2440</t>
  </si>
  <si>
    <t>AAC8434</t>
  </si>
  <si>
    <t>AAH1623</t>
  </si>
  <si>
    <t>AAL7869</t>
  </si>
  <si>
    <t>ABX6359</t>
  </si>
  <si>
    <t>AAN5165</t>
  </si>
  <si>
    <t>AAL6370</t>
  </si>
  <si>
    <t>AAF3140</t>
  </si>
  <si>
    <t>AAZ6184</t>
  </si>
  <si>
    <t>ABA5287</t>
  </si>
  <si>
    <t>AAL9425</t>
  </si>
  <si>
    <t>ACP4019</t>
  </si>
  <si>
    <t>AAN7603</t>
  </si>
  <si>
    <t>AAC6088</t>
  </si>
  <si>
    <t>AAB2384</t>
  </si>
  <si>
    <t>ACE4226</t>
  </si>
  <si>
    <t>AAL5949</t>
  </si>
  <si>
    <t>AAH2143</t>
  </si>
  <si>
    <t>ACN8351</t>
  </si>
  <si>
    <t>ACN8351</t>
    <phoneticPr fontId="5" type="noConversion"/>
  </si>
  <si>
    <t>ACA4706</t>
  </si>
  <si>
    <t>AAB1737</t>
  </si>
  <si>
    <t>AAM8957</t>
  </si>
  <si>
    <t>AAG5696</t>
  </si>
  <si>
    <t>AAH0022</t>
  </si>
  <si>
    <t>AAG2437</t>
  </si>
  <si>
    <t>AAH1791</t>
  </si>
  <si>
    <t>ACI8616</t>
  </si>
  <si>
    <t>ACT4636</t>
  </si>
  <si>
    <t>AAB0080</t>
  </si>
  <si>
    <t>ABZ1783</t>
  </si>
  <si>
    <t>ACI8534</t>
  </si>
  <si>
    <t>AAD1879</t>
  </si>
  <si>
    <t>ACE6265</t>
  </si>
  <si>
    <t>AAG2441</t>
  </si>
  <si>
    <t>AAM7267</t>
  </si>
  <si>
    <t>AAH2153</t>
  </si>
  <si>
    <t>AAH1503</t>
  </si>
  <si>
    <t>AAP1822</t>
  </si>
  <si>
    <t>AAG1723</t>
  </si>
  <si>
    <t>AAM9109</t>
    <phoneticPr fontId="5" type="noConversion"/>
  </si>
  <si>
    <t>AAB0079</t>
  </si>
  <si>
    <t>AAD1720</t>
  </si>
  <si>
    <t>AAU6762</t>
  </si>
  <si>
    <t>AAB7912</t>
  </si>
  <si>
    <t>AAZ6074</t>
  </si>
  <si>
    <t>AAD8971</t>
  </si>
  <si>
    <t>ABW3845</t>
  </si>
  <si>
    <t>AAA3398</t>
  </si>
  <si>
    <t>AAH1667</t>
  </si>
  <si>
    <t>AAH2141</t>
  </si>
  <si>
    <t>ABV5145</t>
  </si>
  <si>
    <t>ABW6412</t>
  </si>
  <si>
    <t>ABY7289</t>
  </si>
  <si>
    <t>ABV3104</t>
  </si>
  <si>
    <t>AAC8798</t>
  </si>
  <si>
    <t>AAM7533</t>
  </si>
  <si>
    <t>ABW6398</t>
  </si>
  <si>
    <t>AAF0572</t>
  </si>
  <si>
    <t>ACD2908</t>
  </si>
  <si>
    <t>ACX5953</t>
  </si>
  <si>
    <t>AAU6557</t>
  </si>
  <si>
    <t>AAU6582</t>
  </si>
  <si>
    <t>ACU4980</t>
  </si>
  <si>
    <t>AAH9836</t>
  </si>
  <si>
    <t>ACI9621</t>
  </si>
  <si>
    <t>ACG1817</t>
  </si>
  <si>
    <t>AAD2548</t>
  </si>
  <si>
    <t>ABZ7255</t>
  </si>
  <si>
    <t>AAA7683</t>
  </si>
  <si>
    <t>ABA0368</t>
  </si>
  <si>
    <t>ABY9539</t>
  </si>
  <si>
    <t>AAH1869</t>
  </si>
  <si>
    <t>ABW3245</t>
  </si>
  <si>
    <t>ACA4290</t>
  </si>
  <si>
    <t>ACF2810</t>
  </si>
  <si>
    <t>AAO3897</t>
  </si>
  <si>
    <t>ACA1844</t>
  </si>
  <si>
    <t>AAH1501</t>
  </si>
  <si>
    <t>AAH2140</t>
  </si>
  <si>
    <t>AAH1707</t>
  </si>
  <si>
    <t>AAQ0427</t>
  </si>
  <si>
    <t>ABW2471</t>
  </si>
  <si>
    <t>AAM6200</t>
  </si>
  <si>
    <t>AAL9247</t>
  </si>
  <si>
    <t>ACG3235</t>
  </si>
  <si>
    <t>ACT4493</t>
  </si>
  <si>
    <t>AAM6307</t>
  </si>
  <si>
    <t>ABV1190</t>
  </si>
  <si>
    <t>ACR5821</t>
  </si>
  <si>
    <t>AAG5432</t>
  </si>
  <si>
    <t>AAD4703</t>
  </si>
  <si>
    <t>AAU6749</t>
  </si>
  <si>
    <t>AAG5431</t>
  </si>
  <si>
    <t>AAM6304</t>
  </si>
  <si>
    <t>AAD4028</t>
  </si>
  <si>
    <t>ACA8867</t>
  </si>
  <si>
    <t>AAE3721</t>
  </si>
  <si>
    <t>AAU6760</t>
  </si>
  <si>
    <t>ACK2627</t>
  </si>
  <si>
    <t>AAE4990</t>
  </si>
  <si>
    <t>ABA5288</t>
  </si>
  <si>
    <t>ACP4114</t>
  </si>
  <si>
    <t>ACI8673</t>
  </si>
  <si>
    <t>ABW3870</t>
  </si>
  <si>
    <t>ACK2219</t>
  </si>
  <si>
    <t>AAG3248</t>
  </si>
  <si>
    <t>ACI9182</t>
  </si>
  <si>
    <t>AAM9258</t>
  </si>
  <si>
    <t>ACP4364</t>
  </si>
  <si>
    <t>AAU3407</t>
  </si>
  <si>
    <t>ACI8602</t>
  </si>
  <si>
    <t>ACI7905</t>
  </si>
  <si>
    <t>ACP4526</t>
  </si>
  <si>
    <t>ACP6089</t>
  </si>
  <si>
    <t>ACP4142</t>
  </si>
  <si>
    <t>ACP3647</t>
  </si>
  <si>
    <t>ACP6246</t>
  </si>
  <si>
    <t>AAU6758</t>
  </si>
  <si>
    <t>AAB0075</t>
  </si>
  <si>
    <t>AAB9837</t>
  </si>
  <si>
    <t>AAD0483</t>
  </si>
  <si>
    <t>ABA4086</t>
  </si>
  <si>
    <t>ACP5239</t>
  </si>
  <si>
    <t>ACI8976</t>
  </si>
  <si>
    <t>ACI8913</t>
  </si>
  <si>
    <t>AAU2128</t>
  </si>
  <si>
    <t>AAG1015</t>
  </si>
  <si>
    <t>AAI4194</t>
  </si>
  <si>
    <t>AAZ4292</t>
  </si>
  <si>
    <t>ACI9124</t>
  </si>
  <si>
    <t>ACC5452</t>
  </si>
  <si>
    <t>AAL5757</t>
  </si>
  <si>
    <t>ACI8979</t>
  </si>
  <si>
    <t>AAM6201</t>
  </si>
  <si>
    <t>ACK5495</t>
  </si>
  <si>
    <t>ACE3937</t>
  </si>
  <si>
    <t>AAF4291</t>
  </si>
  <si>
    <t>ABZ3588</t>
  </si>
  <si>
    <t>AAH2138</t>
  </si>
  <si>
    <t>AAE7186</t>
  </si>
  <si>
    <t>ACE7221</t>
  </si>
  <si>
    <t>AAH7424</t>
  </si>
  <si>
    <t>AAH1744</t>
  </si>
  <si>
    <t>ABY5384</t>
  </si>
  <si>
    <t>AAZ0832</t>
  </si>
  <si>
    <t>ABY8710</t>
  </si>
  <si>
    <t>AAZ6761</t>
  </si>
  <si>
    <t>ACK3223</t>
  </si>
  <si>
    <t>AAO8223</t>
  </si>
  <si>
    <t>ABV5321</t>
  </si>
  <si>
    <t>AAH2103</t>
  </si>
  <si>
    <t>AAD8974</t>
  </si>
  <si>
    <t>ACJ0801</t>
  </si>
  <si>
    <t>AAH1490</t>
  </si>
  <si>
    <t>AAG0728</t>
  </si>
  <si>
    <t>ABX4068</t>
  </si>
  <si>
    <t>AAV4967</t>
  </si>
  <si>
    <t>ACA4385</t>
  </si>
  <si>
    <t>ACA4554</t>
  </si>
  <si>
    <t>AAV6375</t>
  </si>
  <si>
    <t>AAV1117</t>
  </si>
  <si>
    <t>AAB0868</t>
  </si>
  <si>
    <t>AAD8860</t>
  </si>
  <si>
    <t>AAM6306</t>
  </si>
  <si>
    <t>ACF1686</t>
  </si>
  <si>
    <t>AAD7605</t>
  </si>
  <si>
    <t>AAA8874</t>
  </si>
  <si>
    <t>AAH3920</t>
  </si>
  <si>
    <t>ACG1604</t>
  </si>
  <si>
    <t>AAE2749</t>
  </si>
  <si>
    <t>AAZ7989</t>
  </si>
  <si>
    <t>AAD5318</t>
  </si>
  <si>
    <t>AAK3144</t>
  </si>
  <si>
    <t>AAY9781</t>
  </si>
  <si>
    <t>AAL1412</t>
  </si>
  <si>
    <t>AAG9511</t>
  </si>
  <si>
    <t>AAU9767</t>
  </si>
  <si>
    <t>AAM7340</t>
  </si>
  <si>
    <t>AAB1982</t>
  </si>
  <si>
    <t>AAC1834</t>
  </si>
  <si>
    <t>ACF5729</t>
  </si>
  <si>
    <t>ACA4331</t>
  </si>
  <si>
    <t>AAW1090</t>
  </si>
  <si>
    <t>AAM9110</t>
  </si>
  <si>
    <t>ACR6170</t>
  </si>
  <si>
    <t>AAG1014</t>
  </si>
  <si>
    <t>ACS9731</t>
  </si>
  <si>
    <t>ACT4566</t>
  </si>
  <si>
    <t>AAP6497</t>
  </si>
  <si>
    <t>AAL9132</t>
  </si>
  <si>
    <t>ACT0078</t>
  </si>
  <si>
    <t>ACF1470</t>
  </si>
  <si>
    <t>ACR0933</t>
  </si>
  <si>
    <t>ACP6863</t>
  </si>
  <si>
    <t>AAC2051</t>
  </si>
  <si>
    <t>ACR5253</t>
  </si>
  <si>
    <t>AAC9614</t>
  </si>
  <si>
    <t>ABZ0902</t>
  </si>
  <si>
    <t>AAW0121</t>
  </si>
  <si>
    <t>AAA5701</t>
  </si>
  <si>
    <t>ACE9213</t>
  </si>
  <si>
    <t>ACB3705</t>
  </si>
  <si>
    <t>AAH2118</t>
  </si>
  <si>
    <t>AAH1795</t>
  </si>
  <si>
    <t>AAU5036</t>
  </si>
  <si>
    <t>ABU8975</t>
  </si>
  <si>
    <t>ABZ2717</t>
    <phoneticPr fontId="5" type="noConversion"/>
  </si>
  <si>
    <t>AAA9429</t>
    <phoneticPr fontId="5" type="noConversion"/>
  </si>
  <si>
    <t>AAL1593</t>
    <phoneticPr fontId="5" type="noConversion"/>
  </si>
  <si>
    <t>AAG1723</t>
    <phoneticPr fontId="5" type="noConversion"/>
  </si>
  <si>
    <t>AAL9801</t>
    <phoneticPr fontId="5" type="noConversion"/>
  </si>
  <si>
    <t>soup</t>
    <phoneticPr fontId="5" type="noConversion"/>
  </si>
  <si>
    <t>IDBA+SPADES+GENEIOUS+REF&amp;SOUP_DATA</t>
    <phoneticPr fontId="5" type="noConversion"/>
  </si>
  <si>
    <t>yes</t>
    <phoneticPr fontId="5" type="noConversion"/>
  </si>
  <si>
    <t>plateJ D2 data got a part contig of this species</t>
    <phoneticPr fontId="5" type="noConversion"/>
  </si>
  <si>
    <t>BOLD:AAZ5402_Diptera_Muscidae_Spilogona denudata</t>
    <phoneticPr fontId="5" type="noConversion"/>
  </si>
  <si>
    <t>missing</t>
    <phoneticPr fontId="5" type="noConversion"/>
  </si>
  <si>
    <t>SPADES+REF&amp;SOUP_DATA</t>
    <phoneticPr fontId="5" type="noConversion"/>
  </si>
  <si>
    <t>AAH1744</t>
    <phoneticPr fontId="5" type="noConversion"/>
  </si>
  <si>
    <t>IDBA+SPADES+GENEIOUS</t>
    <phoneticPr fontId="5" type="noConversion"/>
  </si>
  <si>
    <t>ACJ0801</t>
    <phoneticPr fontId="5" type="noConversion"/>
  </si>
  <si>
    <t>IDBA+SPADES+MITOBIM+NOVOPLASTY+GENEIOUS</t>
    <phoneticPr fontId="5" type="noConversion"/>
  </si>
  <si>
    <t>IDBA+SPADES+MITOBIM+NOVOPLASTY+GENEIOUS</t>
    <phoneticPr fontId="5" type="noConversion"/>
  </si>
  <si>
    <t>IDBA+SPADES+MITOBIM+NOVOPLASTY+GENEIOUS+REF&amp;SOUP_DATA</t>
  </si>
  <si>
    <t>IDBA+SPADES+MITOBIM+NOVOPLASTY+GENEIOUS+REF&amp;SOUP_DATA</t>
    <phoneticPr fontId="5" type="noConversion"/>
  </si>
  <si>
    <t>IDBA+SPADES+GENEIOUS+REF&amp;SOUP_DATA</t>
    <phoneticPr fontId="5" type="noConversion"/>
  </si>
  <si>
    <t>IDBA+SPADES+GENEIOUS+REF&amp;SOUP_DATA</t>
    <phoneticPr fontId="5" type="noConversion"/>
  </si>
  <si>
    <t>IDBA+SPADES+GENEIOUS+REF&amp;SOUP_DATA</t>
    <phoneticPr fontId="5" type="noConversion"/>
  </si>
  <si>
    <t>COI same as AAL9801</t>
    <phoneticPr fontId="5" type="noConversion"/>
  </si>
  <si>
    <t>COI same as AAG1723</t>
    <phoneticPr fontId="5" type="noConversion"/>
  </si>
  <si>
    <t>yes</t>
    <phoneticPr fontId="5" type="noConversion"/>
  </si>
  <si>
    <t>AAW0121</t>
    <phoneticPr fontId="5" type="noConversion"/>
  </si>
  <si>
    <t>COI same as AAW0121</t>
    <phoneticPr fontId="5" type="noConversion"/>
  </si>
  <si>
    <t>COI same as ACP4114</t>
    <phoneticPr fontId="5" type="noConversion"/>
  </si>
  <si>
    <t>missing</t>
    <phoneticPr fontId="5" type="noConversion"/>
  </si>
  <si>
    <t>missing</t>
    <phoneticPr fontId="5" type="noConversion"/>
  </si>
  <si>
    <t>soup</t>
    <phoneticPr fontId="5" type="noConversion"/>
  </si>
  <si>
    <t>incomplete</t>
    <phoneticPr fontId="5" type="noConversion"/>
  </si>
  <si>
    <t>incomplete</t>
    <phoneticPr fontId="5" type="noConversion"/>
  </si>
  <si>
    <t>missing</t>
    <phoneticPr fontId="5" type="noConversion"/>
  </si>
  <si>
    <t>missing</t>
    <phoneticPr fontId="5" type="noConversion"/>
  </si>
  <si>
    <r>
      <rPr>
        <sz val="10"/>
        <color rgb="FF000000"/>
        <rFont val="宋体"/>
        <charset val="134"/>
      </rPr>
      <t>✔</t>
    </r>
  </si>
  <si>
    <r>
      <rPr>
        <sz val="10"/>
        <color rgb="FF000000"/>
        <rFont val="Arial"/>
        <family val="2"/>
      </rPr>
      <t>✔</t>
    </r>
  </si>
  <si>
    <t>incomplete</t>
    <phoneticPr fontId="5" type="noConversion"/>
  </si>
  <si>
    <t>missing</t>
    <phoneticPr fontId="5" type="noConversion"/>
  </si>
  <si>
    <t>Only few reads</t>
    <phoneticPr fontId="5" type="noConversion"/>
  </si>
  <si>
    <t>missing</t>
    <phoneticPr fontId="5" type="noConversion"/>
  </si>
  <si>
    <t>i</t>
    <phoneticPr fontId="5" type="noConversion"/>
  </si>
  <si>
    <t>BOLD:AAB7912_Diptera_Chironomidae_Limnophyes brachytomus</t>
    <phoneticPr fontId="5" type="noConversion"/>
  </si>
  <si>
    <t>BOLD:AAD1720_Diptera_Chironomidae_Limnophyes asquamatus</t>
    <phoneticPr fontId="5" type="noConversion"/>
  </si>
  <si>
    <t>BOLD:AAM9110_Diptera_Muscidae_Spilogona novaesibiriae</t>
    <phoneticPr fontId="5" type="noConversion"/>
  </si>
  <si>
    <t>Geneious_mapping</t>
    <phoneticPr fontId="5" type="noConversion"/>
  </si>
  <si>
    <t>incomplete</t>
    <phoneticPr fontId="5" type="noConversion"/>
  </si>
  <si>
    <t>SPADESmeta</t>
    <phoneticPr fontId="5" type="noConversion"/>
  </si>
  <si>
    <t>SPADESmeta+IDBA+GENEIOUS</t>
    <phoneticPr fontId="5" type="noConversion"/>
  </si>
  <si>
    <t>2 contigs with all genes</t>
    <phoneticPr fontId="5" type="noConversion"/>
  </si>
  <si>
    <t>missing</t>
    <phoneticPr fontId="5" type="noConversion"/>
  </si>
  <si>
    <t>IDBA</t>
    <phoneticPr fontId="5" type="noConversion"/>
  </si>
  <si>
    <t>incomplete, concatenated by 2 contigs</t>
    <phoneticPr fontId="5" type="noConversion"/>
  </si>
  <si>
    <t>incomplete, concatenated by 2 contigs</t>
    <phoneticPr fontId="5" type="noConversion"/>
  </si>
  <si>
    <t>incomplete, concatenated by 3 contigs</t>
    <phoneticPr fontId="5" type="noConversion"/>
  </si>
  <si>
    <t>incomplete, concatenated by 3 contigs</t>
    <phoneticPr fontId="5" type="noConversion"/>
  </si>
  <si>
    <t>ACF2810</t>
    <phoneticPr fontId="5" type="noConversion"/>
  </si>
  <si>
    <t>incomplete, concatenated by 4 contigs</t>
    <phoneticPr fontId="5" type="noConversion"/>
  </si>
  <si>
    <t>incomplete</t>
    <phoneticPr fontId="5" type="noConversion"/>
  </si>
  <si>
    <t>yes</t>
    <phoneticPr fontId="5" type="noConversion"/>
  </si>
  <si>
    <t>incomplete, concatenated by 8 contigs</t>
    <phoneticPr fontId="5" type="noConversion"/>
  </si>
  <si>
    <t>BOLD:AAH3920_Diptera_Sciaridae_Scatopsciara atomaria</t>
    <phoneticPr fontId="5" type="noConversion"/>
  </si>
  <si>
    <t>incomplete</t>
    <phoneticPr fontId="5" type="noConversion"/>
  </si>
  <si>
    <t>mapped to wrong species</t>
    <phoneticPr fontId="5" type="noConversion"/>
  </si>
  <si>
    <t>mapped to wrong species, but get the right mtgenome from soup data</t>
    <phoneticPr fontId="5" type="noConversion"/>
  </si>
  <si>
    <t>mapped to wrong species, but get the right mtgenome from soup data</t>
    <phoneticPr fontId="5" type="noConversion"/>
  </si>
  <si>
    <t>mapped to wrong species, but get the right mtgenome from soup data</t>
    <phoneticPr fontId="5" type="noConversion"/>
  </si>
  <si>
    <t>Only few reads_sent to TGAC</t>
  </si>
  <si>
    <t>Sanger sequencing</t>
  </si>
  <si>
    <t>Sample_code</t>
  </si>
  <si>
    <t>Yinqiu_filenames</t>
  </si>
  <si>
    <t>Sample_name</t>
  </si>
  <si>
    <t>Specimen_ID</t>
  </si>
  <si>
    <t>boldextracted</t>
  </si>
  <si>
    <t>match</t>
  </si>
  <si>
    <t>1_ACF0117_Lepidoptera_Crambidae_Udea_torvalis_IDBA_pilon</t>
  </si>
  <si>
    <t>10_AAD7310_Lepidoptera_Noctuidae_Syngrapha_parilis_IDBA_pilon</t>
  </si>
  <si>
    <t>100_ACP6173_Diptera_Anthomyiidae_Pegomya_icterica_IDBA_pilon</t>
  </si>
  <si>
    <t>101_AAA3750_Diptera_Culicidae_Aedes_nigripes_or_Aedes_impiger_IDBA_pilon</t>
  </si>
  <si>
    <t>107_AAE8704_Diptera_Chironomidae_Smittia_extrema_SPADESmeta_pilon</t>
  </si>
  <si>
    <t>109_ABA7011_Diptera_Chironomidae_Smittia_SPADESmeta_pilon</t>
  </si>
  <si>
    <t>NA</t>
  </si>
  <si>
    <t>11_AAA9583_Lepidoptera_Noctuidae_Polia_richardsoni_IDBA_pilon</t>
  </si>
  <si>
    <t>112_AAL5960_Diptera_Chironomidae_Diamesa_geminata_IDBA_pilon</t>
  </si>
  <si>
    <t>115_ACA8845_Diptera_Agromyzidae_Chromatomyia_puccinelliae_IDBA_pilon</t>
  </si>
  <si>
    <t>117_ABW5539_Diptera_Agromyzidae_Phytomyza_aquilonia_IDBA_pilon</t>
  </si>
  <si>
    <t>125_AAL9695_Diptera_Chironomidae_Diamesa_simplex_IDBA_pilon</t>
  </si>
  <si>
    <t>128_ACI8075_Diptera_Mycetophilidae_IDBA_pilon</t>
  </si>
  <si>
    <t>13_AAA2067_Lepidoptera_Boloria_chariclea_ConsensusSequence</t>
  </si>
  <si>
    <t>134_AAA9429_Diptera_Chironomidae_Metriocnemus_IDBA_pilon</t>
  </si>
  <si>
    <t>135_AAP8779_Diptera_Sciaridae_Bradysia_soaptrans_blastn</t>
  </si>
  <si>
    <t>137_AAM6303_Diptera_Chironomidae_Smittia_cf__Extrema_SPADESmeta_pilon</t>
  </si>
  <si>
    <t>138_AAN5388_Diptera_Chironomidae_Tanytarsus_anderseni_IDBA_pilon</t>
  </si>
  <si>
    <t>14_AAA3447_Lepidoptera_Colias_hecla_IDBA_pilon</t>
  </si>
  <si>
    <t>142_AAL9858_Diptera_Chironomidae_Chaetocladius_holmgreni_IDBA_pilon</t>
  </si>
  <si>
    <t>144_AAV5906_Diptera_Chironomidae_Orthocladius_gelidus_IDBA_pilon</t>
  </si>
  <si>
    <t>149_AAL5687_Diptera_Chironomidae_Orthocladius_saxosus_IDBA_pilon</t>
  </si>
  <si>
    <t>15_AAF7514_Lepidoptera_Plutellidae_Rhigognostis_senilella_IDBA_pilon</t>
  </si>
  <si>
    <t>152_AAF4817_Diptera_Chironomidae_Smittia_edwardsi_IDBA_pilon</t>
  </si>
  <si>
    <t>156_AAJ3817_Diptera_Chironomidae_Smittia_IDBA_pilon</t>
  </si>
  <si>
    <t>159_AAM6657_Diptera_Empididae_Rhamphomyia_hoeli_IDBA_pilon</t>
  </si>
  <si>
    <t>16_ABU8486_Lepidoptera_Stenoptilia_Stenoptilia_mengeli_IDBA_pilon</t>
  </si>
  <si>
    <t>167_AAZ6073_Diptera_Sciaridae_Lycoriella_riparia_SPADESmeta_pilon</t>
  </si>
  <si>
    <t>169_AAZ5402_Diptera_Muscidae_Spilogona_denudata_IDBA_pilon</t>
  </si>
  <si>
    <t>BOLD:AAZ5402_Diptera_Muscidae_Spilogona denudata</t>
  </si>
  <si>
    <t>17_AAA4759_Lepidoptera_Pyralidae_Pyla_fusca_IDBA_pilon</t>
  </si>
  <si>
    <t>171_ACA0346_Diptera_Chironomidae_Smittia_IDBA_pilon</t>
  </si>
  <si>
    <t>175_AAM9262_Diptera_Sciaridae_Camptochaeta_cladiator_IDBA_pilon</t>
  </si>
  <si>
    <t>18_AAB9941_Lepidoptera_Tortricidae_Argyroploce_aquilonana_SPADESmeta_pilon</t>
  </si>
  <si>
    <t>182_AAB3857_Diptera_Chironomidae_Micropsectra_logani_IDBA_pilon</t>
  </si>
  <si>
    <t>185_AAC4201_Diptera_Chironomidae_Paraphaenocladius_impensus_IDBA_pilon</t>
  </si>
  <si>
    <t>19_AAB9825_Lepidoptera_Tortricidae_Olethreutes_inquietana_IDBA_pilon</t>
  </si>
  <si>
    <t>197_AAG1686_Diptera_Muscidae_Spilogona_micans_IDBA_pilon</t>
  </si>
  <si>
    <t>199_AAW0131_Diptera_Anthomyiidae_Delia_echinata_IDBA_pilon</t>
  </si>
  <si>
    <t>2_AAB6851_Araneae_Linyphiidae_Erigone_arctica_IDBA_pilon</t>
  </si>
  <si>
    <t>2_ABZ8142_Lepidoptera_Crambidae_Gesneria_centuriella_SPADESmeta_pilon</t>
  </si>
  <si>
    <t>203_AAG4892_Diptera_Mycetophilidae_Sciophila_hirta_SPADESplasmid_pilon</t>
  </si>
  <si>
    <t>210_AAB9256_Diptera_Chironomidae_Procladius_crassinervis_IDBA_piln</t>
  </si>
  <si>
    <t>212_AAL7118_Diptera_Chironomidae_Tokunagaia_obriaini_IDBA_pilon</t>
  </si>
  <si>
    <t>214_AAC5203_Diptera_Chironomidae_Limnophyes_pumilio_SPADESmeta_pilon</t>
  </si>
  <si>
    <t>221_AAM9260_Diptera_Sciaridae_Lycoriella_abbrevinervis_IDBA_pilon</t>
  </si>
  <si>
    <t>226_AAM9015_Diptera_Mycetophilidae_Phronia_egregia_SADBG_pilon</t>
  </si>
  <si>
    <t>228_ABX8388_Diptera_Chironomidae_Tokunagaia_rectangularis_IDBA_pilon</t>
  </si>
  <si>
    <t>231_ABA3294_Diptera_Mycetophilidae_Phronia_exigua_ConsensusSequence_pilon</t>
  </si>
  <si>
    <t>232_AAP5045_Diptera_Anthomyiidae_Paradelia_arctica_IDBA_pilon</t>
  </si>
  <si>
    <t>244_AAV7095_Diptera_Chironomidae_Tanytarsus_niger_SPADESmeta_pilon</t>
  </si>
  <si>
    <t>251_AAV1299_Diptera_Camptochaeta_aff_Flagellifera_IDBA_pilon</t>
  </si>
  <si>
    <t>252_ACA8693_Diptera_Chironomidae_Tokunagaia_rectangularis_IDBA_pilon</t>
  </si>
  <si>
    <t>255_ACI8978_Diptera_Chironomidae_Paratanytarsus_IDBA_pilon</t>
  </si>
  <si>
    <t>258_ACI9125_Diptera_Chironomidae_Smittia_IDBA_pilon</t>
  </si>
  <si>
    <t>261_ACA4801_Diptera_Chironomidae_Orthocladius_roussellae_IDBA_pilon</t>
  </si>
  <si>
    <t>268_ACK2099_Diptera_Chironomidae_Procladius_crassinervis_SPADESmeta_pilon</t>
  </si>
  <si>
    <t>27_AAP9046_Diptera_Muscidae_Spilogona_megastoma_IDBA_pilon_COIDET_AAL9573_Diptera_Muscidae_Spilogona_malaisei</t>
  </si>
  <si>
    <t>271_ACI8109_Diptera_Chironomidae_Tanytarsus_anderseni_IDBA_pilon</t>
  </si>
  <si>
    <t>277_AAM9014_Diptera_Mycetophilidae_Exechia_frigida_IDBA_pilon</t>
  </si>
  <si>
    <t>280_AAU6577_Diptera_Sciaridae_Bradysia_IDBA_pilon</t>
  </si>
  <si>
    <t>281_AAG5430_Diptera_Chironomidae_Procladius_crassinervis_IDBA_pilon</t>
  </si>
  <si>
    <t>285_AAL7874_Diptera_Sciaridae_Lycoriella_SPADESmeta_pilon</t>
  </si>
  <si>
    <t>292_ACI8139_Diptera_Ceratopogonidae_Brachypogon_IDBA_pilon</t>
  </si>
  <si>
    <t>293_AAM5397_Diptera_Limoniidae_Ormosia_SPADESmeta_pilon</t>
  </si>
  <si>
    <t>294_ABY5735_Diptera_Sciaridae_Lycoriella_SPADESmeta_pilon</t>
  </si>
  <si>
    <t>295_ACK2762_Diptera_Chironomidae_IDBA_pilon</t>
  </si>
  <si>
    <t>296_AAC2863_Diptera_Chironomidae_Tanytarsus_heliomesonyctios_SPADESmeta_pilon</t>
  </si>
  <si>
    <t>3_AAD1748_Araneae_Linyphiidae_Erigone_psychrophila_IDBA_pilon</t>
  </si>
  <si>
    <t>3_AAE6832_Lepidoptera_Erebidae_Gynaephora_groenlandica_IDBA_pilon</t>
  </si>
  <si>
    <t>305_ACI9186_Diptera_Ceratopogonidae_Ceratopogon_abstrusus_IDBA_pilon</t>
  </si>
  <si>
    <t>31_ABW4722_Diptera_Muscidae_Spilogona_arcticola_IDBA_pilon_COIDET_AAP9047_Diptera_Muscidae_Spilogona_tendipes</t>
  </si>
  <si>
    <t>312_ABA7010_Diptera_Chironomidae_Smittia_IDBA_pilon</t>
  </si>
  <si>
    <t>313_ACR2777_Diptera_Canacidae_Canacidae_IDBA_pilon</t>
  </si>
  <si>
    <t>318_AAV5076_Diptera_Chironomidae_Orthocladius_priomixtus_SPADESmeta_pilon</t>
  </si>
  <si>
    <t>320_AAG6532_Diptera_Ceratopogonidae_Brachypogon_IDBA_pilon</t>
  </si>
  <si>
    <t>323_AAI3491_Diptera_Chironomidae_Orthocladius_Eudact_gelidorum_IDBA_pilon</t>
  </si>
  <si>
    <t>324_AAM9259_Diptera_Sciaridae_IDBA_pilon</t>
  </si>
  <si>
    <t>326_ACI9181_Diptera_Chironomidae_Pseudokiefferiella_IDBA_pilon</t>
  </si>
  <si>
    <t>327_ACA4750_Diptera_Chironomidae_Orthocladius_frigidus_IDBA_pilon</t>
  </si>
  <si>
    <t>33_AAM9111_Diptera_Muscidae_Spilogona_deflorata_IDBA_pilon_COIDET_ACL9677_Aranea_Linyphiidae_Mecynargus_borealis</t>
  </si>
  <si>
    <t>331_AAG2511_Diptera_Anthomyiidae_Delia_platura_IDBA_pilon</t>
  </si>
  <si>
    <t>332_ACK1991_Diptera_Chironomidae_Orthocladius_SPADESmeta_pilon</t>
  </si>
  <si>
    <t>334_ABW3844_Diptera_Sciaridae_Lycoriella_cochleata_ConsensusSequence</t>
  </si>
  <si>
    <t>34_ACE7762_Diptera_Muscidae_Spilogona_denudata_IDBA_pilon_COIDET_AAP9046_Diptera_Muscidae_Spilogona_megastoma</t>
  </si>
  <si>
    <t>340_AAM7341_Diptera_Heleomyzidae_Oecothea_nr__Fenestralis_SPADESmeta_pilon</t>
  </si>
  <si>
    <t>342_AAB1171_Diptera_Chironomidae_Orthocladius_Euorth_rivicola_IDBA_pilon</t>
  </si>
  <si>
    <t>37_AAL9573_Diptera_Muscidae_Spilogona_malaisei_IDBA_pilon_COIDET_ABW4722_Diptera_Muscidae_Spilogona_arcticola</t>
  </si>
  <si>
    <t>38_AAP9047_Diptera_Muscidae_Spilogona_tendipes_IDBA_pilon_COIDET_AAM9111_Diptera_Muscidae_Spilogona_deflorata</t>
  </si>
  <si>
    <t>4_AAF6691_Lepidoptera_Geometridae_Psychophora_sabini_IDBA_pilon</t>
  </si>
  <si>
    <t>451_ACF2534_Diptera_Anthomyiidae_Egle_groenlandica_IDBA_pilon</t>
  </si>
  <si>
    <t>464_AAZ4195_Diptera_Syrphidae_Platycheirus_groenlandicus_IDBA_pilon</t>
  </si>
  <si>
    <t>5_AAC9361_Lepidoptera_Entephria_kidluitata_IDBA_pilon</t>
  </si>
  <si>
    <t>504_ABA0403_Hymenoptera_Ichneumonidae_Campoletis_horstmanni_IDBA_pilon</t>
  </si>
  <si>
    <t>505_ABZ2717_Hymenoptera_Ichneumonidae_Atractodes_SPADESmeta_pilon</t>
  </si>
  <si>
    <t>574_AAD4528_Hymenoptera_Ichneumonidae_Atractodes_IDBA_pilon</t>
  </si>
  <si>
    <t>575_AAH1523_Hymenoptera_Ichneumonidae_Campoletis_horstmanni_or_Campoletis_rostrata_IDBA_pilon</t>
  </si>
  <si>
    <t>576_AAA6099_Hymenoptera_Braconidae_Cotesia_IDBA_pilon</t>
  </si>
  <si>
    <t>579_AAY4131_Hymenoptera_Ichneumonidae_Plectiscidea_IDBA_pilon</t>
  </si>
  <si>
    <t>582_ABY9068_Hymenoptera_Braconidae_Microplitis_lugubris_IDBA_pilon</t>
  </si>
  <si>
    <t>584_ACE6464_Hymenoptera_Braconidae_Cotesia_IDBA_pilon</t>
  </si>
  <si>
    <t>585_ABA0389_Hymenoptera_Ichneumonidae_Acrolyta_glacialis_ConsensusSequence</t>
  </si>
  <si>
    <t>589_AAH2131_Hymenoptera_Ichneumonidae_Orthocentrus_IDBA_pilon</t>
  </si>
  <si>
    <t>592_ACJ1049_Hymenoptera_Braconidae_Aphidius_soaptrans_blastn</t>
  </si>
  <si>
    <t>593_ABX5303_Hymenoptera_Ichneumonidae_Saotis_hoeli_IDBA_pilon</t>
  </si>
  <si>
    <t>595_AAG0956_Hymenoptera_Ichneumonidae_Orthocentrus_asper_SPADESmeta_pilon</t>
  </si>
  <si>
    <t>597_AAA7102_Lepidoptera_Noctuidae_Sympistis_zetterstedtii_SPADESmeta_pilon</t>
  </si>
  <si>
    <t>598_AAA1513_Lepidoptera_Plutellidae_Plutella_xylostella_IDBA_pilon</t>
  </si>
  <si>
    <t>6_AAA5321_Lepidoptera_Plebeius_glandon_IDBA_pilon</t>
  </si>
  <si>
    <t>608_AAA9651_Araneae_Lycosidae_Pardosa_glacialis_IDBA_pilon</t>
  </si>
  <si>
    <t>609_AAB1154_Araneae_Thomisidae_Xysticus_labradorensis_IDBA_pilon_ConcatenatedSequences</t>
  </si>
  <si>
    <t>612_ACE8100_Araneae_Thomisidae_Xysticus_deichmanni_IDBA_pilon_ConcatenatedSequences</t>
  </si>
  <si>
    <t>615_ACK5581_Araneae_Dictynidae_Emblyna_borealis_IDBA_pilon</t>
  </si>
  <si>
    <t>7_AAA5797_Lepidoptera_Noctuidae_Apamea_zeta_IDBA_pilon</t>
  </si>
  <si>
    <t>7_ACL9677_Aranea_Linyphiidae_Mecynargus_borealis_IDBA_pilon_COIDET_ACE7762_Diptera_Muscidae_Spilogona_denudata</t>
  </si>
  <si>
    <t>8_AAA4280_Lepidoptera_Noctuidae_Rhyacia_quadrangula_IDBA_pilon</t>
  </si>
  <si>
    <t>88_AAE6393_Diptera_Chironomidae_Limnophyes_eltoni_IDBA_pilon</t>
  </si>
  <si>
    <t>9_ACF0816_Lepidoptera_Noctuidae_Euxoa_adumbrata_IDBA_pilon</t>
  </si>
  <si>
    <t>90_ABZ1847_Diptera_Chironomidae_Limnophyes_minimus_SPADESmeta_pilon</t>
  </si>
  <si>
    <t>97_AAU3704_Diptera_Chironomidae_Limnophyes_ninae_IDBA_pilon</t>
  </si>
  <si>
    <t>98_AAL9235_Diptera_Chironomidae_Limnophyes_pumilio_SPADESmeta_pilon</t>
  </si>
  <si>
    <t>99_AAH3315_Coleoptera_Coccinellidae_Coccinella_transversoguttata_IDBA_pilon</t>
  </si>
  <si>
    <t>CAN_12_AAC0592_Diptera_Chironomidae_Chironomus_cf__Saxatilis_IDBA_SPADESmeta_pilon</t>
  </si>
  <si>
    <t>CAN_18_AAC0596_Diptera_Chironomidae_Chironomus_hyperboreus_IDBAcontig_blastn</t>
  </si>
  <si>
    <t>CAN_28_AAI6025_Diptera_Chironomidae_Cricotopus_cf__Tibialis_IDBApilon</t>
  </si>
  <si>
    <t>CAN_31_AAA5307_Diptera_Chironomidae_Cricotopus_obnixus_IDBApilon</t>
  </si>
  <si>
    <t>CAN_33_ABZ4817_Diptera_Chironomidae_Cricotopus_obnixus_SPADESmeta_pilon</t>
  </si>
  <si>
    <t>CAN_38_AAL7378_Diptera_Chironomidae_Cricotopus_patens_IDBApilon</t>
  </si>
  <si>
    <t>CAN_41_AAA5300_Diptera_Chironomidae_Cricotopus_tibialis_IDBAcontig_blastn</t>
  </si>
  <si>
    <t>CAN_43_AAL9618_Diptera_Chironomidae_Cricotopus_triannulatus_IDBApilon</t>
  </si>
  <si>
    <t>CAN_5_AAD4187_Diptera_Chironomidae_Chaetocladius_holmgreni_IDBApilon</t>
  </si>
  <si>
    <t>CAN_52_AAD7061_Diptera_Chironomidae_Diamesa_arctica_IDBApilon</t>
  </si>
  <si>
    <t>CAN_58_AAM0255_Diptera_Chironomidae_Diamesa_bertrami_IDBApilon</t>
  </si>
  <si>
    <t>CAN_59_AAB9980_Diptera_Chironomidae_Diamesa_bertrami_IDBApilon</t>
  </si>
  <si>
    <t>CAN_60_AAM0419_Diptera_Chironomidae_Diplocladius_cultriger_IDBApilon</t>
  </si>
  <si>
    <t>CAN_66_AAM0871_Diptera_Chironomidae_Hydrobaenus_fusistylus_IDBApilon</t>
  </si>
  <si>
    <t>CAN_68_AAM6308_Diptera_Chironomidae_Limnophyes_anderseni_IDBApilon</t>
  </si>
  <si>
    <t>CAN_86_ACM4349_Diptera_Chironomidae_Limnophyes_brachytomus_IDBApilon</t>
  </si>
  <si>
    <t>BOLD:ACM4349_Diptera_Chironomidae_Limnophyes brachytomus</t>
  </si>
  <si>
    <t>CAN_9_AAC8747_Diptera_Chironomidae_Chaetocladius_perennis_IDBApilon</t>
  </si>
  <si>
    <t>LINY_6_AAG5689_Araneae_Linyphiidae_Hilaira_vexatrix_IDBApilon</t>
  </si>
  <si>
    <t>MITO_10_AAM9109_Diptera_Muscidae_Spilogona_sanctipauli_IDBApilon</t>
  </si>
  <si>
    <t>MITO_11_ABZ1244_Diptera_Anthomyiidae_Zaphne_occidentalis_IDBApilon</t>
  </si>
  <si>
    <t>MITO_18_AAZ5252_Diptera_Tachinidae_Peleteria_aenea_SPADESmeta_pilon</t>
  </si>
  <si>
    <t>MITO_19_ABY7191_Diptera_Syrphidae_Platycheirus_carinatus_IDBApilon</t>
  </si>
  <si>
    <t>MITO_2_AAL9801_Diptera_Muscidae_Drymeia_groenlandica_IDBApilon</t>
  </si>
  <si>
    <t>MITO_22_ACM5032_Diptera_Muscidae_Lophosceles_minimus_IDBApilon</t>
  </si>
  <si>
    <t>MITO_23_ACA4549_Diptera_Muscidae_Spilogona_pubercula_IDBApilon</t>
  </si>
  <si>
    <t>MITO_24_AAC6873_Diptera_Muscidae_Limnophora_groenlandica_IDBApilon</t>
  </si>
  <si>
    <t>MITO_25_AAF9804_Diptera_Empididae_Rhamphomyia_nigrita_IDBApilon</t>
  </si>
  <si>
    <t>MITO_26_ACA4207_Diptera_Muscidae_Spilogona_monacantha_IDBApilon</t>
  </si>
  <si>
    <t>MITO_4_AAU5038_Diptera_Muscidae_Spilogona_dorsata_IDBApilon</t>
  </si>
  <si>
    <t>MITO_5_AAW1212_Diptera_Muscidae_Phaonia_bidentata_IDBApilon</t>
  </si>
  <si>
    <t>MITO_6_AAL9576_Diptera_Muscidae_Spilogona_zaitzevi_consensus_pilon</t>
  </si>
  <si>
    <t>MITO_7_AAM9104_Diptera_Muscidae_Spilogona_almqvistii_IDBApilon</t>
  </si>
  <si>
    <t>MITO_8_AAD7664_Diptera_Muscidae_Drymeia_segnis_IDBApilon</t>
  </si>
  <si>
    <t>ZA2012-50069</t>
  </si>
  <si>
    <t>failed_in Cph</t>
  </si>
  <si>
    <t>BIOUG07192-E08</t>
  </si>
  <si>
    <t>BIOUG07889-B01</t>
  </si>
  <si>
    <t>BIOUG15782-F07</t>
  </si>
  <si>
    <t>PlateC_D12_AAD4703_Diptera_Chironomidae_Psectrocladius_barbimanus_or_Psectrocladius_sokolovae_refsoup_spades</t>
  </si>
  <si>
    <t>PlateC_E4_AAM6304_Diptera_Chironomidae_spades_pilon</t>
  </si>
  <si>
    <t>PlateC_E6_ACA8867_Diptera_Chironomidae_Thienemanniella_obscura_idba_spades_consensus</t>
  </si>
  <si>
    <t>PlateC_E8_AAE3721_Diptera_Chironomidae_Paraphaenocladius_brevinervis_spades_pilon</t>
  </si>
  <si>
    <t>PlateC_E9_AAU6760_Diptera_Chironomidae_Gymnometriocnemus_spades_pilon</t>
  </si>
  <si>
    <t>PlateC_F10_ACI9182_Diptera_Mycetophilidae_Brevicornu_idba_spades_consensus</t>
  </si>
  <si>
    <t>PlateC_F12_AAU3407_Diptera_Chironomidae_Rheocricotopus_chapmani_idba_pilon</t>
  </si>
  <si>
    <t>PlateC_F2_ABA5288_Diptera_Sciaridae_Lycoriella_vitticollis_idba_spades_consensus</t>
  </si>
  <si>
    <t>PlateC_F7_ACK2219_Diptera_Sciaridae_spades_pilon</t>
  </si>
  <si>
    <t>PlateC_F9_AAG3248_Diptera_Phoridae_Megaselia_arcticae_Concatenated</t>
  </si>
  <si>
    <t>PlateC_G2_ACI8602_Diptera_Chironomidae_Limnophyes_spades_pilon</t>
  </si>
  <si>
    <t>PlateC_G6_ACN8351_Diptera_Cecidomyiidae_Neurolyga_ovata_idba_pilon</t>
  </si>
  <si>
    <t>PlateC_H2_AAB9837_Diptera_Chironomidae_Micropsectra_insignilobus_spades_pilon</t>
  </si>
  <si>
    <t>PlateD_A1_AAZ4292_Diptera_Limoniidae_Symplecta_hybrida_idba_pilon</t>
  </si>
  <si>
    <t>PlateD_A4_AAL5757_Diptera_Chironomidae_Metriocnemus_eurynotus_idba_pilon</t>
  </si>
  <si>
    <t>PlateD_A5_ACI8979_Diptera_Chironomidae_Prosmittia_jemtlandica_blastSpades_pilon</t>
  </si>
  <si>
    <t>PlateD_A7_ACK5495_Diptera_Sciaridae_Lycoriella_janetscheki_blastSpades_pilon</t>
  </si>
  <si>
    <t>PlateD_B1_ABZ3588_Hymenoptera_Ichneumonidae_Atractodes_idba_spades_consensus</t>
  </si>
  <si>
    <t>PlateD_B10_ABY8710_Hymenoptera_Eulophidae_Aprostocetus_meltoftei_blastSpades_pilon</t>
  </si>
  <si>
    <t>PlateD_B11_AAZ6761_Hymenoptera_Figitidae_Alloxysta_Concatenated</t>
  </si>
  <si>
    <t>PlateD_B12_ACK3223_Hymenoptera_Braconidae_Meteorus_arcticus_idba_pilon</t>
  </si>
  <si>
    <t>PlateD_B3_AAE7186_Hymenoptera_Braconidae_Aphidiinae_idba_spades_consensus</t>
  </si>
  <si>
    <t>PlateD_B4_ACE7221_Hymenoptera_Braconidae_Protapanteles_fulvipes_Concatenated</t>
  </si>
  <si>
    <t>PlateD_B6_AAH1744_Hymenoptera_Ichneumonidae_Cremastus_tenebrosus_idba_spades_consensus</t>
  </si>
  <si>
    <t>PlateD_B7_ABY5384_Hymenoptera_Ichneumonidae_Neurateles_blastSpades_pilon</t>
  </si>
  <si>
    <t>PlateD_B9_AAZ0832_Hymenoptera_Ichneumonidae_Stenomacrus_idba_pilon</t>
  </si>
  <si>
    <t>PlateD_C1_AAO8223_Hymenoptera_Ichneumonidae_Picrostigeus_refsoup_Concatenated</t>
  </si>
  <si>
    <t>PlateD_C2_ABV5321_Hymenoptera_Pteromalidae_Pachyneuron_groenlandicum_Concatenated</t>
  </si>
  <si>
    <t>PlateD_C4_AAD8974_Hymenoptera_Ichneumonidae_Orthocentrinae_Concatenated</t>
  </si>
  <si>
    <t>PlateD_C5_ACJ0801_Hymenoptera_Megaspilidae_Dendrocerus_sp._idba_spades_consensus</t>
  </si>
  <si>
    <t>PlateD_C6_AAH1490_Hymenoptera_Ichneumonidae_Stenomacrus_micropennis_blastSpades_pilon</t>
  </si>
  <si>
    <t>PlateD_C7_AAG0728_Thysanoptera_Thripidae_Thrips_vulgatissimus_idba_spades_consensus</t>
  </si>
  <si>
    <t>PlateD_D1_AAV6375_Diptera_Calliphoridae_Protophormia_atriceps_blastSpades_pilon</t>
  </si>
  <si>
    <t>PlateD_D5_AAD8860_Diptera_Chironomidae_Tanytarsus_gracilentus_idba_pilon</t>
  </si>
  <si>
    <t>PlateD_D6_AAM6306_Diptera_Chironomidae_Pseudokiefferiella_parva_idba_pilon</t>
  </si>
  <si>
    <t>PlateD_D7_ACF1686_Diptera_Chironomidae_Tokunagaia_cf.Scutellata_blastSpades_pilon</t>
  </si>
  <si>
    <t>CAN_75</t>
  </si>
  <si>
    <t>PlateI_A1_AAU6762_Diptera_Chironomidae_Limnophyes_asquamatus_spades_pilon</t>
  </si>
  <si>
    <t>BIOUG07833-B11</t>
  </si>
  <si>
    <t>CAN_482</t>
  </si>
  <si>
    <t>PlateI_A10_ABZ1783_Diptera_Chironomidae_Allocladius_idba_pilon</t>
  </si>
  <si>
    <t>BIOUG15706-B05</t>
  </si>
  <si>
    <t>CAN_402</t>
  </si>
  <si>
    <t>PlateI_A11_AAB0080_Diptera_Chironomidae_Corynoneura_idba_pilon</t>
  </si>
  <si>
    <t>BIOUG15488-G09</t>
  </si>
  <si>
    <t>PlateI_A12_ACB3705_Hymenoptera_Ichneumonidae_Tymmophorus_gelidus_spades_pilon</t>
  </si>
  <si>
    <t>PlateI_A2_AAL1412_Hymenoptera_Ichneumonidae_Diadegma_majale_spades_pilon</t>
  </si>
  <si>
    <t>CAN_458</t>
  </si>
  <si>
    <t>PlateI_A3_AAU2128_Diptera_Chironomidae_Tanytarsus_anderseni_spades_pilon</t>
  </si>
  <si>
    <t>BIOUG15579-G06</t>
  </si>
  <si>
    <t>PlateI_A4_AAP1822_Diptera_Mycetophilidae_Exechia_idba_pilon</t>
  </si>
  <si>
    <t>W175</t>
  </si>
  <si>
    <t>PlateI_A5_AAZ6184_Diptera_Phoridae_Megaselia_cirriventris_idba_spades_consensus</t>
  </si>
  <si>
    <t>ZA2011-30042</t>
  </si>
  <si>
    <t>W3B</t>
  </si>
  <si>
    <t>PlateI_A6_AAD2548_Hemiptera_Aphididae_Acyrthosiphon_sp1_Concatenated</t>
  </si>
  <si>
    <t>ZA2011-30330</t>
  </si>
  <si>
    <t>PlateI_A8_ACE9213_Hymenoptera_Ichneumonidae_Campoletis_horstmanni_refsoup_consensus</t>
  </si>
  <si>
    <t>W222B</t>
  </si>
  <si>
    <t>PlateI_B1_AAD4028_Diptera_Chironomidae_Orthocladius_subletteorum_spades_pilon</t>
  </si>
  <si>
    <t>BIOUG07730-F09</t>
  </si>
  <si>
    <t>PlateI_B10_ACP6863_Hymenoptera_Apidae_Bombus_hyperboreus_refsoup_Concatenated</t>
  </si>
  <si>
    <t>PlateI_B11_AAY9781_Hymenoptera_Ichneumonidae_Cryptus_arcticus_spades_pilon</t>
  </si>
  <si>
    <t>PlateI_B12_ACT0078_Diptera_Sciaridae_Lycoriella_refsoup_consensus</t>
  </si>
  <si>
    <t>PlateI_B2_AAV4967_Diptera_Anthomyiidae_Fucellia_pictipennis_spades_pilon</t>
  </si>
  <si>
    <t>PlateI_B3_AAH1623_Hymenoptera_Ichneumonidae_Stenomacrus_blastSpades_pilon</t>
  </si>
  <si>
    <t>PlateI_B4_AAC8434_Diptera_Tipulidae_Nephrotoma_lundbecki_blastSpades_pilon</t>
  </si>
  <si>
    <t>PlateI_B5_AAD0483_Diptera_Chironomidae_Psectrocladius_barbimanus_spades_pilon</t>
  </si>
  <si>
    <t>PlateI_B6_AAG9511_Hymenoptera_Ichneumonidae_Mesochorus_refsoup_Concatenated</t>
  </si>
  <si>
    <t>CAN_317</t>
  </si>
  <si>
    <t>PlateI_B7_ABW3845_Diptera_Brachypogon_spades_pilon</t>
  </si>
  <si>
    <t>BIOUG09103-E11</t>
  </si>
  <si>
    <t>PlateI_B8_AAC2051_Hymenoptera_Bombus_polaris_refsoup_Concatenated</t>
  </si>
  <si>
    <t>CAN_2</t>
  </si>
  <si>
    <t>PlateI_B9_AAL1593_Diptera_Chironomidae_Allocladius_nanseni_blastSpades_pilon</t>
  </si>
  <si>
    <t>BIOUG07874-H07</t>
  </si>
  <si>
    <t>PlateI_C1_ACE3366_Hemiptera_Lygaeidae_Nysius_groenlandicus_blastSpades_pilon</t>
  </si>
  <si>
    <t>CAN_443</t>
  </si>
  <si>
    <t>PlateI_C10_ACI8598_Diptera_Chironomidae_Tanytarsus_anderseni_blastSpades_pilon</t>
  </si>
  <si>
    <t>BIOUG15526-H10</t>
  </si>
  <si>
    <t>PlateI_C11_AAH1795_Hymenoptera_Ichneumonidae_Campodorus_ultimus_refsoup_Concatenated</t>
  </si>
  <si>
    <t>CAN_236</t>
  </si>
  <si>
    <t>PlateI_C12_AAZ6074_Diptera_Sciaridae_Lycoriella_spades_pilon</t>
  </si>
  <si>
    <t>BIOUG07875-C10</t>
  </si>
  <si>
    <t>PlateI_C4_ACK2627_Diptera_Sciaridae_spades_pilon</t>
  </si>
  <si>
    <t>PlateI_C5_AAG1723_Diptera_Anthomyiidae_Zaphne_frontata_or_Zaphne_tundrica_idba_pilon</t>
  </si>
  <si>
    <t>Zaphne frontata_Z. Tundrica</t>
  </si>
  <si>
    <t>W215B</t>
  </si>
  <si>
    <t>PlateI_C6_AAE4990_Diptera_Chironomidae_Orthocladius_decoratus_spades_pilon</t>
  </si>
  <si>
    <t>CAN_B11</t>
  </si>
  <si>
    <t>PlateI_C7_AAL9247_Diptera_Ceratopogonidae_Brachypogon_refsoup_Concatenated</t>
  </si>
  <si>
    <t>BIOUG07832-H06</t>
  </si>
  <si>
    <t>PlateI_C8_AAM8957_Diptera_Mycetophilidae_Brevicornu_fuscipenne_idba_pilon</t>
  </si>
  <si>
    <t>PlateI_C9_AAB1737_Diptera_Chironomidae_Diamesa_aberrata_or_Diamesa_incallida_idba_pilon</t>
  </si>
  <si>
    <t>failed_Cph</t>
  </si>
  <si>
    <t>PlateI_D1_AAU6749_Diptera_Chironomidae_Smittia_edwardsi_spades_pilon</t>
  </si>
  <si>
    <t>PlateI_D10_AAU5036_Diptera_Muscidae_Spilogona_tundrae_spades_pilon</t>
  </si>
  <si>
    <t>CAN_148</t>
  </si>
  <si>
    <t>PlateI_D11_ACI8673_Diptera_Cecidomyiidae_Dasineura_spades_pilon</t>
  </si>
  <si>
    <t>BIOUG07724-C08</t>
  </si>
  <si>
    <t>W210</t>
  </si>
  <si>
    <t>PlateI_D2_ACI9309_Diptera_Chironomidae_Orthocladius_blastSpades_pilon</t>
  </si>
  <si>
    <t>W192</t>
  </si>
  <si>
    <t>PlateI_D3_AAA7683_Hemiptera_Aphididae_Myzus_polaris_Concatenated</t>
  </si>
  <si>
    <t>BOLD:AAA7683_Hemiptera_Aphididae_Myzus polaris</t>
  </si>
  <si>
    <t>ZA2011-30327</t>
  </si>
  <si>
    <t>PlateI_D4_ACF5729_Diptera_Exorista_thula_spades_pilon</t>
  </si>
  <si>
    <t>PlateI_D5_ABW3870_Diptera_Sciaridae_Schwenckfeldina_tridentata_spades_pilon</t>
  </si>
  <si>
    <t>W73A</t>
  </si>
  <si>
    <t>PlateI_D6_ACA4706_Diptera_Chironomidae_Corynoneura_scutellata_idba_pilon</t>
  </si>
  <si>
    <t>CAN_173</t>
  </si>
  <si>
    <t>PlateI_D7_AAG5431_Diptera_Chironomidae_Orthocladius_refsoup_Concatenated</t>
  </si>
  <si>
    <t>BIOUG07745-B09</t>
  </si>
  <si>
    <t>PlateI_D8_AAG2437_Diptera_Anthomyiidae_Fucellia_nr._ariciiformis_idba_pilon</t>
  </si>
  <si>
    <t>PlateI_D9_AAV1117_Diptera_Scathophagidae_Scathophaga_apicalis_spades_pilon</t>
  </si>
  <si>
    <t>PlateI_E1_AAH2103_Hymenoptera_Ichneumonidae_Syrphoctonus_nigritarsus_consensus</t>
  </si>
  <si>
    <t>PlateI_E10_ABA4086_Diptera_Heleomyzidae_spades_pilon</t>
  </si>
  <si>
    <t>PlateI_E11_AAI4194_Diptera_Chironomidae_Bryophaenocladius_spades_pilon</t>
  </si>
  <si>
    <t>CAN_D10</t>
  </si>
  <si>
    <t>PlateI_E12_AAH1791_Hymenoptera_Ichneumonidae_Diplazontinae_idba_pilon</t>
  </si>
  <si>
    <t>grhym-00113</t>
  </si>
  <si>
    <t>PlateI_E2_AAL5949_Diptera_Syrphidae_Platycheirus_idba_spades_consensus</t>
  </si>
  <si>
    <t>PlateI_E3_AAH2153_Hymenoptera_Ichneumonidae_Cryptus_leechi_idba_pilon</t>
  </si>
  <si>
    <t>PlateI_E5_AAG2441_Diptera_Anthomyiidae_Zaphne_divisa_idba_pilon</t>
  </si>
  <si>
    <t>CAN_390</t>
  </si>
  <si>
    <t>PlateI_E6_ACI7905_Diptera_Chironomidae_Smittia_spades_pilon</t>
  </si>
  <si>
    <t>BIOUG15484-A01</t>
  </si>
  <si>
    <t>W168E</t>
  </si>
  <si>
    <t>PlateI_E7_AAL7869_Diptera_Sciaridae_Lycoriella_flavipeda_idba_spades_consensus</t>
  </si>
  <si>
    <t>BIOUG01014-C01</t>
  </si>
  <si>
    <t>PlateI_E9_AAZ7989_Hymenoptera_Ichneumonidae_Hyposoter_deichmanni_consensus</t>
  </si>
  <si>
    <t>PlateI_F1_AAG5696_Araneae_Linyphiidae_Collinsia_thulensis_idba_pilon</t>
  </si>
  <si>
    <t>failed in Cph</t>
  </si>
  <si>
    <t>PlateI_F10_AAM9258_Diptera_Sciaridea_spades_pilon</t>
  </si>
  <si>
    <t>PlateI_F11_AAB2384_Diptera_Syrphidae_Eupeodes_punctifer_or_Eupeodes_rufipunctatus_idba_spades_consensus</t>
  </si>
  <si>
    <t>W295</t>
  </si>
  <si>
    <t>PlateI_F12_AAH9836_Diptera_Chironomidae_Sergentia_coracina_refsoup_Concatenated</t>
  </si>
  <si>
    <t>CAN_409</t>
  </si>
  <si>
    <t>PlateI_F3_ACP4526_Diptera_Chironomidae_spades_pilon</t>
  </si>
  <si>
    <t>BIOUG15502-H05</t>
  </si>
  <si>
    <t>PlateI_F4_ACA4385_Diptera_Anthomyiidae_Myopina_crassipalpis_spades_pilon</t>
  </si>
  <si>
    <t>PlateI_F5_AAU9767_Hymenoptera_Ichneumonidae_Hyposoter_spades_pilon</t>
  </si>
  <si>
    <t>PlateI_F6_ACJ4620_Diptera_Trichoceridae_Trichocera_blastSpades_pilon</t>
  </si>
  <si>
    <t>PlateI_F7_AAH2138_Hymenoptera_Ichneumonidae_Bathythrix_longiceps_spades_pilon</t>
  </si>
  <si>
    <t>W87B</t>
  </si>
  <si>
    <t>PlateI_F8_AAM6201_Diptera_Ceratopogonidae_Culicoides_spades_pilon</t>
  </si>
  <si>
    <t>BIOUG01915-A05</t>
  </si>
  <si>
    <t>PlateI_G1_AAF3140_Diptera_Limoniidae_Symplecta_scotica_idba_spades_consensus</t>
  </si>
  <si>
    <t>PlateI_G10_AAG2440_Diptera_Anthomyiidae_Eutrichota_tunicata_blastSpades_pilon</t>
  </si>
  <si>
    <t>PlateI_G11_AAB1982_Diptera_Syrphidae_Helophilus_groenlandicus_spades_pilon</t>
  </si>
  <si>
    <t>CAN_254</t>
  </si>
  <si>
    <t>PlateI_G12_ACI8078_Diptera_Chironomidae_blastSpades_pilon</t>
  </si>
  <si>
    <t>BIOUG07885-B05</t>
  </si>
  <si>
    <t>PlateI_G2_ABX6359_Diptera_Muscidae_Spilogona_tornensis_idba_spades_consensus</t>
  </si>
  <si>
    <t>PlateI_G3_AAC6088_Diptera_Syrphidae_Syrphus_torvus_idba_spades_consensus</t>
  </si>
  <si>
    <t>PlateI_G4_AAM7340_Diptera_Scathophagidae_Gonarcticus_arcticus_spades_pilon</t>
  </si>
  <si>
    <t>PlateI_G5_AAM7267_Diptera_Tipulidae_Tipula_arctica_idba_pilon</t>
  </si>
  <si>
    <t>PlateI_G6_ACE6265_Hymenoptera_Braconidae_Hormius_moniliatus_idba_pilon</t>
  </si>
  <si>
    <t>CAN_200</t>
  </si>
  <si>
    <t>PlateI_G7_ACI8534_Diptera_Sciaridae_Lycoriella_idba_pilon</t>
  </si>
  <si>
    <t>BIOUG07833-G02</t>
  </si>
  <si>
    <t>CAN_358</t>
  </si>
  <si>
    <t>PlateI_G8_ACP4114_Diptera_Chironomidae_Smittia_spades_pilon</t>
  </si>
  <si>
    <t>BIOUG15408-C11</t>
  </si>
  <si>
    <t>PlateI_H1_ACR5253_Diptera_Scathophagidae_Scathophaga_nigripalpis_spades_pilon</t>
  </si>
  <si>
    <t>PlateI_H10_AAE2749_Hymenoptera_Ichneumonidae_Aoplus_groenlandicus_refsoup_Concatenated</t>
  </si>
  <si>
    <t>PlateI_H11_AAD5318_Hymenoptera_Ichneumonidae_Ichneumon_discoensis_refsoup_Concatenated</t>
  </si>
  <si>
    <t>PlateI_H12_AAW0121_Diptera_Empididae_Rhamphomyia_filicauda_spades_pilon</t>
  </si>
  <si>
    <t>PlateI_H2_AAP6497_Diptera_Mycetophilidae_Phronia_spades_pilon</t>
  </si>
  <si>
    <t>CAN_398</t>
  </si>
  <si>
    <t>PlateI_H3_ACP4019_Diptera_Chironomidae_idba_spades_consensus</t>
  </si>
  <si>
    <t>BIOUG15487-D07</t>
  </si>
  <si>
    <t>W358</t>
  </si>
  <si>
    <t>PlateI_H4_AAL6370_Diptera_Chironomidae_Trichotanypus_posticalis_idba_spades_consensus</t>
  </si>
  <si>
    <t>ZA2012-50087</t>
  </si>
  <si>
    <t>PlateI_H5_AAC1834_Diptera_Syrphidae_Parasyrphus_tarsatus_refsoup_Concatenated</t>
  </si>
  <si>
    <t>PlateI_H6_AAD7605_Diptera_Syrphidae_Syrphus_attenuatus_Concatenated</t>
  </si>
  <si>
    <t>PlateI_H7_AAH0022_Diptera_Scathophagidae_Scathophaga_furcata_idba_pilon</t>
  </si>
  <si>
    <t>PlateI_H8_AAD1879_Hymenoptera_Ichneumonidae_Diplazon_idba_pilon</t>
  </si>
  <si>
    <t>PlateI_H9_ABU8975_Diptera_Tachinidae_Periscepsia_stylata_spades_pilon</t>
  </si>
  <si>
    <t>PlateJ_A1_ABX4068_Diptera_Chironomidae_Procladius_cf._Crassinervis_spades_pilon</t>
  </si>
  <si>
    <t>PlateJ_A2_AAL9132_Diptera_Mycetophilidae_Phronia_spades_pilon</t>
  </si>
  <si>
    <t>PlateJ_A3_AAH1503_Hymenoptera_Ichneumonidae_Pimpla_sodalis_idba_pilon</t>
  </si>
  <si>
    <t>CAN_F04</t>
  </si>
  <si>
    <t>PlateJ_A4_ACT4636_Diptera_Chironomidae_Orthocladiinae_idba_pilon</t>
  </si>
  <si>
    <t>24542-G03</t>
  </si>
  <si>
    <t>CAN_129</t>
  </si>
  <si>
    <t>PlateJ_B1_AAL9425_Diptera_Chironomidae_Pseudosmittia_idba_spades_consensus</t>
  </si>
  <si>
    <t>BIOUG07713-D05</t>
  </si>
  <si>
    <t>PlateJ_B2_AAU6758_Diptera_Chironomidae_Orthocladius_spades_pilon</t>
  </si>
  <si>
    <t>CAN_D06</t>
  </si>
  <si>
    <t>PlateJ_B3_ACA1844_Hymenoptera_Ichneumonidae_Campodorus_lituratus_refsoup_Concatenated</t>
  </si>
  <si>
    <t>grhym-00001</t>
  </si>
  <si>
    <t>PlateJ_B4_ABA5287_Diptera_Sciaridae_Lycoriella_modesta_idba_spades_consensus</t>
  </si>
  <si>
    <t>PlateJ_C1_ACE4226_Diptera_Syrphidae_Helophilus_lapponicus_idba_spades_consensus</t>
  </si>
  <si>
    <t>PlateJ_C2_AAK3144_Hymenoptera_Ichneumonidae_Buathra_laborator_Concatenated</t>
  </si>
  <si>
    <t>W272</t>
  </si>
  <si>
    <t>PlateJ_C3_ABZ7255_Hemiptera_Aphididae_Pterocomma_groenlandicum_Concatenated</t>
  </si>
  <si>
    <t>PlateJ_C4_ACE3937_Hemiptera_Lygaeidae_Nysius_groenlandicus_spades_pilon</t>
  </si>
  <si>
    <t>PlateJ_D1_AAF4291_Hymenoptera_Ichneumonidae_Plectiscidea_spades_pilon</t>
  </si>
  <si>
    <t>CAN_E04</t>
  </si>
  <si>
    <t>PlateJ_D3_AAM6200_Diptera_Ceratopogonidae_Forcipomyia_sp.4ES_spades_pilon</t>
  </si>
  <si>
    <t>23999-D12</t>
  </si>
  <si>
    <t>PlateJ_D4_ABZ0902_Hymenoptera_Ichneumonidae_Exochus_pullatus_refsoup_Consensus</t>
  </si>
  <si>
    <t>PlateJ_E1_AAN7603_Hymenoptera_Ichneumonidae_Acrolyta_glacialis_idba_spades_consensus</t>
  </si>
  <si>
    <t>PlateJ_E2_AAH2143_Hymenoptera_Ichneumonidae_Campoletis_rostrata_idba_spades_consensus</t>
  </si>
  <si>
    <t>CAN_C11</t>
  </si>
  <si>
    <t>PlateJ_E3_AAH1501_Hymenoptera_Ichneumonidae_Glypta_arctica_refsoup_Concatenated</t>
  </si>
  <si>
    <t>za2011-239</t>
  </si>
  <si>
    <t>CAN_C06</t>
  </si>
  <si>
    <t>PlateJ_E4_ACF2810_Hymenoptera_Ichneumonidae_Ichneumon_lariae_refsoup_Concatenated</t>
  </si>
  <si>
    <t>za2011-132</t>
  </si>
  <si>
    <t>PlateJ_F1_ACI8140_Diptera_Mycetophilidae_blastSpades_pilon</t>
  </si>
  <si>
    <t>PlateJ_F2_AAZ6340_Diptera_Piophilidae_Lasiopiophila_pilosa_blastSpades_pilon</t>
  </si>
  <si>
    <t>PlateJ_F3_ABV1190_Diptera_Chironomidae_Limnophyes_Concatenated</t>
  </si>
  <si>
    <t>PlateJ_F4_ACA4554_Diptera_Calliphoridae_Protocalliphora_tundrae_spades_pilon</t>
  </si>
  <si>
    <t>PlateJ_G3_AAH2118_Hymenoptera_Ichneumonidae_Gelis_maesticolor_idba_spades_consensus</t>
  </si>
  <si>
    <t>CAN_C09</t>
  </si>
  <si>
    <t>PlateJ_G4_AAH1869_Hymenoptera_Ichneumonidae_Coelichneumonops_occidentalis_refsoup_consensus</t>
  </si>
  <si>
    <t>za2009-125</t>
  </si>
  <si>
    <t>CAN_D02</t>
  </si>
  <si>
    <t>PlateJ_H1_ACA4290_Diptera_Anthomyiidae_Delia_fabricii_Concatenated</t>
  </si>
  <si>
    <t>zmuc00023233</t>
  </si>
  <si>
    <t>PlateJ_H2_AAB0868_Diptera_Calliphoridae_Cynomya_spades_pilon</t>
  </si>
  <si>
    <t>CAN_B12</t>
  </si>
  <si>
    <t>PlateJ_H3_ACI8616_Diptera_Chironomidae_Limnophyes_idba_pilon</t>
  </si>
  <si>
    <t>BIOUG07830-B03</t>
  </si>
  <si>
    <t>W151A</t>
  </si>
  <si>
    <t>soup_AAB7912_Diptera_Chironomidae_Limnophyes_brachytomus_spadesmeta</t>
  </si>
  <si>
    <t>soup_AAC9614_Protophormia_terraenovae</t>
  </si>
  <si>
    <t>W149B</t>
  </si>
  <si>
    <t>soup_AAD1720_Diptera_Chironomidae_Limnophyes_asquamatus_consensus</t>
  </si>
  <si>
    <t>soup_AAH3920_Diptera_Sciaridae_Scatopsciara_atomaria_consensus</t>
  </si>
  <si>
    <t>BOLD:AAH3920_Diptera_Sciaridae_Scatopsciara atomaria</t>
  </si>
  <si>
    <t>soup_AAM9110_Diptera_Muscidae_Spilogona_novaesibiriae_geneiousmapping</t>
  </si>
  <si>
    <t>BOLD:AAM9110_Diptera_Muscidae_Spilogona novaesibiriae</t>
  </si>
  <si>
    <t>Yinqiu_mitogenome_fastaname</t>
  </si>
  <si>
    <t>BIN_from_Tea_added</t>
  </si>
  <si>
    <t>Row Labels</t>
  </si>
  <si>
    <t>Grand Total</t>
  </si>
  <si>
    <t>Count of Yinqiu_mitogenome_fastaname</t>
  </si>
  <si>
    <t>(Multiple Items)</t>
  </si>
  <si>
    <t>CAN_20</t>
  </si>
  <si>
    <t>Diamesa aberrata_Diamesa incallida</t>
  </si>
  <si>
    <t>Aedes nigripes_Aedes impiger</t>
  </si>
  <si>
    <t>Sciophila exserta</t>
  </si>
  <si>
    <t>Tokunagia</t>
  </si>
  <si>
    <t>CAN_172</t>
  </si>
  <si>
    <t>Campoletis horstmanni_Campoletis rostrata</t>
  </si>
  <si>
    <t>BP_1</t>
  </si>
  <si>
    <t>Psectrocladius barbimanus_Psectrocladius sokolovae</t>
  </si>
  <si>
    <t xml:space="preserve">Cynomya </t>
  </si>
  <si>
    <t>mapped to wrong species</t>
  </si>
  <si>
    <t>Sanger sequencing;  mapped to wrong species</t>
  </si>
  <si>
    <t>Species_BOLD</t>
  </si>
  <si>
    <t>Cynomya sp</t>
  </si>
  <si>
    <t>Dasineura sp</t>
  </si>
  <si>
    <t>Brachypogon sp</t>
  </si>
  <si>
    <t>Forcipomyia sp4ES</t>
  </si>
  <si>
    <t>Allocladius sp</t>
  </si>
  <si>
    <t>Bryophaenocladius sp</t>
  </si>
  <si>
    <t>Corynoneura sp</t>
  </si>
  <si>
    <t>genus</t>
  </si>
  <si>
    <t>genus sp</t>
  </si>
  <si>
    <t>Gymnometriocnemus sp</t>
  </si>
  <si>
    <t>Limnophyes sp</t>
  </si>
  <si>
    <t>Metriocnemus sp</t>
  </si>
  <si>
    <t>Orthocladius sp</t>
  </si>
  <si>
    <t>Paratanytarsus sp</t>
  </si>
  <si>
    <t>Pseudokiefferiella sp</t>
  </si>
  <si>
    <t>Pseudosmittia sp</t>
  </si>
  <si>
    <t>Smittia sp</t>
  </si>
  <si>
    <t>Chironomidae_Orthocladiinae</t>
  </si>
  <si>
    <t>Emblyna borealis_BOLD:ACK5581</t>
  </si>
  <si>
    <t>Collinsia thulensis_BOLD:AAG5696</t>
  </si>
  <si>
    <t>Erigone arctica_BOLD:AAB6851</t>
  </si>
  <si>
    <t>Erigone psychrophila_BOLD:AAD1748</t>
  </si>
  <si>
    <t>Hilaira vexatrix_BOLD:AAG5689</t>
  </si>
  <si>
    <t>Mecynargus borealis_BOLD:ACL9677</t>
  </si>
  <si>
    <t>Pardosa glacialis_BOLD:AAA9651</t>
  </si>
  <si>
    <t>Xysticus deichmanni_BOLD:ACE8100</t>
  </si>
  <si>
    <t>Xysticus labradorensis_BOLD:AAB1154</t>
  </si>
  <si>
    <t>Coccinella transversoguttata_BOLD:AAH3315</t>
  </si>
  <si>
    <t>Chromatomyia puccinelliae_BOLD:ACA8845</t>
  </si>
  <si>
    <t>Phytomyza aquilonia_BOLD:ABW5539</t>
  </si>
  <si>
    <t>Delia echinata_BOLD:AAW0131</t>
  </si>
  <si>
    <t>Delia fabricii_BOLD:ACA4290</t>
  </si>
  <si>
    <t>Delia platura_BOLD:AAG2511</t>
  </si>
  <si>
    <t>Egle groenlandica_BOLD:ACF2534</t>
  </si>
  <si>
    <t>Eutrichota tunicata_BOLD:AAG2440</t>
  </si>
  <si>
    <t>Fucellia pictipennis_BOLD:AAV4967</t>
  </si>
  <si>
    <t>Myopina crassipalpis_BOLD:ACA4385</t>
  </si>
  <si>
    <t>Paradelia arctica_BOLD:AAP5045</t>
  </si>
  <si>
    <t>Pegomya icterica_BOLD:ACP6173</t>
  </si>
  <si>
    <t>Zaphne divisa_BOLD:AAG2441</t>
  </si>
  <si>
    <t>Zaphne occidentalis_BOLD:ABZ1244</t>
  </si>
  <si>
    <t>Cynomya sp_BOLD:AAB0868</t>
  </si>
  <si>
    <t>Protocalliphora tundrae_BOLD:ACA4554</t>
  </si>
  <si>
    <t>Protophormia atriceps_BOLD:AAV6375</t>
  </si>
  <si>
    <t>Protophormia terraenovae_BOLD:AAC9614</t>
  </si>
  <si>
    <t>genus sp_BOLD:ACR2777</t>
  </si>
  <si>
    <t>Dasineura sp_BOLD:ACI8673</t>
  </si>
  <si>
    <t>Neurolyga ovata_BOLD:ACN8351</t>
  </si>
  <si>
    <t>Brachypogon sp_BOLD:AAG6532</t>
  </si>
  <si>
    <t>Brachypogon sp_BOLD:AAL9247</t>
  </si>
  <si>
    <t>Brachypogon sp_BOLD:ABW3845</t>
  </si>
  <si>
    <t>Brachypogon sp_BOLD:ACI8139</t>
  </si>
  <si>
    <t>Forcipomyia sp4ES_BOLD:AAM6200</t>
  </si>
  <si>
    <t>Allocladius nanseni_BOLD:AAL1593</t>
  </si>
  <si>
    <t>Allocladius sp_BOLD:ABZ1783</t>
  </si>
  <si>
    <t>Bryophaenocladius sp_BOLD:AAI4194</t>
  </si>
  <si>
    <t>Chaetocladius holmgreni_BOLD:AAD4187</t>
  </si>
  <si>
    <t>Chaetocladius perennis_BOLD:AAC8747</t>
  </si>
  <si>
    <t>Chironomus hyperboreus_BOLD:AAC0596</t>
  </si>
  <si>
    <t>Corynoneura scutellata_BOLD:ACA4706</t>
  </si>
  <si>
    <t>Corynoneura sp_BOLD:AAB0080</t>
  </si>
  <si>
    <t>Cricotopus obnixus_BOLD:AAA5307</t>
  </si>
  <si>
    <t>Cricotopus obnixus_BOLD:ABZ4817</t>
  </si>
  <si>
    <t>Cricotopus patens_BOLD:AAL7378</t>
  </si>
  <si>
    <t>Cricotopus tibialis_BOLD:AAA5300</t>
  </si>
  <si>
    <t>Cricotopus triannulatus_BOLD:AAL9618</t>
  </si>
  <si>
    <t>Diamesa arctica_BOLD:AAD7061</t>
  </si>
  <si>
    <t>Diamesa bertrami_BOLD:AAB9980</t>
  </si>
  <si>
    <t>Diamesa bertrami_BOLD:AAM0255</t>
  </si>
  <si>
    <t>Diplocladius cultriger_BOLD:AAM0419</t>
  </si>
  <si>
    <t>Gymnometriocnemus sp_BOLD:AAU6760</t>
  </si>
  <si>
    <t>Hydrobaenus fusistylus_BOLD:AAM0871</t>
  </si>
  <si>
    <t>Limnophyes anderseni_BOLD:AAM6308</t>
  </si>
  <si>
    <t>Limnophyes asquamatus_BOLD:AAD1720</t>
  </si>
  <si>
    <t>Limnophyes asquamatus_BOLD:AAU6762</t>
  </si>
  <si>
    <t>Limnophyes brachytomus_BOLD:AAB7912</t>
  </si>
  <si>
    <t>Limnophyes brachytomus_BOLD:ACM4349</t>
  </si>
  <si>
    <t>Limnophyes eltoni_BOLD:AAE6393</t>
  </si>
  <si>
    <t>Limnophyes minimus_BOLD:ABZ1847</t>
  </si>
  <si>
    <t>Limnophyes ninae_BOLD:AAU3704</t>
  </si>
  <si>
    <t>Limnophyes pumilio_BOLD:AAC5203</t>
  </si>
  <si>
    <t>Limnophyes pumilio_BOLD:AAL9235</t>
  </si>
  <si>
    <t>Limnophyes sp_BOLD:ABV1190</t>
  </si>
  <si>
    <t>Limnophyes sp_BOLD:ACI8616</t>
  </si>
  <si>
    <t>Metriocnemus eurynotus_BOLD:AAL5757</t>
  </si>
  <si>
    <t>Metriocnemus sp_BOLD:AAA9429</t>
  </si>
  <si>
    <t>Micropsectra insignilobus_BOLD:AAB9837</t>
  </si>
  <si>
    <t>Micropsectra logani_BOLD:AAB3857</t>
  </si>
  <si>
    <t>Orthocladius decoratus_BOLD:AAE4990</t>
  </si>
  <si>
    <t>Orthocladius gelidus_BOLD:AAV5906</t>
  </si>
  <si>
    <t>Orthocladius priomixtus_BOLD:AAV5076</t>
  </si>
  <si>
    <t>Orthocladius roussellae_BOLD:ACA4801</t>
  </si>
  <si>
    <t>Orthocladius saxosus_BOLD:AAL5687</t>
  </si>
  <si>
    <t>Orthocladius sp_BOLD:AAG5431</t>
  </si>
  <si>
    <t>Orthocladius sp_BOLD:AAI3491</t>
  </si>
  <si>
    <t>Orthocladius sp_BOLD:AAU6758</t>
  </si>
  <si>
    <t>Orthocladius sp_BOLD:ACI9309</t>
  </si>
  <si>
    <t>Orthocladius sp_BOLD:ACK1991</t>
  </si>
  <si>
    <t>Orthocladius subletteorum_BOLD:AAD4028</t>
  </si>
  <si>
    <t>Paraphaenocladius brevinervis_BOLD:AAE3721</t>
  </si>
  <si>
    <t>Paraphaenocladius impensus_BOLD:AAC4201</t>
  </si>
  <si>
    <t>Paratanytarsus sp_BOLD:ACI8978</t>
  </si>
  <si>
    <t>Procladius crassinervis_BOLD:AAB9256</t>
  </si>
  <si>
    <t>Procladius crassinervis_BOLD:ACK2099</t>
  </si>
  <si>
    <t>Prosmittia jemtlandica_BOLD:ACI8979</t>
  </si>
  <si>
    <t>Psectrocladius barbimanus_BOLD:AAD0483</t>
  </si>
  <si>
    <t>Pseudokiefferiella parva_BOLD:AAM6306</t>
  </si>
  <si>
    <t>Pseudokiefferiella sp_BOLD:ACI9181</t>
  </si>
  <si>
    <t>Pseudosmittia sp_BOLD:AAL9425</t>
  </si>
  <si>
    <t>Rheocricotopus chapmani_BOLD:AAU3407</t>
  </si>
  <si>
    <t>Sergentia coracina_BOLD:AAH9836</t>
  </si>
  <si>
    <t>Smittia edwardsi_BOLD:AAF4817</t>
  </si>
  <si>
    <t>Smittia edwardsi_BOLD:AAU6749</t>
  </si>
  <si>
    <t>Smittia extrema_BOLD:AAE8704</t>
  </si>
  <si>
    <t>Smittia sp_BOLD:AAJ3817</t>
  </si>
  <si>
    <t>Smittia sp_BOLD:ABA7010</t>
  </si>
  <si>
    <t>Smittia sp_BOLD:ABA7011</t>
  </si>
  <si>
    <t>Smittia sp_BOLD:ACA0346</t>
  </si>
  <si>
    <t>Smittia sp_BOLD:ACI7905</t>
  </si>
  <si>
    <t>Smittia sp_BOLD:ACI9125</t>
  </si>
  <si>
    <t>Smittia sp_BOLD:ACP4114</t>
  </si>
  <si>
    <t>Tanytarsus anderseni_BOLD:AAN5388</t>
  </si>
  <si>
    <t>Tanytarsus anderseni_BOLD:AAU2128</t>
  </si>
  <si>
    <t>Tanytarsus anderseni_BOLD:ACI8109</t>
  </si>
  <si>
    <t>Tanytarsus anderseni_BOLD:ACI8598</t>
  </si>
  <si>
    <t>Tanytarsus gracilentus_BOLD:AAD8860</t>
  </si>
  <si>
    <t>Tanytarsus heliomesonyctios_BOLD:AAC2863</t>
  </si>
  <si>
    <t>Tanytarsus niger_BOLD:AAV7095</t>
  </si>
  <si>
    <t>Thienemanniella obscura_BOLD:ACA8867</t>
  </si>
  <si>
    <t>Tokunagaia obriaini_BOLD:AAL7118</t>
  </si>
  <si>
    <t>Tokunagaia rectangularis_BOLD:ABX8388</t>
  </si>
  <si>
    <t>Tokunagaia rectangularis_BOLD:ACA8693</t>
  </si>
  <si>
    <t>Trichotanypus posticalis_BOLD:AAL6370</t>
  </si>
  <si>
    <t>Rhamphomyia filicauda_BOLD:AAW0121</t>
  </si>
  <si>
    <t>Rhamphomyia hoeli_BOLD:AAM6657</t>
  </si>
  <si>
    <t>Rhamphomyia nigrita_BOLD:AAF9804</t>
  </si>
  <si>
    <t>Symplecta hybrida_BOLD:AAZ4292</t>
  </si>
  <si>
    <t>Symplecta scotica_BOLD:AAF3140</t>
  </si>
  <si>
    <t>Drymeia groenlandica_BOLD:AAL9801</t>
  </si>
  <si>
    <t>Drymeia segnis_BOLD:AAD7664</t>
  </si>
  <si>
    <t>Limnophora groenlandica_BOLD:AAC6873</t>
  </si>
  <si>
    <t>Lophosceles minimus_BOLD:ACM5032</t>
  </si>
  <si>
    <t>Phaonia bidentata_BOLD:AAW1212</t>
  </si>
  <si>
    <t>Spilogona almqvistii_BOLD:AAM9104</t>
  </si>
  <si>
    <t>Spilogona arcticola_BOLD:ABW4722</t>
  </si>
  <si>
    <t>Spilogona deflorata_BOLD:AAM9111</t>
  </si>
  <si>
    <t>Spilogona denudata_BOLD:AAZ5402</t>
  </si>
  <si>
    <t>Spilogona denudata_BOLD:ACE7762</t>
  </si>
  <si>
    <t>Spilogona dorsata_BOLD:AAU5038</t>
  </si>
  <si>
    <t>Spilogona malaisei_BOLD:AAL9573</t>
  </si>
  <si>
    <t>Spilogona megastoma_BOLD:AAP9046</t>
  </si>
  <si>
    <t>Spilogona micans_BOLD:AAG1686</t>
  </si>
  <si>
    <t>Spilogona monacantha_BOLD:ACA4207</t>
  </si>
  <si>
    <t>Spilogona novaesibiriae_BOLD:AAM9110</t>
  </si>
  <si>
    <t>Spilogona pubercula_BOLD:ACA4549</t>
  </si>
  <si>
    <t>Spilogona sanctipauli_BOLD:AAM9109</t>
  </si>
  <si>
    <t>Spilogona tendipes_BOLD:AAP9047</t>
  </si>
  <si>
    <t>Spilogona tornensis_BOLD:ABX6359</t>
  </si>
  <si>
    <t>Spilogona tundrae_BOLD:AAU5036</t>
  </si>
  <si>
    <t>Spilogona zaitzevi_BOLD:AAL9576</t>
  </si>
  <si>
    <t>Brevicornu fuscipenne_BOLD:AAM8957</t>
  </si>
  <si>
    <t>Exechia frigida_BOLD:AAM9014</t>
  </si>
  <si>
    <t>Phronia egregia_BOLD:AAM9015</t>
  </si>
  <si>
    <t>Phronia exigua_BOLD:ABA3294</t>
  </si>
  <si>
    <t>Sciophila hirta_BOLD:AAG4892</t>
  </si>
  <si>
    <t>Megaselia arcticae_BOLD:AAG3248</t>
  </si>
  <si>
    <t>Megaselia cirriventris_BOLD:AAZ6184</t>
  </si>
  <si>
    <t>Lasiopiophila pilosa_BOLD:AAZ6340</t>
  </si>
  <si>
    <t>Gonarcticus arcticus_BOLD:AAM7340</t>
  </si>
  <si>
    <t>Scathophaga apicalis_BOLD:AAV1117</t>
  </si>
  <si>
    <t>Scathophaga furcata_BOLD:AAH0022</t>
  </si>
  <si>
    <t>Scathophaga nigripalpis_BOLD:ACR5253</t>
  </si>
  <si>
    <t>Camptochaeta cladiator_BOLD:AAM9262</t>
  </si>
  <si>
    <t>Lycoriella abbrevinervis_BOLD:AAM9260</t>
  </si>
  <si>
    <t>Lycoriella cochleata_BOLD:ABW3844</t>
  </si>
  <si>
    <t>Lycoriella janetscheki_BOLD:ACK5495</t>
  </si>
  <si>
    <t>Lycoriella modesta_BOLD:ABA5287</t>
  </si>
  <si>
    <t>Lycoriella riparia_BOLD:AAZ6073</t>
  </si>
  <si>
    <t>Lycoriella vitticollis_BOLD:ABA5288</t>
  </si>
  <si>
    <t>Scatopsciara atomaria_BOLD:AAH3920</t>
  </si>
  <si>
    <t>Schwenckfeldina tridentata_BOLD:ABW3870</t>
  </si>
  <si>
    <t>Helophilus groenlandicus_BOLD:AAB1982</t>
  </si>
  <si>
    <t>Helophilus lapponicus_BOLD:ACE4226</t>
  </si>
  <si>
    <t>Parasyrphus tarsatus_BOLD:AAC1834</t>
  </si>
  <si>
    <t>Platycheirus carinatus_BOLD:ABY7191</t>
  </si>
  <si>
    <t>Platycheirus groenlandicus_BOLD:AAZ4195</t>
  </si>
  <si>
    <t>Syrphus attenuatus_BOLD:AAD7605</t>
  </si>
  <si>
    <t>Syrphus torvus_BOLD:AAC6088</t>
  </si>
  <si>
    <t>Exorista thula_BOLD:ACF5729</t>
  </si>
  <si>
    <t>Peleteria aenea_BOLD:AAZ5252</t>
  </si>
  <si>
    <t>Periscepsia stylata_BOLD:ABU8975</t>
  </si>
  <si>
    <t>Nephrotoma lundbecki_BOLD:AAC8434</t>
  </si>
  <si>
    <t>Tipula arctica_BOLD:AAM7267</t>
  </si>
  <si>
    <t>Myzus polaris_BOLD:AAA7683</t>
  </si>
  <si>
    <t>Pterocomma groenlandicum_BOLD:ABZ7255</t>
  </si>
  <si>
    <t>Nysius groenlandicus_BOLD:ACE3366</t>
  </si>
  <si>
    <t>Nysius groenlandicus_BOLD:ACE3937</t>
  </si>
  <si>
    <t>Bombus hyperboreus_BOLD:ACP6863</t>
  </si>
  <si>
    <t>Bombus polaris_BOLD:AAC2051</t>
  </si>
  <si>
    <t>Hormius moniliatus_BOLD:ACE6265</t>
  </si>
  <si>
    <t>Meteorus arcticus_BOLD:ACK3223</t>
  </si>
  <si>
    <t>Microplitis lugubris_BOLD:ABY9068</t>
  </si>
  <si>
    <t>Protapanteles fulvipes_BOLD:ACE7221</t>
  </si>
  <si>
    <t>Aprostocetus meltoftei_BOLD:ABY8710</t>
  </si>
  <si>
    <t>Acrolyta glacialis_BOLD:AAN7603</t>
  </si>
  <si>
    <t>Acrolyta glacialis_BOLD:ABA0389</t>
  </si>
  <si>
    <t>Aoplus groenlandicus_BOLD:AAE2749</t>
  </si>
  <si>
    <t>Bathythrix longiceps_BOLD:AAH2138</t>
  </si>
  <si>
    <t>Buathra laborator_BOLD:AAK3144</t>
  </si>
  <si>
    <t>Campodorus lituratus_BOLD:ACA1844</t>
  </si>
  <si>
    <t>Campodorus ultimus_BOLD:AAH1795</t>
  </si>
  <si>
    <t>Campoletis horstmanni_BOLD:ABA0403</t>
  </si>
  <si>
    <t>Campoletis horstmanni_BOLD:ACE9213</t>
  </si>
  <si>
    <t>Campoletis rostrata_BOLD:AAH2143</t>
  </si>
  <si>
    <t>Coelichneumonops occidentalis_BOLD:AAH1869</t>
  </si>
  <si>
    <t>Cremastus tenebrosus_BOLD:AAH1744</t>
  </si>
  <si>
    <t>Cryptus arcticus_BOLD:AAY9781</t>
  </si>
  <si>
    <t>Cryptus leechi_BOLD:AAH2153</t>
  </si>
  <si>
    <t>Diadegma majale_BOLD:AAL1412</t>
  </si>
  <si>
    <t>Exochus pullatus_BOLD:ABZ0902</t>
  </si>
  <si>
    <t>Gelis maesticolor_BOLD:AAH2118</t>
  </si>
  <si>
    <t>Glypta arctica_BOLD:AAH1501</t>
  </si>
  <si>
    <t>Hyposoter deichmanni_BOLD:AAZ7989</t>
  </si>
  <si>
    <t>Ichneumon discoensis_BOLD:AAD5318</t>
  </si>
  <si>
    <t>Ichneumon lariae_BOLD:ACF2810</t>
  </si>
  <si>
    <t>Orthocentrus asper_BOLD:AAG0956</t>
  </si>
  <si>
    <t>Pimpla sodalis_BOLD:AAH1503</t>
  </si>
  <si>
    <t>Saotis hoeli_BOLD:ABX5303</t>
  </si>
  <si>
    <t>Stenomacrus micropennis_BOLD:AAH1490</t>
  </si>
  <si>
    <t>Syrphoctonus nigritarsus_BOLD:AAH2103</t>
  </si>
  <si>
    <t>Tymmophorus gelidus_BOLD:ACB3705</t>
  </si>
  <si>
    <t>Dendrocerus sp._BOLD:ACJ0801</t>
  </si>
  <si>
    <t>Pachyneuron groenlandicum_BOLD:ABV5321</t>
  </si>
  <si>
    <t>Gesneria centuriella_BOLD:ABZ8142</t>
  </si>
  <si>
    <t>Udea torvalis_BOLD:ACF0117</t>
  </si>
  <si>
    <t>Gynaephora groenlandica_BOLD:AAE6832</t>
  </si>
  <si>
    <t>Psychophora sabini_BOLD:AAF6691</t>
  </si>
  <si>
    <t>Plebeius glandon_BOLD:AAA5321</t>
  </si>
  <si>
    <t>Apamea zeta_BOLD:AAA5797</t>
  </si>
  <si>
    <t>Euxoa adumbrata_BOLD:ACF0816</t>
  </si>
  <si>
    <t>Polia richardsoni_BOLD:AAA9583</t>
  </si>
  <si>
    <t>Rhyacia quadrangula_BOLD:AAA4280</t>
  </si>
  <si>
    <t>Sympistis zetterstedtii_BOLD:AAA7102</t>
  </si>
  <si>
    <t>Syngrapha parilis_BOLD:AAD7310</t>
  </si>
  <si>
    <t>Boloria chariclea_BOLD:AAA2067</t>
  </si>
  <si>
    <t>Colias hecla_BOLD:AAA3447</t>
  </si>
  <si>
    <t>Plutella xylostella_BOLD:AAA1513</t>
  </si>
  <si>
    <t>Rhigognostis senilella_BOLD:AAF7514</t>
  </si>
  <si>
    <t>Stenoptilia mengeli_BOLD:ABU8486</t>
  </si>
  <si>
    <t>Pyla fusca_BOLD:AAA4759</t>
  </si>
  <si>
    <t>Olethreutes inquietana_BOLD:AAB9825</t>
  </si>
  <si>
    <t>Thrips vulgatissimus_BOLD:AAG0728</t>
  </si>
  <si>
    <t>Ormosia sp</t>
  </si>
  <si>
    <t>Aedes nigripes_impiger</t>
  </si>
  <si>
    <t>Psectrocladius barbimanus_sokolovae</t>
  </si>
  <si>
    <t>Boletina_Sciophila</t>
  </si>
  <si>
    <t>Brevicornu sp</t>
  </si>
  <si>
    <t>Exechia sp</t>
  </si>
  <si>
    <t>Phronia sp</t>
  </si>
  <si>
    <t>Boletina_Sciophila spnov_exserta</t>
  </si>
  <si>
    <t>Bradysia sp</t>
  </si>
  <si>
    <t>Lycoriella sp</t>
  </si>
  <si>
    <t>Platycheirus sp</t>
  </si>
  <si>
    <t>Trichocera sp</t>
  </si>
  <si>
    <t>Acyrthosiphon sp</t>
  </si>
  <si>
    <t>Aphidius sp</t>
  </si>
  <si>
    <t>Cotesia sp</t>
  </si>
  <si>
    <t>Alloxysta sp</t>
  </si>
  <si>
    <t>Atractodes sp</t>
  </si>
  <si>
    <t>Campoletis sp</t>
  </si>
  <si>
    <t>Mesochorus sp</t>
  </si>
  <si>
    <t>Neurateles sp</t>
  </si>
  <si>
    <t>Orthocentrus sp</t>
  </si>
  <si>
    <t>Picrostigeus sp</t>
  </si>
  <si>
    <t>Plectiscidea sp</t>
  </si>
  <si>
    <t>Stenomacrus sp</t>
  </si>
  <si>
    <t>Argyroploce_Olethreutes</t>
  </si>
  <si>
    <t>Psectrocladius barbimanus_sokolovae_BOLD:AAD4703</t>
  </si>
  <si>
    <t>genus sp_BOLD:ACK2762</t>
  </si>
  <si>
    <t>genus sp_BOLD:AAM6304</t>
  </si>
  <si>
    <t>genus sp_BOLD:ACP4526</t>
  </si>
  <si>
    <t>genus sp_BOLD:ACP4019</t>
  </si>
  <si>
    <t>genus sp_BOLD:ACI8078</t>
  </si>
  <si>
    <t>Aedes nigripes_impiger_BOLD:AAA3750</t>
  </si>
  <si>
    <t>genus sp_BOLD:ABA4086</t>
  </si>
  <si>
    <t>Ormosia sp_BOLD:AAM5397</t>
  </si>
  <si>
    <t>Boletina_Sciophila spnov_exserta_BOLD:ACI8075</t>
  </si>
  <si>
    <t>Brevicornu sp_BOLD:ACI9182</t>
  </si>
  <si>
    <t>Exechia sp_BOLD:AAP1822</t>
  </si>
  <si>
    <t>Phronia sp_BOLD:AAP6497</t>
  </si>
  <si>
    <t>Phronia sp_BOLD:AAL9132</t>
  </si>
  <si>
    <t>genus sp_BOLD:ACI8140</t>
  </si>
  <si>
    <t>Bradysia sp_BOLD:AAP8779</t>
  </si>
  <si>
    <t>Bradysia sp_BOLD:AAU6577</t>
  </si>
  <si>
    <t>Lycoriella sp_BOLD:AAZ6074</t>
  </si>
  <si>
    <t>Lycoriella sp_BOLD:AAL7874</t>
  </si>
  <si>
    <t>Lycoriella sp_BOLD:ABY5735</t>
  </si>
  <si>
    <t>Lycoriella sp_BOLD:ACI8534</t>
  </si>
  <si>
    <t>Lycoriella sp_BOLD:ACT0078</t>
  </si>
  <si>
    <t>genus sp_BOLD:AAM9259</t>
  </si>
  <si>
    <t>genus sp_BOLD:ACK2627</t>
  </si>
  <si>
    <t>genus sp_BOLD:ACK2219</t>
  </si>
  <si>
    <t>genus sp_BOLD:AAM9258</t>
  </si>
  <si>
    <t>Platycheirus sp_BOLD:AAL5949</t>
  </si>
  <si>
    <t>Trichocera sp_BOLD:ACJ4620</t>
  </si>
  <si>
    <t>genus sp_BOLD:ACT4636</t>
  </si>
  <si>
    <t>Acyrthosiphon sp_BOLD:AAD2548</t>
  </si>
  <si>
    <t>Aphidius sp_BOLD:ACJ1049</t>
  </si>
  <si>
    <t>Cotesia sp_BOLD:AAA6099</t>
  </si>
  <si>
    <t>Cotesia sp_BOLD:ACE6464</t>
  </si>
  <si>
    <t>genus sp_BOLD:AAE7186</t>
  </si>
  <si>
    <t>Alloxysta sp_BOLD:AAZ6761</t>
  </si>
  <si>
    <t>Atractodes sp_BOLD:ABZ2717</t>
  </si>
  <si>
    <t>Atractodes sp_BOLD:AAD4528</t>
  </si>
  <si>
    <t>Atractodes sp_BOLD:ABZ3588</t>
  </si>
  <si>
    <t>Mesochorus sp_BOLD:AAG9511</t>
  </si>
  <si>
    <t>Neurateles sp_BOLD:ABY5384</t>
  </si>
  <si>
    <t>Orthocentrus sp_BOLD:AAH2131</t>
  </si>
  <si>
    <t>Picrostigeus sp_BOLD:AAO8223</t>
  </si>
  <si>
    <t>Plectiscidea sp_BOLD:AAY4131</t>
  </si>
  <si>
    <t>Plectiscidea sp_BOLD:AAF4291</t>
  </si>
  <si>
    <t>Stenomacrus sp_BOLD:AAZ0832</t>
  </si>
  <si>
    <t>Stenomacrus sp_BOLD:AAH1623</t>
  </si>
  <si>
    <t>Campoletis horstmanni_rostrata</t>
  </si>
  <si>
    <t>Fucellia nr_ariciiformis</t>
  </si>
  <si>
    <t>Zaphne frontata_tundrica</t>
  </si>
  <si>
    <t>Culicoides sp</t>
  </si>
  <si>
    <t>Chironomus cf_saxatilis</t>
  </si>
  <si>
    <t>Cricotopus cf_tibialis</t>
  </si>
  <si>
    <t>Diamesa aberrata_incallida</t>
  </si>
  <si>
    <t>Orthocladius rivicola</t>
  </si>
  <si>
    <t>Procladius cf_crassinervis</t>
  </si>
  <si>
    <t>Smittia cf_extrema</t>
  </si>
  <si>
    <t>Tokunagaia cf_scutellata</t>
  </si>
  <si>
    <t>Oecothea nr_fenestralis</t>
  </si>
  <si>
    <t>Camptochaeta aff_flagellifera</t>
  </si>
  <si>
    <t>Eupeodes punctifer_rufipunctatus</t>
  </si>
  <si>
    <t>Syrphoctonus sp</t>
  </si>
  <si>
    <t>Entephria kidluitata_polata</t>
  </si>
  <si>
    <t>Argyroploce_Olethreutes aquilonana_menglana</t>
  </si>
  <si>
    <t>Fucellia nr_ariciiformis_BOLD:AAG2437</t>
  </si>
  <si>
    <t>Zaphne frontata_tundrica_BOLD:AAG1723</t>
  </si>
  <si>
    <t>Ceratopogon abstrusus_BOLD:ACI9186</t>
  </si>
  <si>
    <t>Culicoides sp_BOLD:AAM6201</t>
  </si>
  <si>
    <t>Chaetocladius holmgreni_BOLD:AAL9858</t>
  </si>
  <si>
    <t>Chironomus cf_saxatilis_BOLD:AAC0592</t>
  </si>
  <si>
    <t>Cricotopus cf_tibialis_BOLD:AAI6025</t>
  </si>
  <si>
    <t>Diamesa aberrata_incallida_BOLD:AAB1737</t>
  </si>
  <si>
    <t>Diamesa geminata_BOLD:AAL5960</t>
  </si>
  <si>
    <t>Diamesa simplex_BOLD:AAL9695</t>
  </si>
  <si>
    <t>Limnophyes brachytomus_BOLD:ACI8602</t>
  </si>
  <si>
    <t>Orthocladius frigidus_BOLD:ACA4750</t>
  </si>
  <si>
    <t>Orthocladius rivicola_BOLD:AAB1171</t>
  </si>
  <si>
    <t>Procladius cf_crassinervis_BOLD:ABX4068</t>
  </si>
  <si>
    <t>Procladius crassinervis_BOLD:AAG5430</t>
  </si>
  <si>
    <t>Smittia cf_extrema_BOLD:AAM6303</t>
  </si>
  <si>
    <t>Tokunagaia cf_scutellata_BOLD:ACF1686</t>
  </si>
  <si>
    <t>Oecothea nr_fenestralis_BOLD:AAM7341</t>
  </si>
  <si>
    <t>Camptochaeta aff_flagellifera_BOLD:AAV1299</t>
  </si>
  <si>
    <t>Lycoriella flavipeda_BOLD:AAL7869</t>
  </si>
  <si>
    <t>Eupeodes punctifer_rufipunctatus_BOLD:AAB2384</t>
  </si>
  <si>
    <t>Campoletis horstmanni_rostrata_BOLD:AAH1523</t>
  </si>
  <si>
    <t>Diplazon hyperboreus_BOLD:AAD1879</t>
  </si>
  <si>
    <t>Hyposoter frigidus_BOLD:AAU9767</t>
  </si>
  <si>
    <t>Plectiscus sp_BOLD:AAD8974</t>
  </si>
  <si>
    <t>Syrphoctonus sp_BOLD:AAH1791</t>
  </si>
  <si>
    <t>Entephria kidluitata_polata_BOLD:AAC9361</t>
  </si>
  <si>
    <t>Argyroploce_Olethreutes aquilonana_menglana_BOLD:AAB9941</t>
  </si>
  <si>
    <t>(All)</t>
  </si>
  <si>
    <t>mitogenome_status</t>
  </si>
  <si>
    <t>Forcipomyia sp</t>
  </si>
  <si>
    <t>Drymeia sp</t>
  </si>
  <si>
    <t>Rymosia cf_britteni</t>
  </si>
  <si>
    <t>Plectiscus sp_2ZERO</t>
  </si>
  <si>
    <t>Stenomacrus sp_3ZERO</t>
  </si>
  <si>
    <t>Zaphne sp</t>
  </si>
  <si>
    <t>Corynoneura sp_8ES</t>
  </si>
  <si>
    <t>Pseudencyrtus spnov</t>
  </si>
  <si>
    <t>Gelis sp</t>
  </si>
  <si>
    <t>Latridius minutus_BOLD:AAO3897</t>
  </si>
  <si>
    <t>Phytomyza erigerontophaga_BOLD:AAW1090</t>
  </si>
  <si>
    <t>genus sp_BOLD:ACP6246</t>
  </si>
  <si>
    <t>Botanophila moriens_BOLD:ACA4331</t>
  </si>
  <si>
    <t>Zaphne sp_BOLD:ACR6170</t>
  </si>
  <si>
    <t>Dasineura sp_BOLD:AAU6582</t>
  </si>
  <si>
    <t>Brachypogon sp_BOLD:ACU4980</t>
  </si>
  <si>
    <t>Forcipomyia sp_BOLD:AAN5165</t>
  </si>
  <si>
    <t>Corynoneura arctica_BOLD:AAB0079</t>
  </si>
  <si>
    <t>Corynoneura sp_8ES_BOLD:AAG5432</t>
  </si>
  <si>
    <t>Corynoneura sp_BOLD:AAB0075</t>
  </si>
  <si>
    <t>Diamesa arctica_BOLD:ACX5953</t>
  </si>
  <si>
    <t>Hydrosmittia oxoniana_BOLD:AAG1014</t>
  </si>
  <si>
    <t>Metriocnemus ursinus_BOLD:ACP5239</t>
  </si>
  <si>
    <t>Metriocnemus sp_BOLD:AAU6557</t>
  </si>
  <si>
    <t>Metriocnemus sp_BOLD:ACI9621</t>
  </si>
  <si>
    <t>Metriocnemus sp_BOLD:ACC5452</t>
  </si>
  <si>
    <t>Metriocnemus sp_BOLD:ACI9124</t>
  </si>
  <si>
    <t>Orthocladius oblidens_BOLD:AAD8971</t>
  </si>
  <si>
    <t>Orthocladius sp_BOLD:ACD2908</t>
  </si>
  <si>
    <t>Prosmittia jemtlandica_BOLD:ACI8976</t>
  </si>
  <si>
    <t>Smittia sp_BOLD:ACP6089</t>
  </si>
  <si>
    <t>Smittia sp_BOLD:ACI8913</t>
  </si>
  <si>
    <t>Smittia sp_BOLD:AAG1015</t>
  </si>
  <si>
    <t>Smittia sp_BOLD:ACT4493</t>
  </si>
  <si>
    <t>genus sp_BOLD:ACG1817</t>
  </si>
  <si>
    <t>genus sp_BOLD:ACG3235</t>
  </si>
  <si>
    <t>genus sp_BOLD:AAM6307</t>
  </si>
  <si>
    <t>genus sp_BOLD:ACR5821</t>
  </si>
  <si>
    <t>genus sp_BOLD:ACP3647</t>
  </si>
  <si>
    <t>Rhamphomyia filicauda_BOLD:ACS9731</t>
  </si>
  <si>
    <t>Drymeia sp_BOLD:ACT4566</t>
  </si>
  <si>
    <t>Rymosia cf_britteni_BOLD:ACG1604</t>
  </si>
  <si>
    <t>Lycoriella sp_BOLD:ACP4142</t>
  </si>
  <si>
    <t>genus sp_BOLD:ACP4364</t>
  </si>
  <si>
    <t>genus sp_BOLD:ACF1470</t>
  </si>
  <si>
    <t>genus sp_BOLD:ACR0933</t>
  </si>
  <si>
    <t>Cotesia sp_BOLD:AAA5701</t>
  </si>
  <si>
    <t>Dacnusa groenlandica_BOLD:ABV5145</t>
  </si>
  <si>
    <t>Meteorus rubens_BOLD:ABA0368</t>
  </si>
  <si>
    <t>Praon brevistigma_BOLD:AAH7424</t>
  </si>
  <si>
    <t>Protapanteles fulvipes_BOLD:ABY9539</t>
  </si>
  <si>
    <t>Metaphycus groenlandicus_BOLD:ABW3245</t>
  </si>
  <si>
    <t>Pseudencyrtus spnov_BOLD:ABW6412</t>
  </si>
  <si>
    <t>Atractodes sp_BOLD:AAH2140</t>
  </si>
  <si>
    <t>Campoletis sp_BOLD:AAH1707</t>
  </si>
  <si>
    <t>Gelis sp_BOLD:ABY7289</t>
  </si>
  <si>
    <t>Occapes hinzi_BOLD:AAH1667</t>
  </si>
  <si>
    <t>Orthocentrus sp_BOLD:AAF0572</t>
  </si>
  <si>
    <t>Plectiscus sp_2ZERO_BOLD:ABV3104</t>
  </si>
  <si>
    <t>Stenomacrus sp_3ZERO_BOLD:AAC8798</t>
  </si>
  <si>
    <t>Stenomacrus sp_BOLD:AAM7533</t>
  </si>
  <si>
    <t>Atractodes sp_BOLD:AAH2141</t>
  </si>
  <si>
    <t>Pachyneuron groenlandicum_BOLD:ABW6398</t>
  </si>
  <si>
    <t>Amauronematus groenlandicus_BOLD:AAQ0427</t>
  </si>
  <si>
    <t>Amauronematus nitidipleuris_BOLD:ABW2471</t>
  </si>
  <si>
    <t>no</t>
  </si>
  <si>
    <t>Camptochaeta flagellifera</t>
  </si>
  <si>
    <t>Rymosia lacki</t>
  </si>
  <si>
    <t>Smittia cf. Extrema</t>
  </si>
  <si>
    <t>Glytapanteles</t>
  </si>
  <si>
    <t>Heterotrissocladius oliveri</t>
  </si>
  <si>
    <t>notes</t>
  </si>
  <si>
    <t>cytB</t>
  </si>
  <si>
    <t>running no</t>
  </si>
  <si>
    <t>-</t>
  </si>
  <si>
    <t>Notes</t>
  </si>
  <si>
    <t>match?</t>
  </si>
  <si>
    <t>CAN_19 on mitogenome_database</t>
  </si>
  <si>
    <t>CAN_250 on mitogenome database</t>
  </si>
  <si>
    <t>LEP_12 on mitogenome database</t>
  </si>
  <si>
    <t>Sanger sequencing; mapped to wrong species; CAN_20</t>
  </si>
  <si>
    <t>Sanger sequencing;  mapped to wrong species; CAN_172</t>
  </si>
  <si>
    <t>Only few reads, BP_1</t>
  </si>
  <si>
    <t>BOLD:AAA3398_Lepidoptera_Boloria_polaris</t>
  </si>
  <si>
    <t>BOLD:AAA8874_Trichoptera_Apataniidae_Apatania_zonella</t>
  </si>
  <si>
    <t>BOLD:AAB0079_Diptera_Chironomidae_Corynoneura_arctica</t>
  </si>
  <si>
    <t>BOLD:AAG1014_Diptera_Chironomidae_Hydrosmittia_oxoniana</t>
  </si>
  <si>
    <t>BOLD:AAH1667_Hymenoptera_Ichneumonidae_Occapes_hinzi</t>
  </si>
  <si>
    <t>BOLD:AAQ0427_Hymenoptera_Tenthredinidae_Amauronematus_groenlandicus</t>
  </si>
  <si>
    <t>BOLD:AAW1090_Diptera_Agromyzidae_Phytomyza_erigerontophaga</t>
  </si>
  <si>
    <t>BOLD:ABV5145_Hymenoptera_Braconidae_Dacnusa_groenlandica</t>
  </si>
  <si>
    <t>BOLD:ABW2471_Hymenoptera_Tenthredinidae_Amauronematus_nitidipleuris</t>
  </si>
  <si>
    <t>BOLD:ABW6398_Hymenoptera_Pteromalidae_Pachyneuron_groenlandicum</t>
  </si>
  <si>
    <t>BOLD:ABW6412_Hymenoptera_Encyrtidae_Pseudencyrtus_sp</t>
  </si>
  <si>
    <t>BOLD:ACA4331_Diptera_Botanophila_moriens</t>
  </si>
  <si>
    <t>BOLD:ACG1604_Diptera_Mycetophilidae_Rymosia_cf_Britteni</t>
  </si>
  <si>
    <t>BOLD:ACI8976_Diptera_Chironomidae_Prosmittia_jemtlandica</t>
  </si>
  <si>
    <t>BOLD:ACP5239_Diptera_Chironomidae_Metriocnemus_ursinus</t>
  </si>
  <si>
    <t>BOLD:ACX5953_Diptera_Chironomidae_Diamesa_arctica_COIsameAsACW5472</t>
  </si>
  <si>
    <t>COI_CytB_name</t>
  </si>
  <si>
    <t>coi_cytb_fasta</t>
  </si>
  <si>
    <t>COI_CytB_sanger_sequenced</t>
  </si>
  <si>
    <t>failed and then incomplete</t>
  </si>
  <si>
    <t>BOLD_name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</si>
</sst>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0"/>
      <name val="Arial"/>
      <family val="2"/>
    </font>
    <font>
      <sz val="12"/>
      <color rgb="FF000000"/>
      <name val="宋体"/>
      <charset val="134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sz val="10"/>
      <color rgb="FF000000"/>
      <name val="宋体"/>
      <charset val="134"/>
    </font>
    <font>
      <sz val="10"/>
      <color theme="3" tint="0.3999755851924192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CCFFCC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82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</cellStyleXfs>
  <cellXfs count="13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left"/>
    </xf>
    <xf numFmtId="0" fontId="1" fillId="5" borderId="0" xfId="0" applyFont="1" applyFill="1" applyAlignment="1"/>
    <xf numFmtId="0" fontId="1" fillId="5" borderId="0" xfId="0" applyFont="1" applyFill="1" applyAlignment="1">
      <alignment horizontal="left"/>
    </xf>
    <xf numFmtId="0" fontId="0" fillId="5" borderId="0" xfId="0" applyFont="1" applyFill="1" applyAlignment="1"/>
    <xf numFmtId="0" fontId="1" fillId="6" borderId="0" xfId="0" applyFont="1" applyFill="1" applyAlignment="1"/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0" xfId="0" applyFont="1" applyFill="1" applyAlignment="1"/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/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8" borderId="0" xfId="0" applyFont="1" applyFill="1" applyAlignment="1"/>
    <xf numFmtId="0" fontId="2" fillId="8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10" fillId="8" borderId="3" xfId="0" applyFont="1" applyFill="1" applyBorder="1" applyAlignment="1"/>
    <xf numFmtId="0" fontId="10" fillId="0" borderId="3" xfId="0" applyFont="1" applyBorder="1" applyAlignment="1"/>
    <xf numFmtId="0" fontId="0" fillId="0" borderId="0" xfId="0" applyFont="1" applyBorder="1" applyAlignment="1"/>
    <xf numFmtId="0" fontId="0" fillId="5" borderId="0" xfId="0" applyFont="1" applyFill="1" applyBorder="1" applyAlignment="1"/>
    <xf numFmtId="0" fontId="7" fillId="5" borderId="0" xfId="0" applyFont="1" applyFill="1" applyBorder="1" applyAlignment="1"/>
    <xf numFmtId="0" fontId="7" fillId="0" borderId="0" xfId="0" applyFont="1" applyBorder="1" applyAlignment="1"/>
    <xf numFmtId="0" fontId="9" fillId="0" borderId="0" xfId="0" applyFont="1" applyBorder="1" applyAlignment="1"/>
    <xf numFmtId="0" fontId="7" fillId="0" borderId="0" xfId="0" applyFont="1" applyFill="1" applyBorder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9" fillId="0" borderId="0" xfId="0" applyFont="1" applyFill="1" applyBorder="1" applyAlignment="1"/>
    <xf numFmtId="0" fontId="12" fillId="0" borderId="4" xfId="80" applyFont="1" applyBorder="1" applyAlignment="1"/>
    <xf numFmtId="0" fontId="13" fillId="0" borderId="0" xfId="80" applyFont="1" applyAlignment="1">
      <alignment horizontal="right"/>
    </xf>
    <xf numFmtId="0" fontId="12" fillId="0" borderId="4" xfId="80" applyFont="1" applyBorder="1" applyAlignment="1">
      <alignment horizontal="center"/>
    </xf>
    <xf numFmtId="0" fontId="12" fillId="0" borderId="3" xfId="80" applyFont="1" applyBorder="1" applyAlignment="1"/>
    <xf numFmtId="0" fontId="10" fillId="0" borderId="4" xfId="80" applyFont="1" applyBorder="1" applyAlignment="1">
      <alignment horizontal="center"/>
    </xf>
    <xf numFmtId="0" fontId="10" fillId="0" borderId="3" xfId="80" applyFont="1" applyBorder="1" applyAlignment="1">
      <alignment horizontal="center"/>
    </xf>
    <xf numFmtId="0" fontId="10" fillId="0" borderId="4" xfId="80" applyFont="1" applyBorder="1" applyAlignment="1"/>
    <xf numFmtId="0" fontId="10" fillId="5" borderId="4" xfId="80" applyFont="1" applyFill="1" applyBorder="1" applyAlignment="1"/>
    <xf numFmtId="0" fontId="10" fillId="5" borderId="0" xfId="80" applyFont="1" applyFill="1" applyBorder="1" applyAlignment="1"/>
    <xf numFmtId="0" fontId="11" fillId="0" borderId="0" xfId="80"/>
    <xf numFmtId="0" fontId="10" fillId="0" borderId="4" xfId="80" applyFont="1" applyBorder="1" applyAlignment="1">
      <alignment horizontal="right"/>
    </xf>
    <xf numFmtId="0" fontId="11" fillId="0" borderId="0" xfId="80" applyAlignment="1">
      <alignment horizontal="right"/>
    </xf>
    <xf numFmtId="0" fontId="14" fillId="0" borderId="4" xfId="80" applyFont="1" applyBorder="1" applyAlignment="1">
      <alignment horizontal="center"/>
    </xf>
    <xf numFmtId="0" fontId="10" fillId="0" borderId="3" xfId="80" applyFont="1" applyBorder="1" applyAlignment="1"/>
    <xf numFmtId="0" fontId="14" fillId="0" borderId="3" xfId="80" applyFont="1" applyBorder="1" applyAlignment="1">
      <alignment horizontal="center"/>
    </xf>
    <xf numFmtId="0" fontId="15" fillId="0" borderId="4" xfId="81" applyBorder="1" applyAlignment="1"/>
    <xf numFmtId="0" fontId="11" fillId="5" borderId="0" xfId="80" applyFill="1"/>
    <xf numFmtId="0" fontId="10" fillId="0" borderId="4" xfId="80" applyFont="1" applyBorder="1" applyAlignment="1">
      <alignment vertical="center"/>
    </xf>
    <xf numFmtId="0" fontId="11" fillId="0" borderId="0" xfId="80" applyFill="1" applyAlignment="1">
      <alignment horizontal="right"/>
    </xf>
    <xf numFmtId="0" fontId="10" fillId="9" borderId="4" xfId="80" applyFont="1" applyFill="1" applyBorder="1" applyAlignment="1"/>
    <xf numFmtId="0" fontId="14" fillId="0" borderId="4" xfId="80" applyFont="1" applyBorder="1" applyAlignment="1">
      <alignment horizontal="center" vertical="center"/>
    </xf>
    <xf numFmtId="0" fontId="16" fillId="10" borderId="4" xfId="80" applyFont="1" applyFill="1" applyBorder="1" applyAlignment="1"/>
    <xf numFmtId="0" fontId="14" fillId="8" borderId="4" xfId="80" applyFont="1" applyFill="1" applyBorder="1" applyAlignment="1">
      <alignment horizontal="center"/>
    </xf>
    <xf numFmtId="0" fontId="10" fillId="8" borderId="4" xfId="80" applyFont="1" applyFill="1" applyBorder="1" applyAlignment="1"/>
    <xf numFmtId="0" fontId="10" fillId="8" borderId="3" xfId="80" applyFont="1" applyFill="1" applyBorder="1" applyAlignment="1"/>
    <xf numFmtId="0" fontId="16" fillId="0" borderId="4" xfId="80" applyFont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11" fillId="0" borderId="0" xfId="80" applyFill="1"/>
    <xf numFmtId="0" fontId="10" fillId="0" borderId="3" xfId="80" applyFont="1" applyFill="1" applyBorder="1" applyAlignment="1"/>
    <xf numFmtId="0" fontId="1" fillId="2" borderId="0" xfId="0" applyFont="1" applyFill="1" applyBorder="1" applyAlignment="1"/>
    <xf numFmtId="0" fontId="1" fillId="8" borderId="0" xfId="0" applyFont="1" applyFill="1" applyBorder="1" applyAlignment="1"/>
    <xf numFmtId="0" fontId="1" fillId="0" borderId="0" xfId="0" applyFont="1" applyBorder="1" applyAlignment="1"/>
    <xf numFmtId="0" fontId="1" fillId="6" borderId="0" xfId="0" applyFont="1" applyFill="1" applyBorder="1" applyAlignment="1"/>
    <xf numFmtId="0" fontId="10" fillId="0" borderId="0" xfId="0" applyFont="1" applyBorder="1" applyAlignment="1"/>
    <xf numFmtId="0" fontId="1" fillId="6" borderId="3" xfId="0" applyFont="1" applyFill="1" applyBorder="1" applyAlignment="1"/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3" xfId="0" applyFont="1" applyBorder="1" applyAlignment="1"/>
    <xf numFmtId="0" fontId="0" fillId="5" borderId="3" xfId="0" applyFont="1" applyFill="1" applyBorder="1" applyAlignment="1"/>
    <xf numFmtId="0" fontId="10" fillId="8" borderId="0" xfId="0" applyFont="1" applyFill="1" applyBorder="1" applyAlignment="1"/>
    <xf numFmtId="0" fontId="1" fillId="0" borderId="0" xfId="80" applyFont="1" applyFill="1" applyAlignment="1"/>
    <xf numFmtId="0" fontId="1" fillId="11" borderId="0" xfId="80" applyFont="1" applyFill="1" applyAlignment="1"/>
    <xf numFmtId="0" fontId="18" fillId="0" borderId="5" xfId="80" applyFont="1" applyFill="1" applyBorder="1" applyAlignment="1"/>
    <xf numFmtId="0" fontId="1" fillId="5" borderId="0" xfId="80" applyFont="1" applyFill="1" applyAlignment="1"/>
    <xf numFmtId="0" fontId="17" fillId="5" borderId="0" xfId="80" applyFont="1" applyFill="1" applyAlignment="1"/>
    <xf numFmtId="0" fontId="7" fillId="7" borderId="0" xfId="0" applyFont="1" applyFill="1" applyBorder="1" applyAlignment="1"/>
    <xf numFmtId="0" fontId="7" fillId="0" borderId="3" xfId="0" applyFont="1" applyBorder="1" applyAlignment="1"/>
    <xf numFmtId="0" fontId="1" fillId="0" borderId="3" xfId="0" applyFont="1" applyBorder="1" applyAlignment="1"/>
    <xf numFmtId="0" fontId="11" fillId="5" borderId="0" xfId="80" applyFill="1" applyAlignment="1">
      <alignment horizontal="left"/>
    </xf>
    <xf numFmtId="0" fontId="11" fillId="12" borderId="0" xfId="80" applyFill="1"/>
    <xf numFmtId="0" fontId="11" fillId="13" borderId="0" xfId="80" applyFill="1"/>
    <xf numFmtId="0" fontId="1" fillId="13" borderId="0" xfId="0" applyFont="1" applyFill="1" applyAlignment="1"/>
  </cellXfs>
  <cellStyles count="8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Hyperlink 2" xfId="81" xr:uid="{5B390E8F-DD54-724B-B159-8EA91D2572DD}"/>
    <cellStyle name="Normal" xfId="0" builtinId="0"/>
    <cellStyle name="Normal 2" xfId="80" xr:uid="{5322FEB2-11FE-FB4A-9D7B-60B5A787FCF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19</xdr:row>
      <xdr:rowOff>76200</xdr:rowOff>
    </xdr:from>
    <xdr:to>
      <xdr:col>11</xdr:col>
      <xdr:colOff>1447800</xdr:colOff>
      <xdr:row>39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41AAD-617B-E540-BEE1-F52E0C4381AE}"/>
            </a:ext>
          </a:extLst>
        </xdr:cNvPr>
        <xdr:cNvSpPr txBox="1"/>
      </xdr:nvSpPr>
      <xdr:spPr>
        <a:xfrm>
          <a:off x="12992100" y="3644900"/>
          <a:ext cx="10490200" cy="38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filled in all blank cells in Order, Family, Genus, and Species. </a:t>
          </a:r>
          <a:r>
            <a:rPr lang="en-US" sz="1100" baseline="0"/>
            <a:t> Each row here is defined as a BOLD BIN, but some get the same Latin names (cryptic species) or don't get full taxonomic names (un-IDd species).  </a:t>
          </a:r>
        </a:p>
        <a:p>
          <a:endParaRPr lang="en-US" sz="1100" baseline="0"/>
        </a:p>
        <a:p>
          <a:r>
            <a:rPr lang="en-US" sz="1100" baseline="0"/>
            <a:t>To differentiate cryptic species with the same taxonomy, i created a "Species_BOLD" column that concatenates the species name and the BOLD BIN.  For example Hydrosmittia oxoniana_BOLD:AAG1014.  </a:t>
          </a:r>
        </a:p>
        <a:p>
          <a:endParaRPr lang="en-US" sz="1100" baseline="0"/>
        </a:p>
        <a:p>
          <a:r>
            <a:rPr lang="en-US" sz="1100" baseline="0"/>
            <a:t>For species that don't have full taxonomic names, i use the words "genus" and "sp".  For example, genus sp_BOLD:ACP3647</a:t>
          </a:r>
        </a:p>
        <a:p>
          <a:endParaRPr lang="en-US" sz="1100" baseline="0"/>
        </a:p>
        <a:p>
          <a:r>
            <a:rPr lang="en-US" sz="1100" baseline="0"/>
            <a:t>I also looked at the identification column. Some of the rows had a species epithet that was not in in the Species column.  So i copied those names over.</a:t>
          </a:r>
        </a:p>
        <a:p>
          <a:endParaRPr lang="en-US" sz="1100" baseline="0"/>
        </a:p>
        <a:p>
          <a:r>
            <a:rPr lang="en-US" sz="1100" baseline="0"/>
            <a:t>Formatting for unsure dets.  </a:t>
          </a:r>
        </a:p>
        <a:p>
          <a:endParaRPr lang="en-US" sz="1100" baseline="0"/>
        </a:p>
        <a:p>
          <a:r>
            <a:rPr lang="en-US" sz="1100" baseline="0"/>
            <a:t>If there are two possible species epithets, i join them with an  underscore.  For example:  Campoletis horstmanni_rostrata_BOLD:AAH1523</a:t>
          </a:r>
        </a:p>
        <a:p>
          <a:endParaRPr lang="en-US" sz="1100" baseline="0"/>
        </a:p>
        <a:p>
          <a:r>
            <a:rPr lang="en-US" sz="1100" baseline="0"/>
            <a:t>horstmanni and rostrata are both possible names for this BIN.</a:t>
          </a:r>
        </a:p>
        <a:p>
          <a:endParaRPr lang="en-US" sz="1100" baseline="0"/>
        </a:p>
        <a:p>
          <a:r>
            <a:rPr lang="en-US" sz="1100" baseline="0"/>
            <a:t>In a couple of cases, there are two possible names for the genus, so i concatenate the genus names and the species epithets.  For example:  Argyroploce_Olethreutes aquilonana_menglana_BOLD:AAB9941</a:t>
          </a:r>
        </a:p>
        <a:p>
          <a:endParaRPr lang="en-US" sz="1100" baseline="0"/>
        </a:p>
        <a:p>
          <a:r>
            <a:rPr lang="en-US" sz="1100" baseline="0"/>
            <a:t>This means that this specimen could be Argyroploce aquilonana or Olethreutes mengla (BOLD:AAB9941) 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2476500</xdr:colOff>
      <xdr:row>6</xdr:row>
      <xdr:rowOff>76200</xdr:rowOff>
    </xdr:from>
    <xdr:to>
      <xdr:col>3</xdr:col>
      <xdr:colOff>5080000</xdr:colOff>
      <xdr:row>36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29AC51-E7D2-2C42-AE03-31BC0D95E4A4}"/>
            </a:ext>
          </a:extLst>
        </xdr:cNvPr>
        <xdr:cNvSpPr txBox="1"/>
      </xdr:nvSpPr>
      <xdr:spPr>
        <a:xfrm>
          <a:off x="3149600" y="1358900"/>
          <a:ext cx="9563100" cy="657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from:  Taxonomy_mitogenomes_original_Yinqiu_filenames_TH_20180612.xlsx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ouglas Yu (BIO - Staff)" id="{01893FE8-7950-7241-8D14-A1AF0345AE29}" userId="S::b042@uea.ac.uk::5608b1c6-a62d-49b6-952d-1b3572938aa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302.612014814818" createdVersion="6" refreshedVersion="6" minRefreshableVersion="3" recordCount="383" xr:uid="{C1059FF4-2CB8-3948-964D-3E9A2E9EF995}">
  <cacheSource type="worksheet">
    <worksheetSource ref="A1:AN384" sheet="mitogenome_database"/>
  </cacheSource>
  <cacheFields count="40">
    <cacheField name="orig_order" numFmtId="0">
      <sharedItems containsSemiMixedTypes="0" containsString="0" containsNumber="1" containsInteger="1" minValue="1" maxValue="366"/>
    </cacheField>
    <cacheField name="Sample code" numFmtId="0">
      <sharedItems/>
    </cacheField>
    <cacheField name="Sample name" numFmtId="0">
      <sharedItems/>
    </cacheField>
    <cacheField name="Yinqiu_mitogenome_fastaname" numFmtId="0">
      <sharedItems count="309">
        <s v="PlateI_B9_AAL1593_Diptera_Chironomidae_Allocladius_nanseni_blastSpades_pilon"/>
        <s v="NA"/>
        <s v="PlateI_D6_ACA4706_Diptera_Chironomidae_Corynoneura_scutellata_idba_pilon"/>
        <s v="PlateI_C9_AAB1737_Diptera_Chironomidae_Diamesa_aberrata_or_Diamesa_incallida_idba_pilon"/>
        <s v="soup_AAD1720_Diptera_Chironomidae_Limnophyes_asquamatus_consensus"/>
        <s v="PlateI_A1_AAU6762_Diptera_Chironomidae_Limnophyes_asquamatus_spades_pilon"/>
        <s v="soup_AAB7912_Diptera_Chironomidae_Limnophyes_brachytomus_spadesmeta"/>
        <s v="PlateI_E7_AAL7869_Diptera_Sciaridae_Lycoriella_flavipeda_idba_spades_consensus"/>
        <s v="327_ACA4750_Diptera_Chironomidae_Orthocladius_frigidus_IDBA_pilon"/>
        <s v="615_ACK5581_Araneae_Dictynidae_Emblyna_borealis_IDBA_pilon"/>
        <s v="PlateI_F1_AAG5696_Araneae_Linyphiidae_Collinsia_thulensis_idba_pilon"/>
        <s v="2_AAB6851_Araneae_Linyphiidae_Erigone_arctica_IDBA_pilon"/>
        <s v="3_AAD1748_Araneae_Linyphiidae_Erigone_psychrophila_IDBA_pilon"/>
        <s v="LINY_6_AAG5689_Araneae_Linyphiidae_Hilaira_vexatrix_IDBApilon"/>
        <s v="33_AAM9111_Diptera_Muscidae_Spilogona_deflorata_IDBA_pilon_COIDET_ACL9677_Aranea_Linyphiidae_Mecynargus_borealis"/>
        <s v="608_AAA9651_Araneae_Lycosidae_Pardosa_glacialis_IDBA_pilon"/>
        <s v="PlateI_C12_AAZ6074_Diptera_Sciaridae_Lycoriella_spades_pilon"/>
        <s v="612_ACE8100_Araneae_Thomisidae_Xysticus_deichmanni_IDBA_pilon_ConcatenatedSequences"/>
        <s v="609_AAB1154_Araneae_Thomisidae_Xysticus_labradorensis_IDBA_pilon_ConcatenatedSequences"/>
        <s v="99_AAH3315_Coleoptera_Coccinellidae_Coccinella_transversoguttata_IDBA_pilon"/>
        <s v="PlateJ_F1_ACI8140_Diptera_Mycetophilidae_blastSpades_pilon"/>
        <s v="115_ACA8845_Diptera_Agromyzidae_Chromatomyia_puccinelliae_IDBA_pilon"/>
        <s v="117_ABW5539_Diptera_Agromyzidae_Phytomyza_aquilonia_IDBA_pilon"/>
        <s v="199_AAW0131_Diptera_Anthomyiidae_Delia_echinata_IDBA_pilon"/>
        <s v="PlateJ_H1_ACA4290_Diptera_Anthomyiidae_Delia_fabricii_Concatenated"/>
        <s v="331_AAG2511_Diptera_Anthomyiidae_Delia_platura_IDBA_pilon"/>
        <s v="PlateI_C8_AAM8957_Diptera_Mycetophilidae_Brevicornu_fuscipenne_idba_pilon"/>
        <s v="451_ACF2534_Diptera_Anthomyiidae_Egle_groenlandica_IDBA_pilon"/>
        <s v="PlateI_G10_AAG2440_Diptera_Anthomyiidae_Eutrichota_tunicata_blastSpades_pilon"/>
        <s v="PlateI_D8_AAG2437_Diptera_Anthomyiidae_Fucellia_nr._ariciiformis_idba_pilon"/>
        <s v="PlateI_B2_AAV4967_Diptera_Anthomyiidae_Fucellia_pictipennis_spades_pilon"/>
        <s v="PlateI_F4_ACA4385_Diptera_Anthomyiidae_Myopina_crassipalpis_spades_pilon"/>
        <s v="232_AAP5045_Diptera_Anthomyiidae_Paradelia_arctica_IDBA_pilon"/>
        <s v="100_ACP6173_Diptera_Anthomyiidae_Pegomya_icterica_IDBA_pilon"/>
        <s v="PlateI_E5_AAG2441_Diptera_Anthomyiidae_Zaphne_divisa_idba_pilon"/>
        <s v="PlateI_C5_AAG1723_Diptera_Anthomyiidae_Zaphne_frontata_or_Zaphne_tundrica_idba_pilon"/>
        <s v="MITO_11_ABZ1244_Diptera_Anthomyiidae_Zaphne_occidentalis_IDBApilon"/>
        <s v="PlateJ_H2_AAB0868_Diptera_Calliphoridae_Cynomya_spades_pilon"/>
        <s v="PlateJ_F4_ACA4554_Diptera_Calliphoridae_Protocalliphora_tundrae_spades_pilon"/>
        <s v="PlateD_D1_AAV6375_Diptera_Calliphoridae_Protophormia_atriceps_blastSpades_pilon"/>
        <s v="soup_AAC9614_Protophormia_terraenovae"/>
        <s v="313_ACR2777_Diptera_Canacidae_Canacidae_IDBA_pilon"/>
        <s v="PlateI_D11_ACI8673_Diptera_Cecidomyiidae_Dasineura_spades_pilon"/>
        <s v="PlateC_G6_ACN8351_Diptera_Cecidomyiidae_Neurolyga_ovata_idba_pilon"/>
        <s v="292_ACI8139_Diptera_Ceratopogonidae_Brachypogon_IDBA_pilon"/>
        <s v="320_AAG6532_Diptera_Ceratopogonidae_Brachypogon_IDBA_pilon"/>
        <s v="PlateI_B7_ABW3845_Diptera_Brachypogon_spades_pilon"/>
        <s v="PlateI_C7_AAL9247_Diptera_Ceratopogonidae_Brachypogon_refsoup_Concatenated"/>
        <s v="305_ACI9186_Diptera_Ceratopogonidae_Ceratopogon_abstrusus_IDBA_pilon"/>
        <s v="PlateI_F8_AAM6201_Diptera_Ceratopogonidae_Culicoides_spades_pilon"/>
        <s v="PlateJ_D3_AAM6200_Diptera_Ceratopogonidae_Forcipomyia_sp.4ES_spades_pilon"/>
        <s v="PlateI_A10_ABZ1783_Diptera_Chironomidae_Allocladius_idba_pilon"/>
        <s v="PlateI_E11_AAI4194_Diptera_Chironomidae_Bryophaenocladius_spades_pilon"/>
        <s v="CAN_5_AAD4187_Diptera_Chironomidae_Chaetocladius_holmgreni_IDBApilon"/>
        <s v="CAN_9_AAC8747_Diptera_Chironomidae_Chaetocladius_perennis_IDBApilon"/>
        <s v="142_AAL9858_Diptera_Chironomidae_Chaetocladius_holmgreni_IDBA_pilon"/>
        <s v="CAN_12_AAC0592_Diptera_Chironomidae_Chironomus_cf__Saxatilis_IDBA_SPADESmeta_pilon"/>
        <s v="CAN_18_AAC0596_Diptera_Chironomidae_Chironomus_hyperboreus_IDBAcontig_blastn"/>
        <s v="PlateI_A11_AAB0080_Diptera_Chironomidae_Corynoneura_idba_pilon"/>
        <s v="CAN_28_AAI6025_Diptera_Chironomidae_Cricotopus_cf__Tibialis_IDBApilon"/>
        <s v="CAN_31_AAA5307_Diptera_Chironomidae_Cricotopus_obnixus_IDBApilon"/>
        <s v="CAN_33_ABZ4817_Diptera_Chironomidae_Cricotopus_obnixus_SPADESmeta_pilon"/>
        <s v="CAN_38_AAL7378_Diptera_Chironomidae_Cricotopus_patens_IDBApilon"/>
        <s v="CAN_41_AAA5300_Diptera_Chironomidae_Cricotopus_tibialis_IDBAcontig_blastn"/>
        <s v="CAN_43_AAL9618_Diptera_Chironomidae_Cricotopus_triannulatus_IDBApilon"/>
        <s v="CAN_52_AAD7061_Diptera_Chironomidae_Diamesa_arctica_IDBApilon"/>
        <s v="CAN_58_AAM0255_Diptera_Chironomidae_Diamesa_bertrami_IDBApilon"/>
        <s v="CAN_59_AAB9980_Diptera_Chironomidae_Diamesa_bertrami_IDBApilon"/>
        <s v="112_AAL5960_Diptera_Chironomidae_Diamesa_geminata_IDBA_pilon"/>
        <s v="125_AAL9695_Diptera_Chironomidae_Diamesa_simplex_IDBA_pilon"/>
        <s v="CAN_60_AAM0419_Diptera_Chironomidae_Diplocladius_cultriger_IDBApilon"/>
        <s v="PlateC_E9_AAU6760_Diptera_Chironomidae_Gymnometriocnemus_spades_pilon"/>
        <s v="CAN_66_AAM0871_Diptera_Chironomidae_Hydrobaenus_fusistylus_IDBApilon"/>
        <s v="CAN_68_AAM6308_Diptera_Chironomidae_Limnophyes_anderseni_IDBApilon"/>
        <s v="CAN_86_ACM4349_Diptera_Chironomidae_Limnophyes_brachytomus_IDBApilon"/>
        <s v="88_AAE6393_Diptera_Chironomidae_Limnophyes_eltoni_IDBA_pilon"/>
        <s v="90_ABZ1847_Diptera_Chironomidae_Limnophyes_minimus_SPADESmeta_pilon"/>
        <s v="97_AAU3704_Diptera_Chironomidae_Limnophyes_ninae_IDBA_pilon"/>
        <s v="98_AAL9235_Diptera_Chironomidae_Limnophyes_pumilio_SPADESmeta_pilon"/>
        <s v="214_AAC5203_Diptera_Chironomidae_Limnophyes_pumilio_SPADESmeta_pilon"/>
        <s v="PlateJ_H3_ACI8616_Diptera_Chironomidae_Limnophyes_idba_pilon"/>
        <s v="PlateJ_F3_ABV1190_Diptera_Chironomidae_Limnophyes_Concatenated"/>
        <s v="PlateC_G2_ACI8602_Diptera_Chironomidae_Limnophyes_spades_pilon"/>
        <s v="PlateD_A4_AAL5757_Diptera_Chironomidae_Metriocnemus_eurynotus_idba_pilon"/>
        <s v="134_AAA9429_Diptera_Chironomidae_Metriocnemus_IDBA_pilon"/>
        <s v="PlateC_H2_AAB9837_Diptera_Chironomidae_Micropsectra_insignilobus_spades_pilon"/>
        <s v="182_AAB3857_Diptera_Chironomidae_Micropsectra_logani_IDBA_pilon"/>
        <s v="PlateI_C6_AAE4990_Diptera_Chironomidae_Orthocladius_decoratus_spades_pilon"/>
        <s v="144_AAV5906_Diptera_Chironomidae_Orthocladius_gelidus_IDBA_pilon"/>
        <s v="318_AAV5076_Diptera_Chironomidae_Orthocladius_priomixtus_SPADESmeta_pilon"/>
        <s v="261_ACA4801_Diptera_Chironomidae_Orthocladius_roussellae_IDBA_pilon"/>
        <s v="149_AAL5687_Diptera_Chironomidae_Orthocladius_saxosus_IDBA_pilon"/>
        <s v="PlateI_B1_AAD4028_Diptera_Chironomidae_Orthocladius_subletteorum_spades_pilon"/>
        <s v="323_AAI3491_Diptera_Chironomidae_Orthocladius_Eudact_gelidorum_IDBA_pilon"/>
        <s v="PlateI_H7_AAH0022_Diptera_Scathophagidae_Scathophaga_furcata_idba_pilon"/>
        <s v="332_ACK1991_Diptera_Chironomidae_Orthocladius_SPADESmeta_pilon"/>
        <s v="342_AAB1171_Diptera_Chironomidae_Orthocladius_Euorth_rivicola_IDBA_pilon"/>
        <s v="PlateI_D2_ACI9309_Diptera_Chironomidae_Orthocladius_blastSpades_pilon"/>
        <s v="PlateI_D7_AAG5431_Diptera_Chironomidae_Orthocladius_refsoup_Concatenated"/>
        <s v="PlateJ_B2_AAU6758_Diptera_Chironomidae_Orthocladius_spades_pilon"/>
        <s v="PlateC_E8_AAE3721_Diptera_Chironomidae_Paraphaenocladius_brevinervis_spades_pilon"/>
        <s v="185_AAC4201_Diptera_Chironomidae_Paraphaenocladius_impensus_IDBA_pilon"/>
        <s v="PlateI_G2_ABX6359_Diptera_Muscidae_Spilogona_tornensis_idba_spades_consensus"/>
        <s v="255_ACI8978_Diptera_Chironomidae_Paratanytarsus_IDBA_pilon"/>
        <s v="PlateJ_A1_ABX4068_Diptera_Chironomidae_Procladius_cf._Crassinervis_spades_pilon"/>
        <s v="210_AAB9256_Diptera_Chironomidae_Procladius_crassinervis_IDBA_piln"/>
        <s v="268_ACK2099_Diptera_Chironomidae_Procladius_crassinervis_SPADESmeta_pilon"/>
        <s v="281_AAG5430_Diptera_Chironomidae_Procladius_crassinervis_IDBA_pilon"/>
        <s v="PlateD_A5_ACI8979_Diptera_Chironomidae_Prosmittia_jemtlandica_blastSpades_pilon"/>
        <s v="PlateI_B5_AAD0483_Diptera_Chironomidae_Psectrocladius_barbimanus_spades_pilon"/>
        <s v="PlateC_D12_AAD4703_Diptera_Chironomidae_Psectrocladius_barbimanus_or_Psectrocladius_sokolovae_refsoup_spades"/>
        <s v="PlateD_D6_AAM6306_Diptera_Chironomidae_Pseudokiefferiella_parva_idba_pilon"/>
        <s v="326_ACI9181_Diptera_Chironomidae_Pseudokiefferiella_IDBA_pilon"/>
        <s v="PlateJ_B1_AAL9425_Diptera_Chironomidae_Pseudosmittia_idba_spades_consensus"/>
        <s v="PlateC_F12_AAU3407_Diptera_Chironomidae_Rheocricotopus_chapmani_idba_pilon"/>
        <s v="PlateI_F12_AAH9836_Diptera_Chironomidae_Sergentia_coracina_refsoup_Concatenated"/>
        <s v="137_AAM6303_Diptera_Chironomidae_Smittia_cf__Extrema_SPADESmeta_pilon"/>
        <s v="152_AAF4817_Diptera_Chironomidae_Smittia_edwardsi_IDBA_pilon"/>
        <s v="PlateI_D1_AAU6749_Diptera_Chironomidae_Smittia_edwardsi_spades_pilon"/>
        <s v="107_AAE8704_Diptera_Chironomidae_Smittia_extrema_SPADESmeta_pilon"/>
        <s v="109_ABA7011_Diptera_Chironomidae_Smittia_SPADESmeta_pilon"/>
        <s v="156_AAJ3817_Diptera_Chironomidae_Smittia_IDBA_pilon"/>
        <s v="171_ACA0346_Diptera_Chironomidae_Smittia_IDBA_pilon"/>
        <s v="258_ACI9125_Diptera_Chironomidae_Smittia_IDBA_pilon"/>
        <s v="312_ABA7010_Diptera_Chironomidae_Smittia_IDBA_pilon"/>
        <s v="PlateI_G8_ACP4114_Diptera_Chironomidae_Smittia_spades_pilon"/>
        <s v="PlateI_E6_ACI7905_Diptera_Chironomidae_Smittia_spades_pilon"/>
        <s v="138_AAN5388_Diptera_Chironomidae_Tanytarsus_anderseni_IDBA_pilon"/>
        <s v="271_ACI8109_Diptera_Chironomidae_Tanytarsus_anderseni_IDBA_pilon"/>
        <s v="PlateI_C10_ACI8598_Diptera_Chironomidae_Tanytarsus_anderseni_blastSpades_pilon"/>
        <s v="PlateI_A3_AAU2128_Diptera_Chironomidae_Tanytarsus_anderseni_spades_pilon"/>
        <s v="PlateD_D5_AAD8860_Diptera_Chironomidae_Tanytarsus_gracilentus_idba_pilon"/>
        <s v="296_AAC2863_Diptera_Chironomidae_Tanytarsus_heliomesonyctios_SPADESmeta_pilon"/>
        <s v="244_AAV7095_Diptera_Chironomidae_Tanytarsus_niger_SPADESmeta_pilon"/>
        <s v="PlateC_E6_ACA8867_Diptera_Chironomidae_Thienemanniella_obscura_idba_spades_consensus"/>
        <s v="PlateD_D7_ACF1686_Diptera_Chironomidae_Tokunagaia_cf.Scutellata_blastSpades_pilon"/>
        <s v="228_ABX8388_Diptera_Chironomidae_Tokunagaia_rectangularis_IDBA_pilon"/>
        <s v="252_ACA8693_Diptera_Chironomidae_Tokunagaia_rectangularis_IDBA_pilon"/>
        <s v="PlateI_H4_AAL6370_Diptera_Chironomidae_Trichotanypus_posticalis_idba_spades_consensus"/>
        <s v="212_AAL7118_Diptera_Chironomidae_Tokunagaia_obriaini_IDBA_pilon"/>
        <s v="295_ACK2762_Diptera_Chironomidae_IDBA_pilon"/>
        <s v="PlateJ_A4_ACT4636_Diptera_Chironomidae_Orthocladiinae_idba_pilon"/>
        <s v="PlateC_E4_AAM6304_Diptera_Chironomidae_spades_pilon"/>
        <s v="PlateI_F3_ACP4526_Diptera_Chironomidae_spades_pilon"/>
        <s v="PlateI_H3_ACP4019_Diptera_Chironomidae_idba_spades_consensus"/>
        <s v="PlateI_G12_ACI8078_Diptera_Chironomidae_blastSpades_pilon"/>
        <s v="101_AAA3750_Diptera_Culicidae_Aedes_nigripes_or_Aedes_impiger_IDBA_pilon"/>
        <s v="PlateI_H12_AAW0121_Diptera_Empididae_Rhamphomyia_filicauda_spades_pilon"/>
        <s v="159_AAM6657_Diptera_Empididae_Rhamphomyia_hoeli_IDBA_pilon"/>
        <s v="MITO_25_AAF9804_Diptera_Empididae_Rhamphomyia_nigrita_IDBApilon"/>
        <s v="340_AAM7341_Diptera_Heleomyzidae_Oecothea_nr__Fenestralis_SPADESmeta_pilon"/>
        <s v="PlateI_E10_ABA4086_Diptera_Heleomyzidae_spades_pilon"/>
        <s v="293_AAM5397_Diptera_Limoniidae_Ormosia_SPADESmeta_pilon"/>
        <s v="PlateD_A1_AAZ4292_Diptera_Limoniidae_Symplecta_hybrida_idba_pilon"/>
        <s v="PlateI_G1_AAF3140_Diptera_Limoniidae_Symplecta_scotica_idba_spades_consensus"/>
        <s v="MITO_2_AAL9801_Diptera_Muscidae_Drymeia_groenlandica_IDBApilon"/>
        <s v="MITO_8_AAD7664_Diptera_Muscidae_Drymeia_segnis_IDBApilon"/>
        <s v="MITO_24_AAC6873_Diptera_Muscidae_Limnophora_groenlandica_IDBApilon"/>
        <s v="MITO_22_ACM5032_Diptera_Muscidae_Lophosceles_minimus_IDBApilon"/>
        <s v="MITO_5_AAW1212_Diptera_Muscidae_Phaonia_bidentata_IDBApilon"/>
        <s v="MITO_7_AAM9104_Diptera_Muscidae_Spilogona_almqvistii_IDBApilon"/>
        <s v="37_AAL9573_Diptera_Muscidae_Spilogona_malaisei_IDBA_pilon_COIDET_ABW4722_Diptera_Muscidae_Spilogona_arcticola"/>
        <s v="38_AAP9047_Diptera_Muscidae_Spilogona_tendipes_IDBA_pilon_COIDET_AAM9111_Diptera_Muscidae_Spilogona_deflorata"/>
        <s v="169_AAZ5402_Diptera_Muscidae_Spilogona_denudata_IDBA_pilon"/>
        <s v="7_ACL9677_Aranea_Linyphiidae_Mecynargus_borealis_IDBA_pilon_COIDET_ACE7762_Diptera_Muscidae_Spilogona_denudata"/>
        <s v="MITO_4_AAU5038_Diptera_Muscidae_Spilogona_dorsata_IDBApilon"/>
        <s v="27_AAP9046_Diptera_Muscidae_Spilogona_megastoma_IDBA_pilon_COIDET_AAL9573_Diptera_Muscidae_Spilogona_malaisei"/>
        <s v="34_ACE7762_Diptera_Muscidae_Spilogona_denudata_IDBA_pilon_COIDET_AAP9046_Diptera_Muscidae_Spilogona_megastoma"/>
        <s v="197_AAG1686_Diptera_Muscidae_Spilogona_micans_IDBA_pilon"/>
        <s v="MITO_26_ACA4207_Diptera_Muscidae_Spilogona_monacantha_IDBApilon"/>
        <s v="soup_AAM9110_Diptera_Muscidae_Spilogona_novaesibiriae_geneiousmapping"/>
        <s v="MITO_23_ACA4549_Diptera_Muscidae_Spilogona_pubercula_IDBApilon"/>
        <s v="MITO_10_AAM9109_Diptera_Muscidae_Spilogona_sanctipauli_IDBApilon"/>
        <s v="31_ABW4722_Diptera_Muscidae_Spilogona_arcticola_IDBA_pilon_COIDET_AAP9047_Diptera_Muscidae_Spilogona_tendipes"/>
        <s v="PlateI_D10_AAU5036_Diptera_Muscidae_Spilogona_tundrae_spades_pilon"/>
        <s v="MITO_6_AAL9576_Diptera_Muscidae_Spilogona_zaitzevi_consensus_pilon"/>
        <s v="128_ACI8075_Diptera_Mycetophilidae_IDBA_pilon"/>
        <s v="PlateC_F10_ACI9182_Diptera_Mycetophilidae_Brevicornu_idba_spades_consensus"/>
        <s v="277_AAM9014_Diptera_Mycetophilidae_Exechia_frigida_IDBA_pilon"/>
        <s v="PlateI_A4_AAP1822_Diptera_Mycetophilidae_Exechia_idba_pilon"/>
        <s v="226_AAM9015_Diptera_Mycetophilidae_Phronia_egregia_SADBG_pilon"/>
        <s v="231_ABA3294_Diptera_Mycetophilidae_Phronia_exigua_ConsensusSequence_pilon"/>
        <s v="PlateI_H2_AAP6497_Diptera_Mycetophilidae_Phronia_spades_pilon"/>
        <s v="PlateJ_A2_AAL9132_Diptera_Mycetophilidae_Phronia_spades_pilon"/>
        <s v="203_AAG4892_Diptera_Mycetophilidae_Sciophila_hirta_SPADESplasmid_pilon"/>
        <s v="PlateC_F9_AAG3248_Diptera_Phoridae_Megaselia_arcticae_Concatenated"/>
        <s v="PlateI_A5_AAZ6184_Diptera_Phoridae_Megaselia_cirriventris_idba_spades_consensus"/>
        <s v="PlateJ_F2_AAZ6340_Diptera_Piophilidae_Lasiopiophila_pilosa_blastSpades_pilon"/>
        <s v="PlateI_G4_AAM7340_Diptera_Scathophagidae_Gonarcticus_arcticus_spades_pilon"/>
        <s v="PlateI_D9_AAV1117_Diptera_Scathophagidae_Scathophaga_apicalis_spades_pilon"/>
        <s v="PlateI_H1_ACR5253_Diptera_Scathophagidae_Scathophaga_nigripalpis_spades_pilon"/>
        <s v="135_AAP8779_Diptera_Sciaridae_Bradysia_soaptrans_blastn"/>
        <s v="280_AAU6577_Diptera_Sciaridae_Bradysia_IDBA_pilon"/>
        <s v="251_AAV1299_Diptera_Camptochaeta_aff_Flagellifera_IDBA_pilon"/>
        <s v="175_AAM9262_Diptera_Sciaridae_Camptochaeta_cladiator_IDBA_pilon"/>
        <s v="221_AAM9260_Diptera_Sciaridae_Lycoriella_abbrevinervis_IDBA_pilon"/>
        <s v="334_ABW3844_Diptera_Sciaridae_Lycoriella_cochleata_ConsensusSequence"/>
        <s v="PlateD_A7_ACK5495_Diptera_Sciaridae_Lycoriella_janetscheki_blastSpades_pilon"/>
        <s v="PlateJ_B4_ABA5287_Diptera_Sciaridae_Lycoriella_modesta_idba_spades_consensus"/>
        <s v="167_AAZ6073_Diptera_Sciaridae_Lycoriella_riparia_SPADESmeta_pilon"/>
        <s v="PlateC_F2_ABA5288_Diptera_Sciaridae_Lycoriella_vitticollis_idba_spades_consensus"/>
        <s v="285_AAL7874_Diptera_Sciaridae_Lycoriella_SPADESmeta_pilon"/>
        <s v="294_ABY5735_Diptera_Sciaridae_Lycoriella_SPADESmeta_pilon"/>
        <s v="PlateI_G7_ACI8534_Diptera_Sciaridae_Lycoriella_idba_pilon"/>
        <s v="PlateI_B12_ACT0078_Diptera_Sciaridae_Lycoriella_refsoup_consensus"/>
        <s v="soup_AAH3920_Diptera_Sciaridae_Scatopsciara_atomaria_consensus"/>
        <s v="PlateI_D5_ABW3870_Diptera_Sciaridae_Schwenckfeldina_tridentata_spades_pilon"/>
        <s v="324_AAM9259_Diptera_Sciaridae_IDBA_pilon"/>
        <s v="PlateI_C4_ACK2627_Diptera_Sciaridae_spades_pilon"/>
        <s v="PlateC_F7_ACK2219_Diptera_Sciaridae_spades_pilon"/>
        <s v="PlateI_F10_AAM9258_Diptera_Sciaridea_spades_pilon"/>
        <s v="PlateI_F11_AAB2384_Diptera_Syrphidae_Eupeodes_punctifer_or_Eupeodes_rufipunctatus_idba_spades_consensus"/>
        <s v="PlateI_G11_AAB1982_Diptera_Syrphidae_Helophilus_groenlandicus_spades_pilon"/>
        <s v="PlateJ_C1_ACE4226_Diptera_Syrphidae_Helophilus_lapponicus_idba_spades_consensus"/>
        <s v="PlateI_H5_AAC1834_Diptera_Syrphidae_Parasyrphus_tarsatus_refsoup_Concatenated"/>
        <s v="MITO_19_ABY7191_Diptera_Syrphidae_Platycheirus_carinatus_IDBApilon"/>
        <s v="464_AAZ4195_Diptera_Syrphidae_Platycheirus_groenlandicus_IDBA_pilon"/>
        <s v="PlateI_E2_AAL5949_Diptera_Syrphidae_Platycheirus_idba_spades_consensus"/>
        <s v="PlateI_H6_AAD7605_Diptera_Syrphidae_Syrphus_attenuatus_Concatenated"/>
        <s v="PlateI_G3_AAC6088_Diptera_Syrphidae_Syrphus_torvus_idba_spades_consensus"/>
        <s v="PlateI_D4_ACF5729_Diptera_Exorista_thula_spades_pilon"/>
        <s v="MITO_18_AAZ5252_Diptera_Tachinidae_Peleteria_aenea_SPADESmeta_pilon"/>
        <s v="PlateI_H9_ABU8975_Diptera_Tachinidae_Periscepsia_stylata_spades_pilon"/>
        <s v="PlateI_B4_AAC8434_Diptera_Tipulidae_Nephrotoma_lundbecki_blastSpades_pilon"/>
        <s v="PlateI_G5_AAM7267_Diptera_Tipulidae_Tipula_arctica_idba_pilon"/>
        <s v="PlateI_F6_ACJ4620_Diptera_Trichoceridae_Trichocera_blastSpades_pilon"/>
        <s v="PlateI_A6_AAD2548_Hemiptera_Aphididae_Acyrthosiphon_sp1_Concatenated"/>
        <s v="PlateI_D3_AAA7683_Hemiptera_Aphididae_Myzus_polaris_Concatenated"/>
        <s v="PlateJ_C3_ABZ7255_Hemiptera_Aphididae_Pterocomma_groenlandicum_Concatenated"/>
        <s v="PlateJ_C4_ACE3937_Hemiptera_Lygaeidae_Nysius_groenlandicus_spades_pilon"/>
        <s v="PlateI_C1_ACE3366_Hemiptera_Lygaeidae_Nysius_groenlandicus_blastSpades_pilon"/>
        <s v="PlateI_B10_ACP6863_Hymenoptera_Apidae_Bombus_hyperboreus_refsoup_Concatenated"/>
        <s v="PlateI_B8_AAC2051_Hymenoptera_Bombus_polaris_refsoup_Concatenated"/>
        <s v="592_ACJ1049_Hymenoptera_Braconidae_Aphidius_soaptrans_blastn"/>
        <s v="576_AAA6099_Hymenoptera_Braconidae_Cotesia_IDBA_pilon"/>
        <s v="584_ACE6464_Hymenoptera_Braconidae_Cotesia_IDBA_pilon"/>
        <s v="PlateI_G6_ACE6265_Hymenoptera_Braconidae_Hormius_moniliatus_idba_pilon"/>
        <s v="PlateD_B12_ACK3223_Hymenoptera_Braconidae_Meteorus_arcticus_idba_pilon"/>
        <s v="582_ABY9068_Hymenoptera_Braconidae_Microplitis_lugubris_IDBA_pilon"/>
        <s v="PlateD_B4_ACE7221_Hymenoptera_Braconidae_Protapanteles_fulvipes_Concatenated"/>
        <s v="PlateD_B3_AAE7186_Hymenoptera_Braconidae_Aphidiinae_idba_spades_consensus"/>
        <s v="PlateD_B10_ABY8710_Hymenoptera_Eulophidae_Aprostocetus_meltoftei_blastSpades_pilon"/>
        <s v="PlateD_B11_AAZ6761_Hymenoptera_Figitidae_Alloxysta_Concatenated"/>
        <s v="585_ABA0389_Hymenoptera_Ichneumonidae_Acrolyta_glacialis_ConsensusSequence"/>
        <s v="PlateJ_E1_AAN7603_Hymenoptera_Ichneumonidae_Acrolyta_glacialis_idba_spades_consensus"/>
        <s v="PlateI_H10_AAE2749_Hymenoptera_Ichneumonidae_Aoplus_groenlandicus_refsoup_Concatenated"/>
        <s v="505_ABZ2717_Hymenoptera_Ichneumonidae_Atractodes_SPADESmeta_pilon"/>
        <s v="574_AAD4528_Hymenoptera_Ichneumonidae_Atractodes_IDBA_pilon"/>
        <s v="PlateD_B1_ABZ3588_Hymenoptera_Ichneumonidae_Atractodes_idba_spades_consensus"/>
        <s v="PlateI_F7_AAH2138_Hymenoptera_Ichneumonidae_Bathythrix_longiceps_spades_pilon"/>
        <s v="PlateJ_C2_AAK3144_Hymenoptera_Ichneumonidae_Buathra_laborator_Concatenated"/>
        <s v="PlateJ_B3_ACA1844_Hymenoptera_Ichneumonidae_Campodorus_lituratus_refsoup_Concatenated"/>
        <s v="PlateI_C11_AAH1795_Hymenoptera_Ichneumonidae_Campodorus_ultimus_refsoup_Concatenated"/>
        <s v="504_ABA0403_Hymenoptera_Ichneumonidae_Campoletis_horstmanni_IDBA_pilon"/>
        <s v="PlateI_A8_ACE9213_Hymenoptera_Ichneumonidae_Campoletis_horstmanni_refsoup_consensus"/>
        <s v="PlateJ_E2_AAH2143_Hymenoptera_Ichneumonidae_Campoletis_rostrata_idba_spades_consensus"/>
        <s v="575_AAH1523_Hymenoptera_Ichneumonidae_Campoletis_horstmanni_or_Campoletis_rostrata_IDBA_pilon"/>
        <s v="PlateJ_G4_AAH1869_Hymenoptera_Ichneumonidae_Coelichneumonops_occidentalis_refsoup_consensus"/>
        <s v="PlateD_B6_AAH1744_Hymenoptera_Ichneumonidae_Cremastus_tenebrosus_idba_spades_consensus"/>
        <s v="PlateI_B11_AAY9781_Hymenoptera_Ichneumonidae_Cryptus_arcticus_spades_pilon"/>
        <s v="PlateI_E3_AAH2153_Hymenoptera_Ichneumonidae_Cryptus_leechi_idba_pilon"/>
        <s v="PlateI_A2_AAL1412_Hymenoptera_Ichneumonidae_Diadegma_majale_spades_pilon"/>
        <s v="PlateI_H8_AAD1879_Hymenoptera_Ichneumonidae_Diplazon_idba_pilon"/>
        <s v="PlateJ_D4_ABZ0902_Hymenoptera_Ichneumonidae_Exochus_pullatus_refsoup_Consensus"/>
        <s v="PlateJ_G3_AAH2118_Hymenoptera_Ichneumonidae_Gelis_maesticolor_idba_spades_consensus"/>
        <s v="PlateJ_E3_AAH1501_Hymenoptera_Ichneumonidae_Glypta_arctica_refsoup_Concatenated"/>
        <s v="PlateI_E9_AAZ7989_Hymenoptera_Ichneumonidae_Hyposoter_deichmanni_consensus"/>
        <s v="PlateI_F5_AAU9767_Hymenoptera_Ichneumonidae_Hyposoter_spades_pilon"/>
        <s v="PlateI_H11_AAD5318_Hymenoptera_Ichneumonidae_Ichneumon_discoensis_refsoup_Concatenated"/>
        <s v="PlateJ_E4_ACF2810_Hymenoptera_Ichneumonidae_Ichneumon_lariae_refsoup_Concatenated"/>
        <s v="PlateI_B6_AAG9511_Hymenoptera_Ichneumonidae_Mesochorus_refsoup_Concatenated"/>
        <s v="PlateD_B7_ABY5384_Hymenoptera_Ichneumonidae_Neurateles_blastSpades_pilon"/>
        <s v="595_AAG0956_Hymenoptera_Ichneumonidae_Orthocentrus_asper_SPADESmeta_pilon"/>
        <s v="589_AAH2131_Hymenoptera_Ichneumonidae_Orthocentrus_IDBA_pilon"/>
        <s v="PlateD_C1_AAO8223_Hymenoptera_Ichneumonidae_Picrostigeus_refsoup_Concatenated"/>
        <s v="PlateJ_A3_AAH1503_Hymenoptera_Ichneumonidae_Pimpla_sodalis_idba_pilon"/>
        <s v="579_AAY4131_Hymenoptera_Ichneumonidae_Plectiscidea_IDBA_pilon"/>
        <s v="PlateJ_D1_AAF4291_Hymenoptera_Ichneumonidae_Plectiscidea_spades_pilon"/>
        <s v="593_ABX5303_Hymenoptera_Ichneumonidae_Saotis_hoeli_IDBA_pilon"/>
        <s v="PlateD_C6_AAH1490_Hymenoptera_Ichneumonidae_Stenomacrus_micropennis_blastSpades_pilon"/>
        <s v="PlateD_B9_AAZ0832_Hymenoptera_Ichneumonidae_Stenomacrus_idba_pilon"/>
        <s v="PlateI_B3_AAH1623_Hymenoptera_Ichneumonidae_Stenomacrus_blastSpades_pilon"/>
        <s v="PlateI_E1_AAH2103_Hymenoptera_Ichneumonidae_Syrphoctonus_nigritarsus_consensus"/>
        <s v="PlateI_A12_ACB3705_Hymenoptera_Ichneumonidae_Tymmophorus_gelidus_spades_pilon"/>
        <s v="PlateI_E12_AAH1791_Hymenoptera_Ichneumonidae_Diplazontinae_idba_pilon"/>
        <s v="PlateD_C4_AAD8974_Hymenoptera_Ichneumonidae_Orthocentrinae_Concatenated"/>
        <s v="PlateD_C5_ACJ0801_Hymenoptera_Megaspilidae_Dendrocerus_sp._idba_spades_consensus"/>
        <s v="PlateD_C2_ABV5321_Hymenoptera_Pteromalidae_Pachyneuron_groenlandicum_Concatenated"/>
        <s v="2_ABZ8142_Lepidoptera_Crambidae_Gesneria_centuriella_SPADESmeta_pilon"/>
        <s v="1_ACF0117_Lepidoptera_Crambidae_Udea_torvalis_IDBA_pilon"/>
        <s v="3_AAE6832_Lepidoptera_Erebidae_Gynaephora_groenlandica_IDBA_pilon"/>
        <s v="5_AAC9361_Lepidoptera_Entephria_kidluitata_IDBA_pilon"/>
        <s v="4_AAF6691_Lepidoptera_Geometridae_Psychophora_sabini_IDBA_pilon"/>
        <s v="6_AAA5321_Lepidoptera_Plebeius_glandon_IDBA_pilon"/>
        <s v="7_AAA5797_Lepidoptera_Noctuidae_Apamea_zeta_IDBA_pilon"/>
        <s v="9_ACF0816_Lepidoptera_Noctuidae_Euxoa_adumbrata_IDBA_pilon"/>
        <s v="11_AAA9583_Lepidoptera_Noctuidae_Polia_richardsoni_IDBA_pilon"/>
        <s v="8_AAA4280_Lepidoptera_Noctuidae_Rhyacia_quadrangula_IDBA_pilon"/>
        <s v="597_AAA7102_Lepidoptera_Noctuidae_Sympistis_zetterstedtii_SPADESmeta_pilon"/>
        <s v="10_AAD7310_Lepidoptera_Noctuidae_Syngrapha_parilis_IDBA_pilon"/>
        <s v="13_AAA2067_Lepidoptera_Boloria_chariclea_ConsensusSequence"/>
        <s v="14_AAA3447_Lepidoptera_Colias_hecla_IDBA_pilon"/>
        <s v="598_AAA1513_Lepidoptera_Plutellidae_Plutella_xylostella_IDBA_pilon"/>
        <s v="15_AAF7514_Lepidoptera_Plutellidae_Rhigognostis_senilella_IDBA_pilon"/>
        <s v="16_ABU8486_Lepidoptera_Stenoptilia_Stenoptilia_mengeli_IDBA_pilon"/>
        <s v="17_AAA4759_Lepidoptera_Pyralidae_Pyla_fusca_IDBA_pilon"/>
        <s v="18_AAB9941_Lepidoptera_Tortricidae_Argyroploce_aquilonana_SPADESmeta_pilon"/>
        <s v="19_AAB9825_Lepidoptera_Tortricidae_Olethreutes_inquietana_IDBA_pilon"/>
        <s v="PlateD_C7_AAG0728_Thysanoptera_Thripidae_Thrips_vulgatissimus_idba_spades_consensus"/>
      </sharedItems>
    </cacheField>
    <cacheField name="BIN_from_Tea_added" numFmtId="0">
      <sharedItems/>
    </cacheField>
    <cacheField name="BIN" numFmtId="0">
      <sharedItems/>
    </cacheField>
    <cacheField name="Specimen ID" numFmtId="0">
      <sharedItems/>
    </cacheField>
    <cacheField name="Identification" numFmtId="0">
      <sharedItems/>
    </cacheField>
    <cacheField name="Order" numFmtId="0">
      <sharedItems count="8">
        <s v="Diptera"/>
        <s v="Coleoptera"/>
        <s v="Hymenoptera"/>
        <s v="Araneae"/>
        <s v="Lepidoptera"/>
        <s v="Hemiptera"/>
        <s v="Trichoptera"/>
        <s v="Thysanoptera"/>
      </sharedItems>
    </cacheField>
    <cacheField name="Family" numFmtId="0">
      <sharedItems count="52">
        <s v="Chironomidae"/>
        <s v="Latridiidae"/>
        <s v="Agromyzidae"/>
        <s v="Anthomyiidae"/>
        <s v="Cecidomyiidae"/>
        <s v="Ceratopogonidae"/>
        <s v="Empididae"/>
        <s v="Sciaridae"/>
        <s v="Muscidae"/>
        <s v="Mycetophilidae"/>
        <s v="Trichoceridae"/>
        <s v="Braconidae"/>
        <s v="Encyrtidae"/>
        <s v="Ichneumonidae"/>
        <s v="Pteromalidae"/>
        <s v="Tenthredinidae"/>
        <s v="Dictynidae"/>
        <s v="Linyphiidae"/>
        <s v="Lycosidae"/>
        <s v="Thomisidae"/>
        <s v="Coccinellidae"/>
        <s v="Calliphoridae"/>
        <s v="Canacidae"/>
        <s v="Nymphalidae"/>
        <s v="Scathophagidae"/>
        <s v="Chironomidae_Orthocladiinae"/>
        <s v="Culicidae"/>
        <s v="Heleomyzidae"/>
        <s v="Limoniidae"/>
        <s v="Phoridae"/>
        <s v="Piophilidae"/>
        <s v="Syrphidae"/>
        <s v="Tachinidae"/>
        <s v="Tipulidae"/>
        <s v="Aphididae"/>
        <s v="Lygaeidae"/>
        <s v="Apidae"/>
        <s v="Eulophidae"/>
        <s v="Figitidae"/>
        <s v="Apataniidae"/>
        <s v="Megaspilidae"/>
        <s v="Crambidae"/>
        <s v="Erebidae"/>
        <s v="Geometridae"/>
        <s v="Lycaenidae"/>
        <s v="Noctuidae"/>
        <s v="Pieridae"/>
        <s v="Plutellidae"/>
        <s v="Pterophoridae"/>
        <s v="Pyralidae"/>
        <s v="Tortricidae"/>
        <s v="Thripidae"/>
      </sharedItems>
    </cacheField>
    <cacheField name="Genus" numFmtId="0">
      <sharedItems containsBlank="1" count="167">
        <s v="Allocladius"/>
        <s v="Latridius"/>
        <s v="Phytomyza"/>
        <s v="genus"/>
        <s v="Botanophila"/>
        <s v="Zaphne"/>
        <s v="Corynoneura"/>
        <s v="Dasineura"/>
        <s v="Brachypogon"/>
        <s v="Forcipomyia"/>
        <s v="Diamesa"/>
        <s v="Hydrosmittia"/>
        <s v="Metriocnemus"/>
        <s v="Orthocladius"/>
        <s v="Limnophyes"/>
        <s v="Prosmittia"/>
        <s v="Smittia"/>
        <s v="Rhamphomyia"/>
        <s v="Lycoriella"/>
        <s v="Drymeia"/>
        <s v="Rymosia"/>
        <s v="Cotesia"/>
        <s v="Dacnusa"/>
        <s v="Meteorus"/>
        <s v="Praon"/>
        <s v="Protapanteles"/>
        <s v="Metaphycus"/>
        <s v="Pseudencyrtus"/>
        <s v="Atractodes"/>
        <s v="Campoletis"/>
        <s v="Gelis"/>
        <s v="Occapes"/>
        <s v="Orthocentrus"/>
        <s v="Plectiscus"/>
        <s v="Stenomacrus"/>
        <s v="Pachyneuron"/>
        <s v="Amauronematus"/>
        <s v="Emblyna"/>
        <s v="Collinsia"/>
        <s v="Erigone"/>
        <s v="Hilaira"/>
        <s v="Mecynargus"/>
        <s v="Pardosa"/>
        <s v="Xysticus"/>
        <s v="Coccinella"/>
        <m/>
        <s v="Chromatomyia"/>
        <s v="Delia"/>
        <s v="Brevicornu"/>
        <s v="Egle"/>
        <s v="Eutrichota"/>
        <s v="Fucellia"/>
        <s v="Myopina"/>
        <s v="Paradelia"/>
        <s v="Pegomya"/>
        <s v="Cynomya"/>
        <s v="Protocalliphora"/>
        <s v="Protophormia"/>
        <s v="Neurolyga"/>
        <s v="Ceratopogon"/>
        <s v="Culicoides"/>
        <s v="Bryophaenocladius"/>
        <s v="Chaetocladius"/>
        <s v="Chironomus"/>
        <s v="Cricotopus"/>
        <s v="Diplocladius"/>
        <s v="Gymnometriocnemus"/>
        <s v="Hydrobaenus"/>
        <s v="Boloria"/>
        <s v="Micropsectra"/>
        <s v="Scathophaga"/>
        <s v="Paraphaenocladius"/>
        <s v="Spilogona"/>
        <s v="Paratanytarsus"/>
        <s v="Procladius"/>
        <s v="Psectrocladius"/>
        <s v="Pseudokiefferiella"/>
        <s v="Pseudosmittia"/>
        <s v="Rheocricotopus"/>
        <s v="Sergentia"/>
        <s v="Tanytarsus"/>
        <s v="Thienemanniella"/>
        <s v="Tokunagaia"/>
        <s v="Trichotanypus"/>
        <s v="Aedes"/>
        <s v="Oecothea"/>
        <s v="Ormosia"/>
        <s v="Symplecta"/>
        <s v="Limnophora"/>
        <s v="Lophosceles"/>
        <s v="Phaonia"/>
        <s v="Boletina_Sciophila"/>
        <s v="Exechia"/>
        <s v="Phronia"/>
        <s v="Sciophila"/>
        <s v="Megaselia"/>
        <s v="Lasiopiophila"/>
        <s v="Gonarcticus"/>
        <s v="Bradysia"/>
        <s v="Camptochaeta"/>
        <s v="Scatopsciara"/>
        <s v="Schwenckfeldina"/>
        <s v="Eupeodes"/>
        <s v="Helophilus"/>
        <s v="Parasyrphus"/>
        <s v="Platycheirus"/>
        <s v="Syrphus"/>
        <s v="Exorista"/>
        <s v="Peleteria"/>
        <s v="Periscepsia"/>
        <s v="Nephrotoma"/>
        <s v="Tipula"/>
        <s v="Trichocera"/>
        <s v="Acyrthosiphon"/>
        <s v="Myzus"/>
        <s v="Pterocomma"/>
        <s v="Nysius"/>
        <s v="Bombus"/>
        <s v="Aphidius"/>
        <s v="Hormius"/>
        <s v="Microplitis"/>
        <s v="Aprostocetus"/>
        <s v="Alloxysta"/>
        <s v="Acrolyta"/>
        <s v="Aoplus"/>
        <s v="Bathythrix"/>
        <s v="Buathra"/>
        <s v="Campodorus"/>
        <s v="Coelichneumonops"/>
        <s v="Cremastus"/>
        <s v="Cryptus"/>
        <s v="Diadegma"/>
        <s v="Apatania"/>
        <s v="Diplazon"/>
        <s v="Exochus"/>
        <s v="Glypta"/>
        <s v="Hyposoter"/>
        <s v="Ichneumon"/>
        <s v="Mesochorus"/>
        <s v="Neurateles"/>
        <s v="Picrostigeus"/>
        <s v="Pimpla"/>
        <s v="Plectiscidea"/>
        <s v="Saotis"/>
        <s v="Syrphoctonus"/>
        <s v="Tymmophorus"/>
        <s v="Dendrocerus"/>
        <s v="Gesneria"/>
        <s v="Udea"/>
        <s v="Gynaephora"/>
        <s v="Entephria"/>
        <s v="Psychophora"/>
        <s v="Plebeius"/>
        <s v="Apamea"/>
        <s v="Euxoa"/>
        <s v="Polia"/>
        <s v="Rhyacia"/>
        <s v="Sympistis"/>
        <s v="Syngrapha"/>
        <s v="Colias"/>
        <s v="Plutella"/>
        <s v="Rhigognostis"/>
        <s v="Stenoptilia"/>
        <s v="Pyla"/>
        <s v="Argyroploce_Olethreutes"/>
        <s v="Olethreutes"/>
        <s v="Thrips"/>
      </sharedItems>
    </cacheField>
    <cacheField name="Species" numFmtId="0">
      <sharedItems containsBlank="1"/>
    </cacheField>
    <cacheField name="Species_BOLD" numFmtId="0">
      <sharedItems containsBlank="1" count="446">
        <m/>
        <s v="Latridius minutus_BOLD:AAO3897"/>
        <s v="Phytomyza erigerontophaga_BOLD:AAW1090"/>
        <s v="genus sp_BOLD:ACP6246"/>
        <s v="Botanophila moriens_BOLD:ACA4331"/>
        <s v="Zaphne sp_BOLD:ACR6170"/>
        <s v="Dasineura sp_BOLD:AAU6582"/>
        <s v="Brachypogon sp_BOLD:ACU4980"/>
        <s v="Forcipomyia sp_BOLD:AAN5165"/>
        <s v="Corynoneura arctica_BOLD:AAB0079"/>
        <s v="Corynoneura sp_8ES_BOLD:AAG5432"/>
        <s v="Corynoneura sp_BOLD:AAB0075"/>
        <s v="Diamesa arctica_BOLD:ACX5953"/>
        <s v="Hydrosmittia oxoniana_BOLD:AAG1014"/>
        <s v="Metriocnemus ursinus_BOLD:ACP5239"/>
        <s v="Metriocnemus sp_BOLD:AAU6557"/>
        <s v="Metriocnemus sp_BOLD:ACI9621"/>
        <s v="Metriocnemus sp_BOLD:ACC5452"/>
        <s v="Metriocnemus sp_BOLD:ACI9124"/>
        <s v="Orthocladius oblidens_BOLD:AAD8971"/>
        <s v="Orthocladius sp_BOLD:ACD2908"/>
        <s v="Prosmittia jemtlandica_BOLD:ACI8976"/>
        <s v="Smittia sp_BOLD:ACP6089"/>
        <s v="Smittia sp_BOLD:ACI8913"/>
        <s v="Smittia sp_BOLD:AAG1015"/>
        <s v="Smittia sp_BOLD:ACT4493"/>
        <s v="genus sp_BOLD:ACG1817"/>
        <s v="genus sp_BOLD:ACG3235"/>
        <s v="genus sp_BOLD:AAM6307"/>
        <s v="genus sp_BOLD:ACR5821"/>
        <s v="genus sp_BOLD:ACP3647"/>
        <s v="Rhamphomyia filicauda_BOLD:ACS9731"/>
        <s v="Drymeia sp_BOLD:ACT4566"/>
        <s v="Rymosia cf_britteni_BOLD:ACG1604"/>
        <s v="Lycoriella sp_BOLD:ACP4142"/>
        <s v="genus sp_BOLD:ACP4364"/>
        <s v="genus sp_BOLD:ACF1470"/>
        <s v="genus sp_BOLD:ACR0933"/>
        <s v="Cotesia sp_BOLD:AAA5701"/>
        <s v="Dacnusa groenlandica_BOLD:ABV5145"/>
        <s v="Meteorus rubens_BOLD:ABA0368"/>
        <s v="Praon brevistigma_BOLD:AAH7424"/>
        <s v="Protapanteles fulvipes_BOLD:ABY9539"/>
        <s v="Metaphycus groenlandicus_BOLD:ABW3245"/>
        <s v="Pseudencyrtus spnov_BOLD:ABW6412"/>
        <s v="Atractodes sp_BOLD:AAH2140"/>
        <s v="Campoletis sp_BOLD:AAH1707"/>
        <s v="Gelis sp_BOLD:ABY7289"/>
        <s v="Occapes hinzi_BOLD:AAH1667"/>
        <s v="Orthocentrus sp_BOLD:AAF0572"/>
        <s v="Plectiscus sp_2ZERO_BOLD:ABV3104"/>
        <s v="Stenomacrus sp_3ZERO_BOLD:AAC8798"/>
        <s v="Stenomacrus sp_BOLD:AAM7533"/>
        <s v="Atractodes sp_BOLD:AAH2141"/>
        <s v="Pachyneuron groenlandicum_BOLD:ABW6398"/>
        <s v="Amauronematus groenlandicus_BOLD:AAQ0427"/>
        <s v="Amauronematus nitidipleuris_BOLD:ABW2471"/>
        <s v="Orthocladius frigidus_BOLD:ACA4750"/>
        <s v="Emblyna borealis_BOLD:ACK5581"/>
        <s v="Collinsia thulensis_BOLD:AAG5696"/>
        <s v="Erigone arctica_BOLD:AAB6851"/>
        <s v="Erigone psychrophila_BOLD:AAD1748"/>
        <s v="Hilaira vexatrix_BOLD:AAG5689"/>
        <s v="Mecynargus borealis_BOLD:ACL9677"/>
        <s v="Pardosa glacialis_BOLD:AAA9651"/>
        <s v="Xysticus deichmanni_BOLD:ACE8100"/>
        <s v="Xysticus labradorensis_BOLD:AAB1154"/>
        <s v="Coccinella transversoguttata_BOLD:AAH3315"/>
        <s v="Chromatomyia puccinelliae_BOLD:ACA8845"/>
        <s v="Phytomyza aquilonia_BOLD:ABW5539"/>
        <s v="Delia echinata_BOLD:AAW0131"/>
        <s v="Delia fabricii_BOLD:ACA4290"/>
        <s v="Delia platura_BOLD:AAG2511"/>
        <s v="Egle groenlandica_BOLD:ACF2534"/>
        <s v="Eutrichota tunicata_BOLD:AAG2440"/>
        <s v="Fucellia nr_ariciiformis_BOLD:AAG2437"/>
        <s v="Fucellia pictipennis_BOLD:AAV4967"/>
        <s v="Myopina crassipalpis_BOLD:ACA4385"/>
        <s v="Paradelia arctica_BOLD:AAP5045"/>
        <s v="Pegomya icterica_BOLD:ACP6173"/>
        <s v="Zaphne divisa_BOLD:AAG2441"/>
        <s v="Zaphne frontata_tundrica_BOLD:AAG1723"/>
        <s v="Zaphne occidentalis_BOLD:ABZ1244"/>
        <s v="Cynomya sp_BOLD:AAB0868"/>
        <s v="Protocalliphora tundrae_BOLD:ACA4554"/>
        <s v="Protophormia atriceps_BOLD:AAV6375"/>
        <s v="Protophormia terraenovae_BOLD:AAC9614"/>
        <s v="genus sp_BOLD:ACR2777"/>
        <s v="Dasineura sp_BOLD:ACI8673"/>
        <s v="Neurolyga ovata_BOLD:ACN8351"/>
        <s v="Brachypogon sp_BOLD:ACI8139"/>
        <s v="Brachypogon sp_BOLD:AAG6532"/>
        <s v="Brachypogon sp_BOLD:ABW3845"/>
        <s v="Brachypogon sp_BOLD:AAL9247"/>
        <s v="Ceratopogon abstrusus_BOLD:ACI9186"/>
        <s v="Culicoides sp_BOLD:AAM6201"/>
        <s v="Forcipomyia sp4ES_BOLD:AAM6200"/>
        <s v="Allocladius nanseni_BOLD:AAL1593"/>
        <s v="Allocladius sp_BOLD:ABZ1783"/>
        <s v="Bryophaenocladius sp_BOLD:AAI4194"/>
        <s v="Chaetocladius holmgreni_BOLD:AAD4187"/>
        <s v="Chaetocladius perennis_BOLD:AAC8747"/>
        <s v="Chaetocladius holmgreni_BOLD:AAL9858"/>
        <s v="Chironomus cf_saxatilis_BOLD:AAC0592"/>
        <s v="Chironomus hyperboreus_BOLD:AAC0596"/>
        <s v="Corynoneura scutellata_BOLD:ACA4706"/>
        <s v="Corynoneura sp_BOLD:AAB0080"/>
        <s v="Cricotopus cf_tibialis_BOLD:AAI6025"/>
        <s v="Cricotopus obnixus_BOLD:AAA5307"/>
        <s v="Cricotopus obnixus_BOLD:ABZ4817"/>
        <s v="Cricotopus patens_BOLD:AAL7378"/>
        <s v="Cricotopus tibialis_BOLD:AAA5300"/>
        <s v="Cricotopus triannulatus_BOLD:AAL9618"/>
        <s v="Diamesa aberrata_incallida_BOLD:AAB1737"/>
        <s v="Diamesa arctica_BOLD:AAD7061"/>
        <s v="Diamesa bertrami_BOLD:AAM0255"/>
        <s v="Diamesa bertrami_BOLD:AAB9980"/>
        <s v="Diamesa geminata_BOLD:AAL5960"/>
        <s v="Diamesa simplex_BOLD:AAL9695"/>
        <s v="Diplocladius cultriger_BOLD:AAM0419"/>
        <s v="Gymnometriocnemus sp_BOLD:AAU6760"/>
        <s v="Hydrobaenus fusistylus_BOLD:AAM0871"/>
        <s v="Limnophyes anderseni_BOLD:AAM6308"/>
        <s v="Limnophyes asquamatus_BOLD:AAD1720"/>
        <s v="Limnophyes asquamatus_BOLD:AAU6762"/>
        <s v="Limnophyes brachytomus_BOLD:AAB7912"/>
        <s v="Limnophyes brachytomus_BOLD:ACM4349"/>
        <s v="Limnophyes eltoni_BOLD:AAE6393"/>
        <s v="Limnophyes minimus_BOLD:ABZ1847"/>
        <s v="Limnophyes ninae_BOLD:AAU3704"/>
        <s v="Limnophyes pumilio_BOLD:AAL9235"/>
        <s v="Limnophyes pumilio_BOLD:AAC5203"/>
        <s v="Limnophyes sp_BOLD:ACI8616"/>
        <s v="Limnophyes sp_BOLD:ABV1190"/>
        <s v="Limnophyes brachytomus_BOLD:ACI8602"/>
        <s v="Metriocnemus eurynotus_BOLD:AAL5757"/>
        <s v="Metriocnemus sp_BOLD:AAA9429"/>
        <s v="Micropsectra insignilobus_BOLD:AAB9837"/>
        <s v="Micropsectra logani_BOLD:AAB3857"/>
        <s v="Orthocladius decoratus_BOLD:AAE4990"/>
        <s v="Orthocladius gelidus_BOLD:AAV5906"/>
        <s v="Orthocladius priomixtus_BOLD:AAV5076"/>
        <s v="Orthocladius roussellae_BOLD:ACA4801"/>
        <s v="Orthocladius saxosus_BOLD:AAL5687"/>
        <s v="Orthocladius subletteorum_BOLD:AAD4028"/>
        <s v="Orthocladius sp_BOLD:AAI3491"/>
        <s v="Orthocladius sp_BOLD:ACK1991"/>
        <s v="Orthocladius rivicola_BOLD:AAB1171"/>
        <s v="Orthocladius sp_BOLD:ACI9309"/>
        <s v="Orthocladius sp_BOLD:AAG5431"/>
        <s v="Orthocladius sp_BOLD:AAU6758"/>
        <s v="Paraphaenocladius brevinervis_BOLD:AAE3721"/>
        <s v="Paraphaenocladius impensus_BOLD:AAC4201"/>
        <s v="Paratanytarsus sp_BOLD:ACI8978"/>
        <s v="Procladius cf_crassinervis_BOLD:ABX4068"/>
        <s v="Procladius crassinervis_BOLD:AAB9256"/>
        <s v="Procladius crassinervis_BOLD:ACK2099"/>
        <s v="Procladius crassinervis_BOLD:AAG5430"/>
        <s v="Prosmittia jemtlandica_BOLD:ACI8979"/>
        <s v="Psectrocladius barbimanus_BOLD:AAD0483"/>
        <s v="Psectrocladius barbimanus_sokolovae_BOLD:AAD4703"/>
        <s v="Pseudokiefferiella parva_BOLD:AAM6306"/>
        <s v="Pseudokiefferiella sp_BOLD:ACI9181"/>
        <s v="Pseudosmittia sp_BOLD:AAL9425"/>
        <s v="Rheocricotopus chapmani_BOLD:AAU3407"/>
        <s v="Sergentia coracina_BOLD:AAH9836"/>
        <s v="Smittia cf_extrema_BOLD:AAM6303"/>
        <s v="Smittia edwardsi_BOLD:AAF4817"/>
        <s v="Smittia edwardsi_BOLD:AAU6749"/>
        <s v="Smittia extrema_BOLD:AAE8704"/>
        <s v="Smittia sp_BOLD:ABA7011"/>
        <s v="Smittia sp_BOLD:AAJ3817"/>
        <s v="Smittia sp_BOLD:ACA0346"/>
        <s v="Smittia sp_BOLD:ACI9125"/>
        <s v="Smittia sp_BOLD:ABA7010"/>
        <s v="Smittia sp_BOLD:ACP4114"/>
        <s v="Smittia sp_BOLD:ACI7905"/>
        <s v="Tanytarsus anderseni_BOLD:AAN5388"/>
        <s v="Tanytarsus anderseni_BOLD:ACI8109"/>
        <s v="Tanytarsus anderseni_BOLD:ACI8598"/>
        <s v="Tanytarsus anderseni_BOLD:AAU2128"/>
        <s v="Tanytarsus gracilentus_BOLD:AAD8860"/>
        <s v="Tanytarsus heliomesonyctios_BOLD:AAC2863"/>
        <s v="Tanytarsus niger_BOLD:AAV7095"/>
        <s v="Thienemanniella obscura_BOLD:ACA8867"/>
        <s v="Tokunagaia cf_scutellata_BOLD:ACF1686"/>
        <s v="Tokunagaia rectangularis_BOLD:ABX8388"/>
        <s v="Tokunagaia rectangularis_BOLD:ACA8693"/>
        <s v="Trichotanypus posticalis_BOLD:AAL6370"/>
        <s v="Tokunagaia obriaini_BOLD:AAL7118"/>
        <s v="genus sp_BOLD:ACK2762"/>
        <s v="genus sp_BOLD:ACT4636"/>
        <s v="genus sp_BOLD:AAM6304"/>
        <s v="genus sp_BOLD:ACP4526"/>
        <s v="genus sp_BOLD:ACP4019"/>
        <s v="genus sp_BOLD:ACI8078"/>
        <s v="Aedes nigripes_impiger_BOLD:AAA3750"/>
        <s v="Rhamphomyia filicauda_BOLD:AAW0121"/>
        <s v="Rhamphomyia hoeli_BOLD:AAM6657"/>
        <s v="Rhamphomyia nigrita_BOLD:AAF9804"/>
        <s v="Oecothea nr_fenestralis_BOLD:AAM7341"/>
        <s v="genus sp_BOLD:ABA4086"/>
        <s v="Ormosia sp_BOLD:AAM5397"/>
        <s v="Symplecta hybrida_BOLD:AAZ4292"/>
        <s v="Symplecta scotica_BOLD:AAF3140"/>
        <s v="Drymeia groenlandica_BOLD:AAL9801"/>
        <s v="Drymeia segnis_BOLD:AAD7664"/>
        <s v="Limnophora groenlandica_BOLD:AAC6873"/>
        <s v="Lophosceles minimus_BOLD:ACM5032"/>
        <s v="Phaonia bidentata_BOLD:AAW1212"/>
        <s v="Spilogona almqvistii_BOLD:AAM9104"/>
        <s v="Spilogona arcticola_BOLD:ABW4722"/>
        <s v="Spilogona deflorata_BOLD:AAM9111"/>
        <s v="Spilogona denudata_BOLD:AAZ5402"/>
        <s v="Spilogona denudata_BOLD:ACE7762"/>
        <s v="Spilogona dorsata_BOLD:AAU5038"/>
        <s v="Spilogona malaisei_BOLD:AAL9573"/>
        <s v="Spilogona megastoma_BOLD:AAP9046"/>
        <s v="Spilogona micans_BOLD:AAG1686"/>
        <s v="Spilogona monacantha_BOLD:ACA4207"/>
        <s v="Spilogona novaesibiriae_BOLD:AAM9110"/>
        <s v="Spilogona pubercula_BOLD:ACA4549"/>
        <s v="Spilogona sanctipauli_BOLD:AAM9109"/>
        <s v="Spilogona tendipes_BOLD:AAP9047"/>
        <s v="Spilogona tornensis_BOLD:ABX6359"/>
        <s v="Spilogona tundrae_BOLD:AAU5036"/>
        <s v="Spilogona zaitzevi_BOLD:AAL9576"/>
        <s v="Boletina_Sciophila spnov_exserta_BOLD:ACI8075"/>
        <s v="Brevicornu fuscipenne_BOLD:AAM8957"/>
        <s v="Brevicornu sp_BOLD:ACI9182"/>
        <s v="Exechia frigida_BOLD:AAM9014"/>
        <s v="Exechia sp_BOLD:AAP1822"/>
        <s v="Phronia egregia_BOLD:AAM9015"/>
        <s v="Phronia exigua_BOLD:ABA3294"/>
        <s v="Phronia sp_BOLD:AAP6497"/>
        <s v="Phronia sp_BOLD:AAL9132"/>
        <s v="Sciophila hirta_BOLD:AAG4892"/>
        <s v="genus sp_BOLD:ACI8140"/>
        <s v="Megaselia arcticae_BOLD:AAG3248"/>
        <s v="Megaselia cirriventris_BOLD:AAZ6184"/>
        <s v="Lasiopiophila pilosa_BOLD:AAZ6340"/>
        <s v="Gonarcticus arcticus_BOLD:AAM7340"/>
        <s v="Scathophaga apicalis_BOLD:AAV1117"/>
        <s v="Scathophaga furcata_BOLD:AAH0022"/>
        <s v="Scathophaga nigripalpis_BOLD:ACR5253"/>
        <s v="Bradysia sp_BOLD:AAP8779"/>
        <s v="Bradysia sp_BOLD:AAU6577"/>
        <s v="Camptochaeta aff_flagellifera_BOLD:AAV1299"/>
        <s v="Camptochaeta cladiator_BOLD:AAM9262"/>
        <s v="Lycoriella abbrevinervis_BOLD:AAM9260"/>
        <s v="Lycoriella cochleata_BOLD:ABW3844"/>
        <s v="Lycoriella janetscheki_BOLD:ACK5495"/>
        <s v="Lycoriella modesta_BOLD:ABA5287"/>
        <s v="Lycoriella riparia_BOLD:AAZ6073"/>
        <s v="Lycoriella vitticollis_BOLD:ABA5288"/>
        <s v="Lycoriella flavipeda_BOLD:AAL7869"/>
        <s v="Lycoriella sp_BOLD:AAZ6074"/>
        <s v="Lycoriella sp_BOLD:AAL7874"/>
        <s v="Lycoriella sp_BOLD:ABY5735"/>
        <s v="Lycoriella sp_BOLD:ACI8534"/>
        <s v="Lycoriella sp_BOLD:ACT0078"/>
        <s v="Scatopsciara atomaria_BOLD:AAH3920"/>
        <s v="Schwenckfeldina tridentata_BOLD:ABW3870"/>
        <s v="genus sp_BOLD:AAM9259"/>
        <s v="genus sp_BOLD:ACK2627"/>
        <s v="genus sp_BOLD:ACK2219"/>
        <s v="genus sp_BOLD:AAM9258"/>
        <s v="Eupeodes punctifer_rufipunctatus_BOLD:AAB2384"/>
        <s v="Helophilus groenlandicus_BOLD:AAB1982"/>
        <s v="Helophilus lapponicus_BOLD:ACE4226"/>
        <s v="Parasyrphus tarsatus_BOLD:AAC1834"/>
        <s v="Platycheirus carinatus_BOLD:ABY7191"/>
        <s v="Platycheirus groenlandicus_BOLD:AAZ4195"/>
        <s v="Platycheirus sp_BOLD:AAL5949"/>
        <s v="Syrphus attenuatus_BOLD:AAD7605"/>
        <s v="Syrphus torvus_BOLD:AAC6088"/>
        <s v="Exorista thula_BOLD:ACF5729"/>
        <s v="Peleteria aenea_BOLD:AAZ5252"/>
        <s v="Periscepsia stylata_BOLD:ABU8975"/>
        <s v="Nephrotoma lundbecki_BOLD:AAC8434"/>
        <s v="Tipula arctica_BOLD:AAM7267"/>
        <s v="Trichocera sp_BOLD:ACJ4620"/>
        <s v="Acyrthosiphon sp_BOLD:AAD2548"/>
        <s v="Myzus polaris_BOLD:AAA7683"/>
        <s v="Pterocomma groenlandicum_BOLD:ABZ7255"/>
        <s v="Nysius groenlandicus_BOLD:ACE3937"/>
        <s v="Nysius groenlandicus_BOLD:ACE3366"/>
        <s v="Bombus hyperboreus_BOLD:ACP6863"/>
        <s v="Bombus polaris_BOLD:AAC2051"/>
        <s v="Aphidius sp_BOLD:ACJ1049"/>
        <s v="Cotesia sp_BOLD:AAA6099"/>
        <s v="Cotesia sp_BOLD:ACE6464"/>
        <s v="Hormius moniliatus_BOLD:ACE6265"/>
        <s v="Meteorus arcticus_BOLD:ACK3223"/>
        <s v="Microplitis lugubris_BOLD:ABY9068"/>
        <s v="Protapanteles fulvipes_BOLD:ACE7221"/>
        <s v="genus sp_BOLD:AAE7186"/>
        <s v="Aprostocetus meltoftei_BOLD:ABY8710"/>
        <s v="Alloxysta sp_BOLD:AAZ6761"/>
        <s v="Acrolyta glacialis_BOLD:ABA0389"/>
        <s v="Acrolyta glacialis_BOLD:AAN7603"/>
        <s v="Aoplus groenlandicus_BOLD:AAE2749"/>
        <s v="Atractodes sp_BOLD:ABZ2717"/>
        <s v="Atractodes sp_BOLD:AAD4528"/>
        <s v="Atractodes sp_BOLD:ABZ3588"/>
        <s v="Bathythrix longiceps_BOLD:AAH2138"/>
        <s v="Buathra laborator_BOLD:AAK3144"/>
        <s v="Campodorus lituratus_BOLD:ACA1844"/>
        <s v="Campodorus ultimus_BOLD:AAH1795"/>
        <s v="Campoletis horstmanni_BOLD:ABA0403"/>
        <s v="Campoletis horstmanni_BOLD:ACE9213"/>
        <s v="Campoletis rostrata_BOLD:AAH2143"/>
        <s v="Campoletis horstmanni_rostrata_BOLD:AAH1523"/>
        <s v="Coelichneumonops occidentalis_BOLD:AAH1869"/>
        <s v="Cremastus tenebrosus_BOLD:AAH1744"/>
        <s v="Cryptus arcticus_BOLD:AAY9781"/>
        <s v="Cryptus leechi_BOLD:AAH2153"/>
        <s v="Diadegma majale_BOLD:AAL1412"/>
        <s v="Diplazon hyperboreus_BOLD:AAD1879"/>
        <s v="Exochus pullatus_BOLD:ABZ0902"/>
        <s v="Gelis maesticolor_BOLD:AAH2118"/>
        <s v="Glypta arctica_BOLD:AAH1501"/>
        <s v="Hyposoter deichmanni_BOLD:AAZ7989"/>
        <s v="Hyposoter frigidus_BOLD:AAU9767"/>
        <s v="Ichneumon discoensis_BOLD:AAD5318"/>
        <s v="Ichneumon lariae_BOLD:ACF2810"/>
        <s v="Mesochorus sp_BOLD:AAG9511"/>
        <s v="Neurateles sp_BOLD:ABY5384"/>
        <s v="Orthocentrus asper_BOLD:AAG0956"/>
        <s v="Orthocentrus sp_BOLD:AAH2131"/>
        <s v="Picrostigeus sp_BOLD:AAO8223"/>
        <s v="Pimpla sodalis_BOLD:AAH1503"/>
        <s v="Plectiscidea sp_BOLD:AAY4131"/>
        <s v="Plectiscidea sp_BOLD:AAF4291"/>
        <s v="Saotis hoeli_BOLD:ABX5303"/>
        <s v="Stenomacrus micropennis_BOLD:AAH1490"/>
        <s v="Stenomacrus sp_BOLD:AAZ0832"/>
        <s v="Stenomacrus sp_BOLD:AAH1623"/>
        <s v="Syrphoctonus nigritarsus_BOLD:AAH2103"/>
        <s v="Tymmophorus gelidus_BOLD:ACB3705"/>
        <s v="Syrphoctonus sp_BOLD:AAH1791"/>
        <s v="Plectiscus sp_BOLD:AAD8974"/>
        <s v="Dendrocerus sp._BOLD:ACJ0801"/>
        <s v="Pachyneuron groenlandicum_BOLD:ABV5321"/>
        <s v="Gesneria centuriella_BOLD:ABZ8142"/>
        <s v="Udea torvalis_BOLD:ACF0117"/>
        <s v="Gynaephora groenlandica_BOLD:AAE6832"/>
        <s v="Entephria kidluitata_polata_BOLD:AAC9361"/>
        <s v="Psychophora sabini_BOLD:AAF6691"/>
        <s v="Plebeius glandon_BOLD:AAA5321"/>
        <s v="Apamea zeta_BOLD:AAA5797"/>
        <s v="Euxoa adumbrata_BOLD:ACF0816"/>
        <s v="Polia richardsoni_BOLD:AAA9583"/>
        <s v="Rhyacia quadrangula_BOLD:AAA4280"/>
        <s v="Sympistis zetterstedtii_BOLD:AAA7102"/>
        <s v="Syngrapha parilis_BOLD:AAD7310"/>
        <s v="Boloria chariclea_BOLD:AAA2067"/>
        <s v="Colias hecla_BOLD:AAA3447"/>
        <s v="Plutella xylostella_BOLD:AAA1513"/>
        <s v="Rhigognostis senilella_BOLD:AAF7514"/>
        <s v="Stenoptilia mengeli_BOLD:ABU8486"/>
        <s v="Pyla fusca_BOLD:AAA4759"/>
        <s v="Argyroploce_Olethreutes aquilonana_menglana_BOLD:AAB9941"/>
        <s v="Olethreutes inquietana_BOLD:AAB9825"/>
        <s v="Thrips vulgatissimus_BOLD:AAG0728"/>
        <s v="_BOLD:AAL7869" u="1"/>
        <s v="_BOLD:AAM5397" u="1"/>
        <s v="Ceratopogon sp_BOLD:ACI9186" u="1"/>
        <s v="_BOLD:AAY4131" u="1"/>
        <s v="_BOLD:AAD4528" u="1"/>
        <s v="_BOLD:ACK2627" u="1"/>
        <s v="Chironomus cf. saxatilis_BOLD:AAC0592" u="1"/>
        <s v="Tokunagaia cf. scutellata_BOLD:ACF1686" u="1"/>
        <s v="Smittia cf. extrema_BOLD:AAM6303" u="1"/>
        <s v="Cricotopus cf. tibialis_BOLD:AAI6025" u="1"/>
        <s v="_BOLD:ABA4086" u="1"/>
        <s v="Diamesa sp_BOLD:AAL9695" u="1"/>
        <s v="Orthocladius (Mesorth.) roussellae_BOLD:ACA4750" u="1"/>
        <s v="_BOLD:ABZ2717" u="1"/>
        <s v="_BOLD:ABY5735" u="1"/>
        <s v="Diplazon sp_BOLD:AAD1879" u="1"/>
        <s v="_BOLD:AAH2131" u="1"/>
        <s v="_BOLD:AAP1822" u="1"/>
        <s v="_BOLD:ACP4019" u="1"/>
        <s v="_BOLD:AAM9258" u="1"/>
        <s v="_BOLD:ACI8140" u="1"/>
        <s v="_BOLD:ACP4526" u="1"/>
        <s v="_BOLD:AAA6099" u="1"/>
        <s v="Campoletis sp_BOLD:AAH1523" u="1"/>
        <s v="Procladius cf. crassinervis_BOLD:ABX4068" u="1"/>
        <s v="_BOLD:AAP6497" u="1"/>
        <s v="_BOLD:AAG9511" u="1"/>
        <s v="Aedes nigripes_BOLD:AAA3750" u="1"/>
        <s v="Eupeodes punctifer_Eupeodes rufipunctatus_BOLD:AAB2384" u="1"/>
        <s v="_BOLD:AAP8779" u="1"/>
        <s v="_BOLD:ACE6464" u="1"/>
        <s v="_BOLD:ABY5384" u="1"/>
        <s v="Hyposoter sp_BOLD:AAU9767" u="1"/>
        <s v="Zaphne frontata tundrica_BOLD:AAG1723" u="1"/>
        <s v="_BOLD:AAD8974" u="1"/>
        <s v="_BOLD:AAZ6074" u="1"/>
        <s v="_BOLD:AAH1791" u="1"/>
        <s v="Diamesa sp_BOLD:AAL5960" u="1"/>
        <s v="_BOLD:AAZ6761" u="1"/>
        <s v="_BOLD:AAE7186" u="1"/>
        <s v="_BOLD:ACI9182" u="1"/>
        <s v="Limnophyes sp_BOLD:ACI8602" u="1"/>
        <s v="_BOLD:AAM6304" u="1"/>
        <s v="_BOLD:AAU9767" u="1"/>
        <s v="Procladius sp_BOLD:AAG5430" u="1"/>
        <s v="Chaetocladius sp_BOLD:AAL9858" u="1"/>
        <s v="_BOLD:ACI8534" u="1"/>
        <s v="Diamesa aberrata_BOLD:AAB1737" u="1"/>
        <s v="_BOLD:AAD1879" u="1"/>
        <s v="_BOLD:AAM9259" u="1"/>
        <s v="_BOLD:AAZ0832" u="1"/>
        <s v="Camptochaeta aff. flagellifera_BOLD:AAV1299" u="1"/>
        <s v="_BOLD:ACJ1049" u="1"/>
        <s v="Fucellia nr. ariciiformis_BOLD:AAG2437" u="1"/>
        <s v="_BOLD:ABZ3588" u="1"/>
        <s v="Orthocladius frigidus_roussellae_BOLD:ACA4750" u="1"/>
        <s v="_BOLD:AAU6577" u="1"/>
        <s v="genus sp_BOLD:AAD8974" u="1"/>
        <s v="_BOLD:AAH1523" u="1"/>
        <s v="_BOLD:ACT4636" u="1"/>
        <s v="_BOLD:AAF4291" u="1"/>
        <s v="_BOLD:AAL7874" u="1"/>
        <s v="Argyroploce aquilonana_BOLD:AAB9941" u="1"/>
        <s v="_BOLD:ACK2762" u="1"/>
        <s v="_BOLD:AAL5949" u="1"/>
        <s v="Orthocladius sp_BOLD:AAB1171" u="1"/>
        <s v="Oecothea nr. fenestralis_BOLD:AAM7341" u="1"/>
        <s v="_BOLD:AAO8223" u="1"/>
        <s v="Psectrocladius barbimanus/Psectrocladius sokolovae_BOLD:AAD4703" u="1"/>
        <s v="_BOLD:ACK2219" u="1"/>
        <s v="_BOLD:AAH1623" u="1"/>
        <s v="_BOLD:ACI8075" u="1"/>
        <s v="Entephria kidluitata_BOLD:AAC9361" u="1"/>
        <s v="_BOLD:ACT0078" u="1"/>
        <s v="_BOLD:AAL9132" u="1"/>
        <s v="_BOLD:ACJ4620" u="1"/>
        <s v="Culicoides_BOLD:AAM6201" u="1"/>
        <s v="Lycoriella sp_BOLD:AAL7869" u="1"/>
        <s v="Acyrthosiphon sp. 1_BOLD:AAD2548" u="1"/>
        <s v="_BOLD:ACI8078" u="1"/>
        <s v="genus sp_BOLD:AAH1791" u="1"/>
      </sharedItems>
    </cacheField>
    <cacheField name="volume (ul)" numFmtId="0">
      <sharedItems containsSemiMixedTypes="0" containsString="0" containsNumber="1" containsInteger="1" minValue="18" maxValue="120"/>
    </cacheField>
    <cacheField name="DNA consentration (ng/ul)" numFmtId="0">
      <sharedItems containsMixedTypes="1" containsNumber="1" containsInteger="1" minValue="2" maxValue="790"/>
    </cacheField>
    <cacheField name="DNA yield (ng)" numFmtId="0">
      <sharedItems containsMixedTypes="1" containsNumber="1" containsInteger="1" minValue="40" maxValue="181134"/>
    </cacheField>
    <cacheField name="DNA left for backup" numFmtId="0">
      <sharedItems containsBlank="1"/>
    </cacheField>
    <cacheField name="sent for sequencing" numFmtId="0">
      <sharedItems containsBlank="1"/>
    </cacheField>
    <cacheField name="Sequences received" numFmtId="0">
      <sharedItems containsBlank="1"/>
    </cacheField>
    <cacheField name="mitogenome_status" numFmtId="0">
      <sharedItems containsBlank="1" count="9">
        <s v="failed"/>
        <m/>
        <s v="failed again"/>
        <s v="complete"/>
        <s v="incomplete"/>
        <s v="incomplete, concatenated by 8 contigs"/>
        <s v="incomplete, concatenated by 3 contigs"/>
        <s v="incomplete, concatenated by 2 contigs"/>
        <s v="incomplete, concatenated by 4 contigs"/>
      </sharedItems>
    </cacheField>
    <cacheField name="to_be_sanger_sequenced" numFmtId="0">
      <sharedItems containsBlank="1"/>
    </cacheField>
    <cacheField name="comments" numFmtId="0">
      <sharedItems containsBlank="1"/>
    </cacheField>
    <cacheField name="ND2" numFmtId="0">
      <sharedItems containsBlank="1"/>
    </cacheField>
    <cacheField name="COI" numFmtId="0">
      <sharedItems containsBlank="1"/>
    </cacheField>
    <cacheField name="COII" numFmtId="0">
      <sharedItems containsBlank="1"/>
    </cacheField>
    <cacheField name="ATP8" numFmtId="0">
      <sharedItems containsBlank="1"/>
    </cacheField>
    <cacheField name="ATP6" numFmtId="0">
      <sharedItems containsBlank="1"/>
    </cacheField>
    <cacheField name="COIII" numFmtId="0">
      <sharedItems containsBlank="1"/>
    </cacheField>
    <cacheField name="ND3" numFmtId="0">
      <sharedItems containsBlank="1"/>
    </cacheField>
    <cacheField name="ND5" numFmtId="0">
      <sharedItems containsBlank="1"/>
    </cacheField>
    <cacheField name="ND4" numFmtId="0">
      <sharedItems containsBlank="1"/>
    </cacheField>
    <cacheField name="ND4L" numFmtId="0">
      <sharedItems containsBlank="1"/>
    </cacheField>
    <cacheField name="ND6" numFmtId="0">
      <sharedItems containsBlank="1"/>
    </cacheField>
    <cacheField name="CYTB" numFmtId="0">
      <sharedItems containsBlank="1"/>
    </cacheField>
    <cacheField name="ND1" numFmtId="0">
      <sharedItems containsBlank="1"/>
    </cacheField>
    <cacheField name="rrnL" numFmtId="0">
      <sharedItems containsBlank="1"/>
    </cacheField>
    <cacheField name="rrnS" numFmtId="0">
      <sharedItems containsBlank="1"/>
    </cacheField>
    <cacheField name="assembling method" numFmtId="0">
      <sharedItems containsBlank="1"/>
    </cacheField>
    <cacheField name="matched COI ID" numFmtId="0">
      <sharedItems containsBlank="1"/>
    </cacheField>
    <cacheField name="BIN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n v="1"/>
    <s v="CAN_4"/>
    <s v="BOLD:AAL1593_Diptera_Chironomidae_Allocladius nanseni"/>
    <x v="0"/>
    <s v="BOLD:AAL1593"/>
    <s v="BOLD:AAL1593"/>
    <s v="BIOUG07888-F01"/>
    <s v="Allocladius nanseni"/>
    <x v="0"/>
    <x v="0"/>
    <x v="0"/>
    <s v="Allocladius nanseni"/>
    <x v="0"/>
    <n v="90"/>
    <s v="11,2"/>
    <n v="1008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L1593"/>
  </r>
  <r>
    <n v="201"/>
    <s v="CAN_D05"/>
    <s v="BOLD:AAO3897_Coleoptera_Latridiidae_Latridius minutus"/>
    <x v="1"/>
    <s v="BOLD:AAO3897"/>
    <s v="BOLD:AAO3897"/>
    <s v="zmuc00023480"/>
    <s v="Latridius minutus"/>
    <x v="1"/>
    <x v="1"/>
    <x v="1"/>
    <s v="Latridius minutus"/>
    <x v="1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AO3897"/>
  </r>
  <r>
    <n v="339"/>
    <s v="MITO_89"/>
    <s v="BOLD:AAW1090_Diptera_Agromyzidae_Phytomyza erigerontophaga"/>
    <x v="1"/>
    <s v="BOLD:AAW1090"/>
    <s v="BOLD:AAW1090"/>
    <s v="BIOUG01013-A06"/>
    <s v="Phytomyza erigerontophaga"/>
    <x v="0"/>
    <x v="2"/>
    <x v="2"/>
    <s v="Phytomyza erigerontophaga"/>
    <x v="2"/>
    <n v="50"/>
    <s v="36,4"/>
    <n v="1820"/>
    <s v="x"/>
    <s v="TGAC"/>
    <m/>
    <x v="1"/>
    <s v="yes"/>
    <m/>
    <m/>
    <m/>
    <m/>
    <m/>
    <m/>
    <m/>
    <m/>
    <m/>
    <m/>
    <m/>
    <m/>
    <m/>
    <m/>
    <m/>
    <m/>
    <m/>
    <m/>
    <s v="AAW1090"/>
  </r>
  <r>
    <n v="254"/>
    <s v="CAN_422"/>
    <s v="BOLD:ACP6246_Diptera_Agromyzidae"/>
    <x v="1"/>
    <s v="BOLD:ACP6246"/>
    <s v="BOLD:ACP6246"/>
    <s v="BIOUG15517-B01"/>
    <s v="Agromyzidae"/>
    <x v="0"/>
    <x v="2"/>
    <x v="3"/>
    <s v="genus sp"/>
    <x v="3"/>
    <n v="50"/>
    <s v="4,2"/>
    <n v="210"/>
    <m/>
    <s v="TGAC"/>
    <m/>
    <x v="1"/>
    <s v="yes"/>
    <s v="Sanger sequencing"/>
    <m/>
    <m/>
    <m/>
    <m/>
    <m/>
    <m/>
    <m/>
    <m/>
    <m/>
    <m/>
    <m/>
    <m/>
    <m/>
    <m/>
    <m/>
    <m/>
    <m/>
    <s v="ACP6246"/>
  </r>
  <r>
    <n v="338"/>
    <s v="MITO_87"/>
    <s v="BOLD:ACA4331_Diptera_Botanophila moriens"/>
    <x v="1"/>
    <s v="BOLD:ACA4331"/>
    <s v="BOLD:ACA4331"/>
    <s v="BIOUG15414-D10"/>
    <s v="Botanophila moriens"/>
    <x v="0"/>
    <x v="3"/>
    <x v="4"/>
    <s v="Botanophila moriens"/>
    <x v="4"/>
    <n v="90"/>
    <s v="5,6"/>
    <n v="504"/>
    <m/>
    <s v="TGAC"/>
    <m/>
    <x v="1"/>
    <s v="yes"/>
    <m/>
    <m/>
    <m/>
    <m/>
    <m/>
    <m/>
    <m/>
    <m/>
    <m/>
    <m/>
    <m/>
    <m/>
    <m/>
    <m/>
    <m/>
    <m/>
    <m/>
    <m/>
    <s v="ACA4331"/>
  </r>
  <r>
    <n v="341"/>
    <s v="MITO_91"/>
    <s v="BOLD:ACR6170_Diptera_Anthomyiidae_Zaphne"/>
    <x v="1"/>
    <s v="BOLD:ACR6170"/>
    <s v="BOLD:ACR6170"/>
    <s v="24411-A12"/>
    <s v="Zaphne"/>
    <x v="0"/>
    <x v="3"/>
    <x v="5"/>
    <s v="Zaphne sp"/>
    <x v="5"/>
    <n v="70"/>
    <s v="2,1"/>
    <n v="147"/>
    <s v="x"/>
    <s v="TGAC"/>
    <s v="yes"/>
    <x v="1"/>
    <s v="yes"/>
    <s v="COI same as AAG1723"/>
    <m/>
    <m/>
    <m/>
    <m/>
    <m/>
    <m/>
    <m/>
    <m/>
    <m/>
    <m/>
    <m/>
    <m/>
    <m/>
    <m/>
    <m/>
    <m/>
    <s v="AAG1723"/>
    <s v="ACR6170"/>
  </r>
  <r>
    <n v="6"/>
    <s v="CAN_19"/>
    <s v="BOLD:AAB0079_Diptera_Chironomidae_Corynoneura arctica"/>
    <x v="1"/>
    <s v="BOLD:AAB0079"/>
    <s v="BOLD:AAB0079"/>
    <s v="BIOUG07762-A04"/>
    <s v="Corynoneura arctica"/>
    <x v="0"/>
    <x v="0"/>
    <x v="6"/>
    <s v="Corynoneura arctica"/>
    <x v="0"/>
    <n v="90"/>
    <s v="3,3"/>
    <n v="297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0079"/>
  </r>
  <r>
    <n v="186"/>
    <s v="CAN_B06"/>
    <s v="BOLD:AAU6582_Diptera_Cecidomyiidae_Dasineura"/>
    <x v="1"/>
    <s v="BOLD:AAU6582"/>
    <s v="BOLD:AAU6582"/>
    <s v="BIOUG07732-C06"/>
    <s v="Dasineura"/>
    <x v="0"/>
    <x v="4"/>
    <x v="7"/>
    <s v="Dasineura sp"/>
    <x v="6"/>
    <n v="18"/>
    <s v="11,1"/>
    <s v="199,8"/>
    <m/>
    <s v="TGAC"/>
    <m/>
    <x v="1"/>
    <s v="yes"/>
    <s v="Sanger sequencing"/>
    <m/>
    <m/>
    <m/>
    <m/>
    <m/>
    <m/>
    <m/>
    <m/>
    <m/>
    <m/>
    <m/>
    <m/>
    <m/>
    <m/>
    <m/>
    <m/>
    <m/>
    <s v="AAU6582"/>
  </r>
  <r>
    <n v="7"/>
    <s v="CAN_26"/>
    <s v="BOLD:ACA4706_Diptera_Chironomidae_Corynoneura scutellata"/>
    <x v="2"/>
    <s v="BOLD:ACA4706"/>
    <s v="BOLD:ACA4706"/>
    <s v="BIOUG15526-A12"/>
    <s v="Corynoneura scutellata"/>
    <x v="0"/>
    <x v="0"/>
    <x v="6"/>
    <s v="Corynoneura scutellata"/>
    <x v="0"/>
    <n v="90"/>
    <n v="3"/>
    <n v="27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CA4706"/>
  </r>
  <r>
    <n v="187"/>
    <s v="CAN_B07"/>
    <s v="BOLD:ACU4980_Diptera_Ceratopogonidae_Brachypogon"/>
    <x v="1"/>
    <s v="BOLD:ACU4980"/>
    <s v="BOLD:ACU4980"/>
    <s v="BIOUG07726-B02"/>
    <s v="Brachypogon"/>
    <x v="0"/>
    <x v="5"/>
    <x v="8"/>
    <s v="Brachypogon sp"/>
    <x v="7"/>
    <n v="18"/>
    <s v="9,1"/>
    <s v="163,8"/>
    <m/>
    <s v="TGAC"/>
    <m/>
    <x v="1"/>
    <s v="yes"/>
    <s v="Sanger sequencing"/>
    <m/>
    <m/>
    <m/>
    <m/>
    <m/>
    <m/>
    <m/>
    <m/>
    <m/>
    <m/>
    <m/>
    <m/>
    <m/>
    <m/>
    <m/>
    <m/>
    <m/>
    <s v="ACU4980"/>
  </r>
  <r>
    <n v="183"/>
    <s v="CAN_B03"/>
    <s v="BOLD:AAN5165_Diptera_Ceratopogonidae_Forcipomyia"/>
    <x v="1"/>
    <s v="BOLD:AAN5165"/>
    <s v="BOLD:AAN5165"/>
    <s v="BIOUG07869-F04"/>
    <s v="Forcipomyia"/>
    <x v="0"/>
    <x v="5"/>
    <x v="9"/>
    <s v="Forcipomyia sp"/>
    <x v="8"/>
    <n v="18"/>
    <s v="24,6"/>
    <s v="442,8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CN8351"/>
    <s v="AAN5165"/>
  </r>
  <r>
    <n v="6"/>
    <s v="CAN_19"/>
    <s v="BOLD:AAB0079_Diptera_Chironomidae_Corynoneura arctica"/>
    <x v="1"/>
    <s v="BOLD:AAB0079"/>
    <s v="BOLD:AAB0079"/>
    <s v="BIOUG07762-A04"/>
    <s v="Corynoneura arctica"/>
    <x v="0"/>
    <x v="0"/>
    <x v="6"/>
    <s v="Corynoneura arctica"/>
    <x v="9"/>
    <n v="90"/>
    <s v="3,3"/>
    <n v="297"/>
    <m/>
    <s v="TGAC"/>
    <s v="yes"/>
    <x v="2"/>
    <s v="yes"/>
    <s v="Sanger sequencing;  Only few reads"/>
    <m/>
    <m/>
    <m/>
    <m/>
    <m/>
    <m/>
    <m/>
    <m/>
    <m/>
    <m/>
    <m/>
    <m/>
    <m/>
    <m/>
    <m/>
    <m/>
    <s v="AAB0079"/>
    <s v="AAB0079"/>
  </r>
  <r>
    <n v="217"/>
    <s v="CAN_F02"/>
    <s v="BOLD:AAG5432_Diptera_Chironomidae_Corynoneura sp. 8ES"/>
    <x v="1"/>
    <s v="BOLD:AAG5432"/>
    <s v="BOLD:AAG5432"/>
    <s v="24479-H11"/>
    <s v="Corynoneura sp. 8ES"/>
    <x v="0"/>
    <x v="0"/>
    <x v="6"/>
    <s v="Corynoneura sp_8ES"/>
    <x v="10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AG5432"/>
  </r>
  <r>
    <n v="256"/>
    <s v="CAN_427"/>
    <s v="BOLD:AAB0075_Diptera_Chironomidae_Corynoneura"/>
    <x v="1"/>
    <s v="BOLD:AAB0075"/>
    <s v="BOLD:AAB0075"/>
    <s v="BIOUG15518-F06"/>
    <s v="Corynoneura"/>
    <x v="0"/>
    <x v="0"/>
    <x v="6"/>
    <s v="Corynoneura sp"/>
    <x v="11"/>
    <n v="50"/>
    <s v="4,2"/>
    <n v="210"/>
    <m/>
    <s v="TGAC"/>
    <m/>
    <x v="1"/>
    <s v="yes"/>
    <s v="Sanger sequencing"/>
    <m/>
    <m/>
    <m/>
    <m/>
    <m/>
    <m/>
    <m/>
    <m/>
    <m/>
    <m/>
    <m/>
    <m/>
    <m/>
    <m/>
    <m/>
    <m/>
    <m/>
    <s v="AAB0075"/>
  </r>
  <r>
    <n v="184"/>
    <s v="CAN_B04"/>
    <s v="BOLD:ACX5953_Diptera_Chironomidae_Diamesa arctica"/>
    <x v="1"/>
    <s v="BOLD:ACX5953"/>
    <s v="BOLD:ACX5953"/>
    <s v="BIOUG09013-G02"/>
    <s v="Diamesa arctica"/>
    <x v="0"/>
    <x v="0"/>
    <x v="10"/>
    <s v="Diamesa arctica"/>
    <x v="12"/>
    <n v="18"/>
    <s v="19,6"/>
    <s v="352,8"/>
    <m/>
    <s v="TGAC"/>
    <m/>
    <x v="1"/>
    <s v="yes"/>
    <s v="Sanger sequencing"/>
    <m/>
    <m/>
    <m/>
    <m/>
    <m/>
    <m/>
    <m/>
    <m/>
    <m/>
    <m/>
    <m/>
    <m/>
    <m/>
    <m/>
    <m/>
    <m/>
    <m/>
    <s v="ACX5953"/>
  </r>
  <r>
    <n v="342"/>
    <s v="MITO_92"/>
    <s v="BOLD:AAG1014_Diptera_Chironomidae_Hydrosmittia oxoniana"/>
    <x v="1"/>
    <s v="BOLD:AAG1014"/>
    <s v="BOLD:AAG1014"/>
    <s v="24546-E01"/>
    <s v="Hydrosmittia oxoniana"/>
    <x v="0"/>
    <x v="0"/>
    <x v="11"/>
    <s v="Hydrosmittia oxoniana"/>
    <x v="13"/>
    <n v="70"/>
    <s v="5,4"/>
    <n v="378"/>
    <s v="x"/>
    <s v="TGAC"/>
    <m/>
    <x v="1"/>
    <s v="yes"/>
    <m/>
    <m/>
    <m/>
    <m/>
    <m/>
    <m/>
    <m/>
    <m/>
    <m/>
    <m/>
    <m/>
    <m/>
    <m/>
    <m/>
    <m/>
    <m/>
    <m/>
    <m/>
    <s v="AAG1014"/>
  </r>
  <r>
    <n v="14"/>
    <s v="CAN_46"/>
    <s v="BOLD:AAB1737_Diptera_Chironomidae_Diamesa aberrata or Diamesa incallida"/>
    <x v="3"/>
    <s v="BOLD:AAB1737"/>
    <s v="BOLD:AAB1737"/>
    <s v="BIOUG07712-H01"/>
    <s v="Diamesa aberrata /Diamesa incallida"/>
    <x v="0"/>
    <x v="0"/>
    <x v="10"/>
    <s v="Diamesa aberrata"/>
    <x v="0"/>
    <n v="50"/>
    <s v="124,3"/>
    <n v="6215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1737"/>
  </r>
  <r>
    <n v="263"/>
    <s v="CAN_445"/>
    <s v="BOLD:ACP5239_Diptera_Chironomidae_Metriocnemus ursinus"/>
    <x v="1"/>
    <s v="BOLD:ACP5239"/>
    <s v="BOLD:ACP5239"/>
    <s v="BIOUG15528-A02"/>
    <s v="Metriocnemus ursinus"/>
    <x v="0"/>
    <x v="0"/>
    <x v="12"/>
    <s v="Metriocnemus ursinus"/>
    <x v="14"/>
    <n v="50"/>
    <s v="5,3"/>
    <n v="265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AA9429"/>
    <s v="ACP5239"/>
  </r>
  <r>
    <n v="185"/>
    <s v="CAN_B05"/>
    <s v="BOLD:AAU6557_Diptera_Chironomidae_Metriocnemus"/>
    <x v="1"/>
    <s v="BOLD:AAU6557"/>
    <s v="BOLD:AAU6557"/>
    <s v="BIOUG07766-F03"/>
    <s v="Metriocnemus"/>
    <x v="0"/>
    <x v="0"/>
    <x v="12"/>
    <s v="Metriocnemus sp"/>
    <x v="15"/>
    <n v="18"/>
    <s v="2,8"/>
    <s v="50,4"/>
    <m/>
    <s v="TGAC"/>
    <m/>
    <x v="1"/>
    <s v="yes"/>
    <s v="Sanger sequencing"/>
    <m/>
    <m/>
    <m/>
    <m/>
    <m/>
    <m/>
    <m/>
    <m/>
    <m/>
    <m/>
    <m/>
    <m/>
    <m/>
    <m/>
    <m/>
    <m/>
    <m/>
    <s v="AAU6557"/>
  </r>
  <r>
    <n v="190"/>
    <s v="CAN_B10"/>
    <s v="BOLD:ACI9621_Diptera_Chironomidae_Metriocnemus"/>
    <x v="1"/>
    <s v="BOLD:ACI9621"/>
    <s v="BOLD:ACI9621"/>
    <s v="BIOUG07890-H06"/>
    <s v="Metriocnemus"/>
    <x v="0"/>
    <x v="0"/>
    <x v="12"/>
    <s v="Metriocnemus sp"/>
    <x v="16"/>
    <n v="18"/>
    <s v="6,6"/>
    <s v="118,8"/>
    <m/>
    <s v="TGAC"/>
    <m/>
    <x v="1"/>
    <s v="yes"/>
    <s v="Sanger sequencing"/>
    <m/>
    <m/>
    <m/>
    <m/>
    <m/>
    <m/>
    <m/>
    <m/>
    <m/>
    <m/>
    <m/>
    <m/>
    <m/>
    <m/>
    <m/>
    <m/>
    <m/>
    <s v="ACI9621"/>
  </r>
  <r>
    <n v="273"/>
    <s v="CAN_481"/>
    <s v="BOLD:ACC5452_Diptera_Chironomidae_Metriocnemus"/>
    <x v="1"/>
    <s v="BOLD:ACC5452"/>
    <s v="BOLD:ACC5452"/>
    <s v="BIOUG15705-A06"/>
    <s v="Metriocnemus"/>
    <x v="0"/>
    <x v="0"/>
    <x v="12"/>
    <s v="Metriocnemus sp"/>
    <x v="17"/>
    <n v="50"/>
    <s v="2,9"/>
    <n v="145"/>
    <m/>
    <s v="TGAC"/>
    <s v="yes"/>
    <x v="1"/>
    <s v="yes"/>
    <s v="mapped to wrong species"/>
    <m/>
    <m/>
    <m/>
    <m/>
    <m/>
    <m/>
    <m/>
    <m/>
    <m/>
    <m/>
    <m/>
    <m/>
    <m/>
    <m/>
    <m/>
    <m/>
    <s v="AAE7186"/>
    <s v="ACC5452"/>
  </r>
  <r>
    <n v="272"/>
    <s v="CAN_480"/>
    <s v="BOLD:ACI9124_Diptera_Chironomidae_Metriocnemus"/>
    <x v="1"/>
    <s v="BOLD:ACI9124"/>
    <s v="BOLD:ACI9124"/>
    <s v="BIOUG15704-F09"/>
    <s v="Metriocnemus"/>
    <x v="0"/>
    <x v="0"/>
    <x v="12"/>
    <s v="Metriocnemus sp"/>
    <x v="18"/>
    <n v="50"/>
    <s v="2,5"/>
    <n v="125"/>
    <m/>
    <s v="TGAC"/>
    <m/>
    <x v="1"/>
    <s v="yes"/>
    <m/>
    <m/>
    <m/>
    <m/>
    <m/>
    <m/>
    <m/>
    <m/>
    <m/>
    <m/>
    <m/>
    <m/>
    <m/>
    <m/>
    <m/>
    <m/>
    <m/>
    <m/>
    <s v="ACI9124"/>
  </r>
  <r>
    <n v="70"/>
    <s v="CAN_250"/>
    <s v="BOLD:AAD8971_Diptera_Chironomidae_Orthocladius oblidens"/>
    <x v="1"/>
    <s v="BOLD:AAD8971"/>
    <s v="BOLD:AAD8971"/>
    <s v="BIOUG07882-C11"/>
    <s v="Orthocladius oblidens"/>
    <x v="0"/>
    <x v="0"/>
    <x v="13"/>
    <s v="Orthocladius oblidens"/>
    <x v="19"/>
    <n v="70"/>
    <s v="5,6"/>
    <n v="392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BZ2717"/>
    <s v="AAD8971"/>
  </r>
  <r>
    <n v="182"/>
    <s v="CAN_B02"/>
    <s v="BOLD:ACD2908_Diptera_Chironomidae_Orthocladius"/>
    <x v="1"/>
    <s v="BOLD:ACD2908"/>
    <s v="BOLD:ACD2908"/>
    <s v="BIOUG07761-C05"/>
    <s v="Orthocladius"/>
    <x v="0"/>
    <x v="0"/>
    <x v="13"/>
    <s v="Orthocladius sp"/>
    <x v="20"/>
    <n v="18"/>
    <s v="12,1"/>
    <s v="217,8"/>
    <m/>
    <s v="TGAC"/>
    <m/>
    <x v="1"/>
    <s v="yes"/>
    <s v="Sanger sequencing"/>
    <m/>
    <m/>
    <m/>
    <m/>
    <m/>
    <m/>
    <m/>
    <m/>
    <m/>
    <m/>
    <m/>
    <m/>
    <m/>
    <m/>
    <m/>
    <m/>
    <m/>
    <s v="ACD2908"/>
  </r>
  <r>
    <n v="21"/>
    <s v="CAN_74"/>
    <s v="BOLD:AAD1720_Diptera_Chironomidae_Limnophyes asquamatus"/>
    <x v="4"/>
    <s v="BOLD:AAD1720"/>
    <s v="BOLD:AAD1720"/>
    <s v="BIOUG07832-A09"/>
    <s v="Limnophyes asquamatus"/>
    <x v="0"/>
    <x v="0"/>
    <x v="14"/>
    <s v="Limnophyes asquamatus"/>
    <x v="0"/>
    <n v="90"/>
    <s v="5,9"/>
    <n v="531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D1720"/>
  </r>
  <r>
    <n v="264"/>
    <s v="CAN_447"/>
    <s v="BOLD:ACI8976_Diptera_Chironomidae_Prosmittia jemtlandica"/>
    <x v="1"/>
    <s v="BOLD:ACI8976"/>
    <s v="BOLD:ACI8976"/>
    <s v="BIOUG15529-G01"/>
    <s v="Prosmittia jemtlandica"/>
    <x v="0"/>
    <x v="0"/>
    <x v="15"/>
    <s v="Prosmittia jemtlandica"/>
    <x v="21"/>
    <n v="50"/>
    <s v="1,7"/>
    <n v="85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AL1593"/>
    <s v="ACI8976"/>
  </r>
  <r>
    <n v="22"/>
    <s v="CAN_79"/>
    <s v="BOLD:AAU6762_Diptera_Chironomidae_Limnophyes asquamatus"/>
    <x v="5"/>
    <s v="BOLD:AAU6762"/>
    <s v="BOLD:AAU6762"/>
    <s v="BIOUG15604-F06"/>
    <s v="Limnophyes asquamatus"/>
    <x v="0"/>
    <x v="0"/>
    <x v="14"/>
    <s v="Limnophyes asquamatus"/>
    <x v="0"/>
    <n v="90"/>
    <s v="8,6"/>
    <n v="77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U6762"/>
  </r>
  <r>
    <n v="249"/>
    <s v="CAN_410"/>
    <s v="BOLD:ACP6089_Diptera_Chironomidae_Smittia"/>
    <x v="1"/>
    <s v="BOLD:ACP6089"/>
    <s v="BOLD:ACP6089"/>
    <s v="BIOUG15503-C08"/>
    <s v="Smittia"/>
    <x v="0"/>
    <x v="0"/>
    <x v="16"/>
    <s v="Smittia sp"/>
    <x v="22"/>
    <n v="50"/>
    <s v="1,8"/>
    <n v="90"/>
    <m/>
    <s v="TGAC"/>
    <m/>
    <x v="1"/>
    <s v="yes"/>
    <s v="Sanger sequencing"/>
    <m/>
    <m/>
    <m/>
    <m/>
    <m/>
    <m/>
    <m/>
    <m/>
    <m/>
    <m/>
    <m/>
    <m/>
    <m/>
    <m/>
    <m/>
    <m/>
    <m/>
    <s v="ACP6089"/>
  </r>
  <r>
    <n v="23"/>
    <s v="CAN_81"/>
    <s v="BOLD:AAB7912_Diptera_Chironomidae_Limnophyes brachytomus"/>
    <x v="6"/>
    <s v="BOLD:AAB7912"/>
    <s v="BOLD:AAB7912"/>
    <s v="BIOUG07713-F11"/>
    <s v="Limnophyes brachytomus"/>
    <x v="0"/>
    <x v="0"/>
    <x v="14"/>
    <s v="Limnophyes brachytomus"/>
    <x v="0"/>
    <n v="90"/>
    <s v="2,2"/>
    <n v="198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7912"/>
  </r>
  <r>
    <n v="266"/>
    <s v="CAN_456"/>
    <s v="BOLD:ACI8913_Diptera_Chironomidae_Smittia"/>
    <x v="1"/>
    <s v="BOLD:ACI8913"/>
    <s v="BOLD:ACI8913"/>
    <s v="BIOUG15577-B07"/>
    <s v="Smittia"/>
    <x v="0"/>
    <x v="0"/>
    <x v="16"/>
    <s v="Smittia sp"/>
    <x v="23"/>
    <n v="50"/>
    <s v="2,5"/>
    <n v="125"/>
    <m/>
    <s v="TGAC"/>
    <m/>
    <x v="1"/>
    <s v="yes"/>
    <s v="Sanger sequencing"/>
    <m/>
    <m/>
    <m/>
    <m/>
    <m/>
    <m/>
    <m/>
    <m/>
    <m/>
    <m/>
    <m/>
    <m/>
    <m/>
    <m/>
    <m/>
    <m/>
    <m/>
    <s v="ACI8913"/>
  </r>
  <r>
    <n v="269"/>
    <s v="CAN_463"/>
    <s v="BOLD:AAG1015_Diptera_Chironomidae_Smittia"/>
    <x v="1"/>
    <s v="BOLD:AAG1015"/>
    <s v="BOLD:AAG1015"/>
    <s v="BIOUG15605-D12"/>
    <s v="Smittia"/>
    <x v="0"/>
    <x v="0"/>
    <x v="16"/>
    <s v="Smittia sp"/>
    <x v="24"/>
    <n v="50"/>
    <s v="2,3"/>
    <n v="115"/>
    <m/>
    <s v="TGAC"/>
    <m/>
    <x v="1"/>
    <s v="yes"/>
    <s v="Sanger sequencing"/>
    <m/>
    <m/>
    <m/>
    <m/>
    <m/>
    <m/>
    <m/>
    <m/>
    <m/>
    <m/>
    <m/>
    <m/>
    <m/>
    <m/>
    <m/>
    <m/>
    <m/>
    <s v="AAG1015"/>
  </r>
  <r>
    <n v="212"/>
    <s v="CAN_E07"/>
    <s v="BOLD:ACT4493_Diptera_Chironomidae_Smittia"/>
    <x v="1"/>
    <s v="BOLD:ACT4493"/>
    <s v="BOLD:ACT4493"/>
    <s v="24384-G06"/>
    <s v="Smittia"/>
    <x v="0"/>
    <x v="0"/>
    <x v="16"/>
    <s v="Smittia sp"/>
    <x v="25"/>
    <n v="18"/>
    <s v="24,7"/>
    <s v="444,6"/>
    <m/>
    <s v="TGAC"/>
    <m/>
    <x v="1"/>
    <s v="yes"/>
    <s v="COI same as ACP4114"/>
    <m/>
    <m/>
    <m/>
    <m/>
    <m/>
    <m/>
    <m/>
    <m/>
    <m/>
    <m/>
    <m/>
    <m/>
    <m/>
    <m/>
    <m/>
    <m/>
    <m/>
    <s v="ACT4493"/>
  </r>
  <r>
    <n v="191"/>
    <s v="CAN_C02"/>
    <s v="BOLD:ACG1817_Diptera_Chironomidae"/>
    <x v="1"/>
    <s v="BOLD:ACG1817"/>
    <s v="BOLD:ACG1817"/>
    <s v="BIOUG15670-B05"/>
    <s v="Chironomidae"/>
    <x v="0"/>
    <x v="0"/>
    <x v="3"/>
    <s v="genus sp"/>
    <x v="26"/>
    <n v="18"/>
    <s v="8,9"/>
    <s v="160,2"/>
    <m/>
    <s v="TGAC"/>
    <m/>
    <x v="1"/>
    <s v="yes"/>
    <s v="Sanger sequencing"/>
    <m/>
    <m/>
    <m/>
    <m/>
    <m/>
    <m/>
    <m/>
    <m/>
    <m/>
    <m/>
    <m/>
    <m/>
    <m/>
    <m/>
    <m/>
    <m/>
    <m/>
    <s v="ACG1817"/>
  </r>
  <r>
    <n v="211"/>
    <s v="CAN_E06"/>
    <s v="BOLD:ACG3235_Diptera_Chironomidae_Orthocladiinae"/>
    <x v="1"/>
    <s v="BOLD:ACG3235"/>
    <s v="BOLD:ACG3235"/>
    <s v="24379-C03"/>
    <s v="Orthocladiinae"/>
    <x v="0"/>
    <x v="0"/>
    <x v="3"/>
    <s v="genus sp"/>
    <x v="27"/>
    <n v="18"/>
    <s v="5,4"/>
    <s v="97,2"/>
    <m/>
    <s v="TGAC"/>
    <m/>
    <x v="1"/>
    <s v="yes"/>
    <s v="Sanger sequencing"/>
    <m/>
    <m/>
    <m/>
    <m/>
    <m/>
    <m/>
    <m/>
    <m/>
    <m/>
    <m/>
    <m/>
    <m/>
    <m/>
    <m/>
    <m/>
    <m/>
    <m/>
    <s v="ACG3235"/>
  </r>
  <r>
    <n v="213"/>
    <s v="CAN_E09"/>
    <s v="BOLD:AAM6307_Diptera_Chironomidae_Orthocladiinae"/>
    <x v="1"/>
    <s v="BOLD:AAM6307"/>
    <s v="BOLD:AAM6307"/>
    <s v="24399-F10"/>
    <s v="Orthocladiinae"/>
    <x v="0"/>
    <x v="0"/>
    <x v="3"/>
    <s v="genus sp"/>
    <x v="28"/>
    <n v="18"/>
    <s v="5,7"/>
    <s v="102,6"/>
    <m/>
    <s v="TGAC"/>
    <m/>
    <x v="1"/>
    <s v="yes"/>
    <s v="Sanger sequencing"/>
    <m/>
    <m/>
    <m/>
    <m/>
    <m/>
    <m/>
    <m/>
    <m/>
    <m/>
    <m/>
    <m/>
    <m/>
    <m/>
    <m/>
    <m/>
    <m/>
    <m/>
    <s v="AAM6307"/>
  </r>
  <r>
    <n v="216"/>
    <s v="CAN_E12"/>
    <s v="BOLD:ACR5821_Diptera_Chironomidae"/>
    <x v="1"/>
    <s v="BOLD:ACR5821"/>
    <s v="BOLD:ACR5821"/>
    <s v="24477-A11"/>
    <s v="Chironomidae"/>
    <x v="0"/>
    <x v="0"/>
    <x v="3"/>
    <s v="genus sp"/>
    <x v="29"/>
    <n v="18"/>
    <s v="9,4"/>
    <s v="169,2"/>
    <m/>
    <s v="TGAC"/>
    <m/>
    <x v="1"/>
    <s v="yes"/>
    <s v="Sanger sequencing"/>
    <m/>
    <m/>
    <m/>
    <m/>
    <m/>
    <m/>
    <m/>
    <m/>
    <m/>
    <m/>
    <m/>
    <m/>
    <m/>
    <m/>
    <m/>
    <m/>
    <m/>
    <s v="ACR5821"/>
  </r>
  <r>
    <n v="253"/>
    <s v="CAN_417"/>
    <s v="BOLD:ACP3647_Diptera_Chironomidae"/>
    <x v="1"/>
    <s v="BOLD:ACP3647"/>
    <s v="BOLD:ACP3647"/>
    <s v="BIOUG15508-B11"/>
    <s v="Chironomidae"/>
    <x v="0"/>
    <x v="0"/>
    <x v="3"/>
    <s v="genus sp"/>
    <x v="30"/>
    <n v="50"/>
    <s v="1,9"/>
    <n v="95"/>
    <m/>
    <s v="TGAC"/>
    <m/>
    <x v="1"/>
    <s v="yes"/>
    <s v="Sanger sequencing"/>
    <m/>
    <m/>
    <m/>
    <m/>
    <m/>
    <m/>
    <m/>
    <m/>
    <m/>
    <m/>
    <m/>
    <m/>
    <m/>
    <m/>
    <m/>
    <m/>
    <m/>
    <s v="ACP3647"/>
  </r>
  <r>
    <n v="343"/>
    <s v="MITO_101"/>
    <s v="BOLD:ACS9731_Diptera_Empididae_Rhamphomyia filicauda"/>
    <x v="1"/>
    <s v="BOLD:ACS9731"/>
    <s v="BOLD:ACS9731"/>
    <s v="24380-B11"/>
    <s v="Rhamphomyia filicauda"/>
    <x v="0"/>
    <x v="6"/>
    <x v="17"/>
    <s v="Rhamphomyia filicauda"/>
    <x v="31"/>
    <n v="70"/>
    <n v="75"/>
    <n v="5250"/>
    <s v="x"/>
    <s v="TGAC"/>
    <s v="yes"/>
    <x v="1"/>
    <s v="yes"/>
    <s v="COI same as AAW0121"/>
    <m/>
    <m/>
    <m/>
    <m/>
    <m/>
    <m/>
    <m/>
    <m/>
    <m/>
    <m/>
    <m/>
    <m/>
    <m/>
    <m/>
    <m/>
    <m/>
    <s v="AAW0121"/>
    <s v="ACS9731"/>
  </r>
  <r>
    <n v="32"/>
    <s v="CAN_105"/>
    <s v="BOLD:AAL7869_Diptera_Sciaridae_Lycoriella flavipeda"/>
    <x v="7"/>
    <s v="BOLD:AAL7869"/>
    <s v="BOLD:AAL7869"/>
    <s v="BIOUG06877-G08"/>
    <s v="Lycoriella flavipeda"/>
    <x v="0"/>
    <x v="7"/>
    <x v="18"/>
    <m/>
    <x v="0"/>
    <n v="50"/>
    <s v="19,2"/>
    <n v="96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L7869"/>
  </r>
  <r>
    <n v="344"/>
    <s v="MITO_102"/>
    <s v="BOLD:ACT4566_Diptera_Muscidae_Drymeia"/>
    <x v="1"/>
    <s v="BOLD:ACT4566"/>
    <s v="BOLD:ACT4566"/>
    <s v="24395-A12"/>
    <s v="Drymeia"/>
    <x v="0"/>
    <x v="8"/>
    <x v="19"/>
    <s v="Drymeia sp"/>
    <x v="32"/>
    <n v="70"/>
    <s v="129,8"/>
    <n v="9086"/>
    <s v="x"/>
    <s v="TGAC"/>
    <s v="yes"/>
    <x v="1"/>
    <s v="yes"/>
    <s v="COI same as AAL9801"/>
    <m/>
    <m/>
    <m/>
    <m/>
    <m/>
    <m/>
    <m/>
    <m/>
    <m/>
    <m/>
    <m/>
    <m/>
    <m/>
    <m/>
    <m/>
    <m/>
    <s v="AAL9801"/>
    <s v="ACT4566"/>
  </r>
  <r>
    <n v="321"/>
    <s v="MITO_70"/>
    <s v="BOLD:ACG1604_Diptera_Mycetophilidae_Rymosia cf. Britteni"/>
    <x v="1"/>
    <s v="BOLD:ACG1604"/>
    <s v="BOLD:ACG1604"/>
    <s v="za2012-50047"/>
    <s v="Rymosia cf. britteni"/>
    <x v="0"/>
    <x v="9"/>
    <x v="20"/>
    <s v="Rymosia cf_britteni"/>
    <x v="33"/>
    <n v="50"/>
    <s v="12,8"/>
    <n v="640"/>
    <s v="x"/>
    <s v="TGAC"/>
    <m/>
    <x v="1"/>
    <s v="yes"/>
    <m/>
    <m/>
    <m/>
    <m/>
    <m/>
    <m/>
    <m/>
    <m/>
    <m/>
    <m/>
    <m/>
    <m/>
    <m/>
    <m/>
    <m/>
    <m/>
    <m/>
    <m/>
    <s v="ACG1604"/>
  </r>
  <r>
    <n v="252"/>
    <s v="CAN_416"/>
    <s v="BOLD:ACP4142_Diptera_Sciaridae_Lycoriella"/>
    <x v="1"/>
    <s v="BOLD:ACP4142"/>
    <s v="BOLD:ACP4142"/>
    <s v="BIOUG15507-D05"/>
    <s v="Lycoriella"/>
    <x v="0"/>
    <x v="7"/>
    <x v="18"/>
    <s v="Lycoriella sp"/>
    <x v="34"/>
    <n v="50"/>
    <s v="5,2"/>
    <n v="260"/>
    <m/>
    <s v="TGAC"/>
    <m/>
    <x v="1"/>
    <s v="yes"/>
    <s v="Sanger sequencing"/>
    <m/>
    <m/>
    <m/>
    <m/>
    <m/>
    <m/>
    <m/>
    <m/>
    <m/>
    <m/>
    <m/>
    <m/>
    <m/>
    <m/>
    <m/>
    <m/>
    <m/>
    <s v="ACP4142"/>
  </r>
  <r>
    <n v="243"/>
    <s v="CAN_392"/>
    <s v="BOLD:ACP4364_Diptera_Sciaridae"/>
    <x v="1"/>
    <s v="BOLD:ACP4364"/>
    <s v="BOLD:ACP4364"/>
    <s v="BIOUG15484-H03"/>
    <s v="Sciaridae"/>
    <x v="0"/>
    <x v="7"/>
    <x v="3"/>
    <s v="genus sp"/>
    <x v="35"/>
    <n v="50"/>
    <s v="4,3"/>
    <n v="215"/>
    <m/>
    <s v="TGAC"/>
    <m/>
    <x v="1"/>
    <s v="yes"/>
    <s v="Sanger sequencing"/>
    <m/>
    <m/>
    <m/>
    <m/>
    <m/>
    <m/>
    <m/>
    <m/>
    <m/>
    <m/>
    <m/>
    <m/>
    <m/>
    <m/>
    <m/>
    <m/>
    <m/>
    <s v="ACP4364"/>
  </r>
  <r>
    <n v="349"/>
    <s v="MITO_108"/>
    <s v="BOLD:ACF1470_Diptera_Sciaridae"/>
    <x v="1"/>
    <s v="BOLD:ACF1470"/>
    <s v="BOLD:ACF1470"/>
    <s v="24522-G01"/>
    <s v="Sciaridae"/>
    <x v="0"/>
    <x v="7"/>
    <x v="3"/>
    <s v="genus sp"/>
    <x v="36"/>
    <n v="70"/>
    <s v="3,2"/>
    <n v="224"/>
    <s v="x"/>
    <s v="TGAC"/>
    <m/>
    <x v="1"/>
    <s v="yes"/>
    <m/>
    <m/>
    <m/>
    <m/>
    <m/>
    <m/>
    <m/>
    <m/>
    <m/>
    <m/>
    <m/>
    <m/>
    <m/>
    <m/>
    <m/>
    <m/>
    <m/>
    <m/>
    <s v="ACF1470"/>
  </r>
  <r>
    <n v="350"/>
    <s v="MITO_109"/>
    <s v="BOLD:ACR0933_Diptera_Trichoceridae"/>
    <x v="1"/>
    <s v="BOLD:ACR0933"/>
    <s v="BOLD:ACR0933"/>
    <s v="24389-G04"/>
    <s v="Trichoceridae"/>
    <x v="0"/>
    <x v="10"/>
    <x v="3"/>
    <s v="genus sp"/>
    <x v="37"/>
    <n v="70"/>
    <n v="13"/>
    <n v="910"/>
    <s v="x"/>
    <s v="TGAC"/>
    <m/>
    <x v="1"/>
    <s v="yes"/>
    <m/>
    <m/>
    <m/>
    <m/>
    <m/>
    <m/>
    <m/>
    <m/>
    <m/>
    <m/>
    <m/>
    <m/>
    <m/>
    <m/>
    <m/>
    <m/>
    <m/>
    <m/>
    <s v="ACR0933"/>
  </r>
  <r>
    <n v="359"/>
    <s v="MITO_124"/>
    <s v="BOLD:AAA5701_Hymenoptera_Braconidae_Cotesia"/>
    <x v="1"/>
    <s v="BOLD:AAA5701"/>
    <s v="BOLD:AAA5701"/>
    <s v="24492-F08"/>
    <s v="Cotesia"/>
    <x v="2"/>
    <x v="11"/>
    <x v="21"/>
    <s v="Cotesia sp"/>
    <x v="38"/>
    <n v="70"/>
    <s v="11,5"/>
    <n v="805"/>
    <s v="x"/>
    <s v="TGAC"/>
    <m/>
    <x v="1"/>
    <s v="yes"/>
    <m/>
    <m/>
    <m/>
    <m/>
    <m/>
    <m/>
    <m/>
    <m/>
    <m/>
    <m/>
    <m/>
    <m/>
    <m/>
    <m/>
    <m/>
    <m/>
    <m/>
    <m/>
    <s v="AAA5701"/>
  </r>
  <r>
    <n v="174"/>
    <s v="CAN_A03"/>
    <s v="BOLD:ABV5145_Hymenoptera_Braconidae_Dacnusa groenlandica"/>
    <x v="1"/>
    <s v="BOLD:ABV5145"/>
    <s v="BOLD:ABV5145"/>
    <s v="BIOUG01913-B07"/>
    <s v="Dacnusa groenlandica"/>
    <x v="2"/>
    <x v="11"/>
    <x v="22"/>
    <s v="Dacnusa groenlandica"/>
    <x v="39"/>
    <n v="18"/>
    <s v="14,2"/>
    <s v="255,6"/>
    <m/>
    <s v="TGAC"/>
    <m/>
    <x v="1"/>
    <s v="yes"/>
    <s v="Sanger sequencing"/>
    <m/>
    <m/>
    <m/>
    <m/>
    <m/>
    <m/>
    <m/>
    <m/>
    <m/>
    <m/>
    <m/>
    <m/>
    <m/>
    <m/>
    <m/>
    <m/>
    <m/>
    <s v="ABV5145"/>
  </r>
  <r>
    <n v="195"/>
    <s v="CAN_C07"/>
    <s v="BOLD:ABA0368_Hymenoptera_Braconidae_Meteorus rubens"/>
    <x v="1"/>
    <s v="BOLD:ABA0368"/>
    <s v="BOLD:ABA0368"/>
    <s v="za2011-226"/>
    <s v="Meteorus rubens"/>
    <x v="2"/>
    <x v="11"/>
    <x v="23"/>
    <s v="Meteorus rubens"/>
    <x v="40"/>
    <n v="18"/>
    <s v="9,2"/>
    <s v="165,6"/>
    <m/>
    <s v="TGAC"/>
    <m/>
    <x v="1"/>
    <s v="yes"/>
    <s v="Sanger sequencing"/>
    <m/>
    <m/>
    <m/>
    <m/>
    <m/>
    <m/>
    <m/>
    <m/>
    <m/>
    <m/>
    <m/>
    <m/>
    <m/>
    <m/>
    <m/>
    <m/>
    <m/>
    <s v="ABA0368"/>
  </r>
  <r>
    <n v="287"/>
    <s v="CAN_527"/>
    <s v="BOLD:AAH7424_Hymenoptera_Braconidae_Praon brevistigma"/>
    <x v="1"/>
    <s v="BOLD:AAH7424"/>
    <s v="BOLD:AAH7424"/>
    <s v="BIOUG07716-C02"/>
    <s v="Praon brevistigma"/>
    <x v="2"/>
    <x v="11"/>
    <x v="24"/>
    <s v="Praon brevistigma"/>
    <x v="41"/>
    <n v="50"/>
    <s v="3,1"/>
    <n v="155"/>
    <m/>
    <s v="TGAC"/>
    <s v="yes"/>
    <x v="1"/>
    <s v="yes"/>
    <s v="mapped to wrong species"/>
    <m/>
    <m/>
    <m/>
    <m/>
    <m/>
    <m/>
    <m/>
    <m/>
    <m/>
    <m/>
    <m/>
    <m/>
    <m/>
    <m/>
    <m/>
    <m/>
    <s v="AAE7186"/>
    <s v="AAH7424"/>
  </r>
  <r>
    <n v="196"/>
    <s v="CAN_C08"/>
    <s v="BOLD:ABY9539_Hymenoptera_Braconidae_Protapanteles fulvipes"/>
    <x v="1"/>
    <s v="BOLD:ABY9539"/>
    <s v="BOLD:ABY9539"/>
    <s v="za2009-112"/>
    <s v="Protapanteles fulvipes"/>
    <x v="2"/>
    <x v="11"/>
    <x v="25"/>
    <s v="Protapanteles fulvipes"/>
    <x v="42"/>
    <n v="18"/>
    <s v="10,9"/>
    <s v="196,2"/>
    <m/>
    <s v="TGAC"/>
    <m/>
    <x v="1"/>
    <s v="yes"/>
    <s v="Sanger sequencing"/>
    <m/>
    <m/>
    <m/>
    <m/>
    <m/>
    <m/>
    <m/>
    <m/>
    <m/>
    <m/>
    <m/>
    <m/>
    <m/>
    <m/>
    <m/>
    <m/>
    <m/>
    <s v="ABY9539"/>
  </r>
  <r>
    <n v="198"/>
    <s v="CAN_C12"/>
    <s v="BOLD:ABW3245_Hymenoptera_Encyrtidae_Metaphycus groenlandicus"/>
    <x v="1"/>
    <s v="BOLD:ABW3245"/>
    <s v="BOLD:ABW3245"/>
    <s v="ZA2012-3565"/>
    <s v="Metaphycus groenlandicus"/>
    <x v="2"/>
    <x v="12"/>
    <x v="26"/>
    <s v="Metaphycus groenlandicus"/>
    <x v="43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BW3245"/>
  </r>
  <r>
    <n v="175"/>
    <s v="CAN_A04"/>
    <s v="BOLD:ABW6412_Hymenoptera_Encyrtidae_Pseudencyrtus n. sp."/>
    <x v="1"/>
    <s v="BOLD:ABW6412"/>
    <s v="BOLD:ABW6412"/>
    <s v="BIOUG01913-D06"/>
    <s v="Pseudencyrtus n. sp."/>
    <x v="2"/>
    <x v="12"/>
    <x v="27"/>
    <s v="Pseudencyrtus spnov"/>
    <x v="44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BW6412"/>
  </r>
  <r>
    <n v="205"/>
    <s v="CAN_D11"/>
    <s v="BOLD:AAH2140_Hymenoptera_Ichneumonidae_Atractodes"/>
    <x v="1"/>
    <s v="BOLD:AAH2140"/>
    <s v="BOLD:AAH2140"/>
    <s v="grhym-00051"/>
    <s v="Atractodes"/>
    <x v="2"/>
    <x v="13"/>
    <x v="28"/>
    <s v="Atractodes sp"/>
    <x v="45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AH2140"/>
  </r>
  <r>
    <n v="206"/>
    <s v="CAN_D12"/>
    <s v="BOLD:AAH1707_Hymenoptera_Ichneumonidae_Campoletis"/>
    <x v="1"/>
    <s v="BOLD:AAH1707"/>
    <s v="BOLD:AAH1707"/>
    <s v="grhym-00074"/>
    <s v="Campoletis"/>
    <x v="2"/>
    <x v="13"/>
    <x v="29"/>
    <s v="Campoletis sp"/>
    <x v="46"/>
    <n v="18"/>
    <s v="6,6"/>
    <s v="118,8"/>
    <m/>
    <s v="TGAC"/>
    <m/>
    <x v="1"/>
    <s v="yes"/>
    <s v="Sanger sequencing"/>
    <m/>
    <m/>
    <m/>
    <m/>
    <m/>
    <m/>
    <m/>
    <m/>
    <m/>
    <m/>
    <m/>
    <m/>
    <m/>
    <m/>
    <m/>
    <m/>
    <m/>
    <s v="AAH1707"/>
  </r>
  <r>
    <n v="176"/>
    <s v="CAN_A05"/>
    <s v="BOLD:ABY7289_Hymenoptera_Ichneumonidae_Gelis sp."/>
    <x v="1"/>
    <s v="BOLD:ABY7289"/>
    <s v="BOLD:ABY7289"/>
    <s v="BIOUG01913-B04"/>
    <s v="Gelis sp."/>
    <x v="2"/>
    <x v="13"/>
    <x v="30"/>
    <s v="Gelis sp"/>
    <x v="47"/>
    <n v="18"/>
    <n v="10"/>
    <n v="180"/>
    <m/>
    <s v="TGAC"/>
    <m/>
    <x v="1"/>
    <s v="yes"/>
    <s v="Sanger sequencing"/>
    <m/>
    <m/>
    <m/>
    <m/>
    <m/>
    <m/>
    <m/>
    <m/>
    <m/>
    <m/>
    <m/>
    <m/>
    <m/>
    <m/>
    <m/>
    <m/>
    <m/>
    <s v="ABY7289"/>
  </r>
  <r>
    <n v="172"/>
    <s v="CAN_A01"/>
    <s v="BOLD:AAH1667_Hymenoptera_Ichneumonidae_Occapes hinzi"/>
    <x v="1"/>
    <s v="BOLD:AAH1667"/>
    <s v="BOLD:AAH1667"/>
    <s v="BIOUG01044-A09"/>
    <s v="Occapes hinzi"/>
    <x v="2"/>
    <x v="13"/>
    <x v="31"/>
    <s v="Occapes hinzi"/>
    <x v="48"/>
    <n v="18"/>
    <s v="4,9"/>
    <s v="88,2"/>
    <m/>
    <s v="TGAC"/>
    <m/>
    <x v="1"/>
    <s v="yes"/>
    <s v="Sanger sequencing"/>
    <m/>
    <m/>
    <m/>
    <m/>
    <m/>
    <m/>
    <m/>
    <m/>
    <m/>
    <m/>
    <m/>
    <m/>
    <m/>
    <m/>
    <m/>
    <m/>
    <m/>
    <s v="AAH1667"/>
  </r>
  <r>
    <n v="181"/>
    <s v="CAN_B01"/>
    <s v="BOLD:AAF0572_Hymenoptera_Ichneumonidae_Orthocentrus"/>
    <x v="1"/>
    <s v="BOLD:AAF0572"/>
    <s v="BOLD:AAF0572"/>
    <s v="BIOUG07716-B06"/>
    <s v="Orthocentrus"/>
    <x v="2"/>
    <x v="13"/>
    <x v="32"/>
    <s v="Orthocentrus sp"/>
    <x v="49"/>
    <n v="18"/>
    <s v="8,8"/>
    <s v="158,4"/>
    <m/>
    <s v="TGAC"/>
    <m/>
    <x v="1"/>
    <s v="yes"/>
    <s v="Sanger sequencing"/>
    <m/>
    <m/>
    <m/>
    <m/>
    <m/>
    <m/>
    <m/>
    <m/>
    <m/>
    <m/>
    <m/>
    <m/>
    <m/>
    <m/>
    <m/>
    <m/>
    <m/>
    <s v="AAF0572"/>
  </r>
  <r>
    <n v="177"/>
    <s v="CAN_A07"/>
    <s v="BOLD:ABV3104_Hymenoptera_Ichneumonidae_Plectiscus sp. 2ZERO"/>
    <x v="1"/>
    <s v="BOLD:ABV3104"/>
    <s v="BOLD:ABV3104"/>
    <s v="BIOUG01913-C01"/>
    <s v="Plectiscus sp. 2ZERO"/>
    <x v="2"/>
    <x v="13"/>
    <x v="33"/>
    <s v="Plectiscus sp_2ZERO"/>
    <x v="50"/>
    <n v="18"/>
    <s v="14,9"/>
    <s v="268,2"/>
    <m/>
    <s v="TGAC"/>
    <m/>
    <x v="1"/>
    <s v="yes"/>
    <s v="Sanger sequencing"/>
    <m/>
    <m/>
    <m/>
    <m/>
    <m/>
    <m/>
    <m/>
    <m/>
    <m/>
    <m/>
    <m/>
    <m/>
    <m/>
    <m/>
    <m/>
    <m/>
    <m/>
    <s v="ABV3104"/>
  </r>
  <r>
    <n v="178"/>
    <s v="CAN_A08"/>
    <s v="BOLD:AAC8798_Hymenoptera_Ichneumonidae_Stenomacrus sp. 3ZERO"/>
    <x v="1"/>
    <s v="BOLD:AAC8798"/>
    <s v="BOLD:AAC8798"/>
    <s v="BIOUG01913-B06"/>
    <s v="Stenomacrus sp. 3ZERO"/>
    <x v="2"/>
    <x v="13"/>
    <x v="34"/>
    <s v="Stenomacrus sp_3ZERO"/>
    <x v="51"/>
    <n v="18"/>
    <s v="14,5"/>
    <n v="261"/>
    <m/>
    <s v="TGAC"/>
    <m/>
    <x v="1"/>
    <s v="yes"/>
    <s v="Sanger sequencing"/>
    <m/>
    <m/>
    <m/>
    <m/>
    <m/>
    <m/>
    <m/>
    <m/>
    <m/>
    <m/>
    <m/>
    <m/>
    <m/>
    <m/>
    <m/>
    <m/>
    <m/>
    <s v="AAC8798"/>
  </r>
  <r>
    <n v="179"/>
    <s v="CAN_A10"/>
    <s v="BOLD:AAM7533_Hymenoptera_Ichneumonidae_Stenomacrus"/>
    <x v="1"/>
    <s v="BOLD:AAM7533"/>
    <s v="BOLD:AAM7533"/>
    <s v="BIOUG01913-A08"/>
    <s v="Stenomacrus"/>
    <x v="2"/>
    <x v="13"/>
    <x v="34"/>
    <s v="Stenomacrus sp"/>
    <x v="52"/>
    <n v="18"/>
    <s v="17,9"/>
    <s v="322,2"/>
    <m/>
    <s v="TGAC"/>
    <m/>
    <x v="1"/>
    <s v="yes"/>
    <s v="Sanger sequencing"/>
    <m/>
    <m/>
    <m/>
    <m/>
    <m/>
    <m/>
    <m/>
    <m/>
    <m/>
    <m/>
    <m/>
    <m/>
    <m/>
    <m/>
    <m/>
    <m/>
    <m/>
    <s v="AAM7533"/>
  </r>
  <r>
    <n v="173"/>
    <s v="CAN_A02"/>
    <s v="BOLD:AAH2141_Hymenoptera_Ichneumonidae_Cryptinae"/>
    <x v="1"/>
    <s v="BOLD:AAH2141"/>
    <s v="BOLD:AAH2141"/>
    <s v="BIOUG01044-B10"/>
    <s v="Atractodes"/>
    <x v="2"/>
    <x v="13"/>
    <x v="28"/>
    <s v="Atractodes sp"/>
    <x v="53"/>
    <n v="18"/>
    <s v="3,9"/>
    <s v="70,2"/>
    <m/>
    <s v="TGAC"/>
    <m/>
    <x v="1"/>
    <s v="yes"/>
    <s v="Sanger sequencing"/>
    <m/>
    <m/>
    <m/>
    <m/>
    <m/>
    <m/>
    <m/>
    <m/>
    <m/>
    <m/>
    <m/>
    <m/>
    <m/>
    <m/>
    <m/>
    <m/>
    <m/>
    <s v="AAH2141"/>
  </r>
  <r>
    <n v="180"/>
    <s v="CAN_A11"/>
    <s v="BOLD:ABW6398_Hymenoptera_Pteromalidae_Pachyneuron groenlandicum"/>
    <x v="1"/>
    <s v="BOLD:ABW6398"/>
    <s v="BOLD:ABW6398"/>
    <s v="BIOUG01913-C12"/>
    <s v="Pachyneuron groenlandicum"/>
    <x v="2"/>
    <x v="14"/>
    <x v="35"/>
    <s v="Pachyneuron groenlandicum"/>
    <x v="54"/>
    <n v="18"/>
    <s v="9,1"/>
    <s v="163,8"/>
    <m/>
    <s v="TGAC"/>
    <m/>
    <x v="1"/>
    <s v="yes"/>
    <s v="Sanger sequencing"/>
    <m/>
    <m/>
    <m/>
    <m/>
    <m/>
    <m/>
    <m/>
    <m/>
    <m/>
    <m/>
    <m/>
    <m/>
    <m/>
    <m/>
    <m/>
    <m/>
    <m/>
    <s v="ABW6398"/>
  </r>
  <r>
    <n v="207"/>
    <s v="CAN_E01"/>
    <s v="BOLD:AAQ0427_Hymenoptera_Tenthredinidae_Amauronematus groenlandicus"/>
    <x v="1"/>
    <s v="BOLD:AAQ0427"/>
    <s v="BOLD:AAQ0427"/>
    <s v="grhym-00071"/>
    <s v="Amauronematus groenlandicus"/>
    <x v="2"/>
    <x v="15"/>
    <x v="36"/>
    <s v="Amauronematus groenlandicus"/>
    <x v="55"/>
    <n v="18"/>
    <s v="7,1"/>
    <s v="127,8"/>
    <m/>
    <s v="TGAC"/>
    <m/>
    <x v="1"/>
    <s v="yes"/>
    <s v="Sanger sequencing"/>
    <m/>
    <m/>
    <m/>
    <m/>
    <m/>
    <m/>
    <m/>
    <m/>
    <m/>
    <m/>
    <m/>
    <m/>
    <m/>
    <m/>
    <m/>
    <m/>
    <m/>
    <s v="AAQ0427"/>
  </r>
  <r>
    <n v="208"/>
    <s v="CAN_E02"/>
    <s v="BOLD:ABW2471_Hymenoptera_Tenthredinidae_Amauronematus nitidipleuris"/>
    <x v="1"/>
    <s v="BOLD:ABW2471"/>
    <s v="BOLD:ABW2471"/>
    <s v="grhym-00070"/>
    <s v="Amauronematus nitidipleuris"/>
    <x v="2"/>
    <x v="15"/>
    <x v="36"/>
    <s v="Amauronematus nitidipleuris"/>
    <x v="56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BW2471"/>
  </r>
  <r>
    <n v="97"/>
    <s v="CAN_327"/>
    <s v="BOLD:ACA4750_Diptera_Chironomidae_Orthocladius frigidus"/>
    <x v="8"/>
    <s v="BOLD:ACA4750"/>
    <s v="BOLD:ACA4750"/>
    <s v="BIOUG09108-A04"/>
    <s v="Orthocladius frigidus"/>
    <x v="0"/>
    <x v="0"/>
    <x v="13"/>
    <s v="Orthocladius frigidus"/>
    <x v="57"/>
    <n v="70"/>
    <s v="9,4"/>
    <n v="658"/>
    <s v="x"/>
    <s v="Copenhagen"/>
    <s v="✔"/>
    <x v="3"/>
    <m/>
    <s v="Orthocladius (Mesorth.) roussellae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750"/>
    <s v="ACA4750"/>
  </r>
  <r>
    <n v="123"/>
    <s v="CAN_615"/>
    <s v="BOLD:ACK5581_Araneae_Dictynidae_Emblyna borealis"/>
    <x v="9"/>
    <s v="BOLD:ACK5581"/>
    <s v="BOLD:ACK5581"/>
    <s v="BIOUG15488-A05"/>
    <s v="Emblyna borealis"/>
    <x v="3"/>
    <x v="16"/>
    <x v="37"/>
    <s v="Emblyna borealis"/>
    <x v="58"/>
    <n v="50"/>
    <s v="27,8"/>
    <n v="139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5581"/>
    <s v="ACK5581"/>
  </r>
  <r>
    <n v="145"/>
    <s v="LINY_5"/>
    <s v="BOLD:AAG5696_Araneae_Linyphiidae_Collinsia thulensis"/>
    <x v="10"/>
    <s v="BOLD:AAG5696"/>
    <s v="BOLD:AAG5696"/>
    <s v="ZA2012-0778"/>
    <s v="Collinsia thulensis"/>
    <x v="3"/>
    <x v="17"/>
    <x v="38"/>
    <s v="Collinsia thulensis"/>
    <x v="59"/>
    <n v="50"/>
    <s v="18,7"/>
    <n v="93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5696"/>
    <s v="AAG5696"/>
  </r>
  <r>
    <n v="143"/>
    <s v="LINY_2"/>
    <s v="BOLD:AAB6851_Araneae_Linyphiidae_Erigone arctica"/>
    <x v="11"/>
    <s v="BOLD:AAB6851"/>
    <s v="BOLD:AAB6851"/>
    <s v="ZA2012-0646"/>
    <s v="Erigone arctica"/>
    <x v="3"/>
    <x v="17"/>
    <x v="39"/>
    <s v="Erigone arctica"/>
    <x v="60"/>
    <n v="50"/>
    <s v="33,5"/>
    <n v="167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6851"/>
    <s v="AAB6851"/>
  </r>
  <r>
    <n v="144"/>
    <s v="LINY_3"/>
    <s v="BOLD:AAD1748_Araneae_Linyphiidae_Erigone psychrophila"/>
    <x v="12"/>
    <s v="BOLD:AAD1748"/>
    <s v="BOLD:AAD1748"/>
    <s v="ZA2012-0105"/>
    <s v="Erigone psychrophila"/>
    <x v="3"/>
    <x v="17"/>
    <x v="39"/>
    <s v="Erigone psychrophila"/>
    <x v="61"/>
    <n v="50"/>
    <n v="67"/>
    <n v="335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1748"/>
    <s v="AAD1748"/>
  </r>
  <r>
    <n v="146"/>
    <s v="LINY_6"/>
    <s v="BOLD:AAG5689_Araneae_Linyphiidae_Hilaira vexatrix"/>
    <x v="13"/>
    <s v="BOLD:AAG5689"/>
    <s v="BOLD:AAG5689"/>
    <s v="ZA2012-1489"/>
    <s v="Hilaira vexatrix"/>
    <x v="3"/>
    <x v="17"/>
    <x v="40"/>
    <s v="Hilaira vexatrix"/>
    <x v="62"/>
    <n v="50"/>
    <s v="80,4"/>
    <n v="40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689"/>
    <s v="AAG5689"/>
  </r>
  <r>
    <n v="171"/>
    <s v="LINY_7"/>
    <s v="BOLD:ACL9677_Aranea_Linyphiidae_Mecynargus borealis"/>
    <x v="14"/>
    <s v="BOLD:ACL9677"/>
    <s v="BOLD:ACL9677"/>
    <s v="ZA2012-0538"/>
    <s v="Mecynargus borealis"/>
    <x v="3"/>
    <x v="17"/>
    <x v="41"/>
    <s v="Mecynargus borealis"/>
    <x v="63"/>
    <n v="20"/>
    <s v="62,3"/>
    <n v="124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7762"/>
    <s v="ACL9677"/>
  </r>
  <r>
    <n v="120"/>
    <s v="CAN_608"/>
    <s v="BOLD:AAA9651_Araneae_Lycosidae_Pardosa glacialis"/>
    <x v="15"/>
    <s v="BOLD:AAA9651"/>
    <s v="BOLD:AAA9651"/>
    <s v="BIOUG05738-H11"/>
    <s v="Pardosa glacialis"/>
    <x v="3"/>
    <x v="18"/>
    <x v="42"/>
    <s v="Pardosa glacialis"/>
    <x v="64"/>
    <n v="50"/>
    <s v="312,1"/>
    <n v="1560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651"/>
    <s v="AAA9651"/>
  </r>
  <r>
    <n v="65"/>
    <s v="CAN_229"/>
    <s v="BOLD:AAZ6074_Diptera_Sciaridae_Lycoriella"/>
    <x v="16"/>
    <s v="BOLD:AAZ6074"/>
    <s v="BOLD:AAZ6074"/>
    <s v="BIOUG07874-E01"/>
    <s v="Lycoriella"/>
    <x v="0"/>
    <x v="7"/>
    <x v="18"/>
    <m/>
    <x v="0"/>
    <n v="70"/>
    <s v="13,2"/>
    <n v="92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Z6074"/>
  </r>
  <r>
    <n v="122"/>
    <s v="CAN_612"/>
    <s v="BOLD:ACE8100_Araneae_Thomisidae_Xysticus deichmanni"/>
    <x v="17"/>
    <s v="BOLD:ACE8100"/>
    <s v="BOLD:ACE8100"/>
    <s v="BIOUG06855-H06"/>
    <s v="Xysticus deichmanni"/>
    <x v="3"/>
    <x v="19"/>
    <x v="43"/>
    <s v="Xysticus deichmanni"/>
    <x v="65"/>
    <n v="50"/>
    <s v="190,7"/>
    <n v="9535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CE8100"/>
    <s v="ACE8100"/>
  </r>
  <r>
    <n v="121"/>
    <s v="CAN_609"/>
    <s v="BOLD:AAB1154_Araneae_Thomisidae_Xysticus labradorensis"/>
    <x v="18"/>
    <s v="BOLD:AAB1154"/>
    <s v="BOLD:AAB1154"/>
    <s v="BIOUG06853-H07"/>
    <s v="Xysticus labradorensis"/>
    <x v="3"/>
    <x v="19"/>
    <x v="43"/>
    <s v="Xysticus labradorensis"/>
    <x v="66"/>
    <n v="50"/>
    <n v="118"/>
    <n v="5900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B1154"/>
    <s v="AAB1154"/>
  </r>
  <r>
    <n v="29"/>
    <s v="CAN_99"/>
    <s v="BOLD:AAH3315_Coleoptera_Coccinellidae_Coccinella transversoguttata"/>
    <x v="19"/>
    <s v="BOLD:AAH3315"/>
    <s v="BOLD:AAH3315"/>
    <s v="BIOUG06877-F12"/>
    <s v="Coccinella transversoguttata"/>
    <x v="1"/>
    <x v="20"/>
    <x v="44"/>
    <s v="Coccinella transversoguttata"/>
    <x v="67"/>
    <n v="50"/>
    <s v="146,5"/>
    <n v="73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3315"/>
    <s v="AAH3315"/>
  </r>
  <r>
    <n v="68"/>
    <s v="CAN_242"/>
    <s v="BOLD:ACI8140_Diptera_Mycetophilidae"/>
    <x v="20"/>
    <s v="BOLD:ACI8140"/>
    <s v="BOLD:ACI8140"/>
    <s v="BIOUG07877-D06"/>
    <s v="Mycetophilidae"/>
    <x v="0"/>
    <x v="9"/>
    <x v="45"/>
    <m/>
    <x v="0"/>
    <n v="40"/>
    <s v="27,1"/>
    <n v="108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CI8140"/>
  </r>
  <r>
    <n v="36"/>
    <s v="CAN_115"/>
    <s v="BOLD:ACA8845_Diptera_Agromyzidae_Chromatomyia puccinelliae"/>
    <x v="21"/>
    <s v="BOLD:ACA8845"/>
    <s v="BOLD:ACA8845"/>
    <s v="BIOUG07711-H09"/>
    <s v="Chromatomyia puccinelliae"/>
    <x v="0"/>
    <x v="2"/>
    <x v="46"/>
    <s v="Chromatomyia puccinelliae"/>
    <x v="68"/>
    <n v="50"/>
    <n v="4"/>
    <n v="20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845"/>
    <s v="ACA8845"/>
  </r>
  <r>
    <n v="37"/>
    <s v="CAN_117"/>
    <s v="BOLD:ABW5539_Diptera_Agromyzidae_Phytomyza aquilonia"/>
    <x v="22"/>
    <s v="BOLD:ABW5539"/>
    <s v="BOLD:ABW5539"/>
    <s v="BIOUG07712-B03"/>
    <s v="Phytomyza aquilonia"/>
    <x v="0"/>
    <x v="2"/>
    <x v="2"/>
    <s v="Phytomyza aquilonia"/>
    <x v="69"/>
    <n v="70"/>
    <s v="7,9"/>
    <n v="55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5539"/>
    <s v="ABW5539"/>
  </r>
  <r>
    <n v="70"/>
    <s v="CAN_250"/>
    <s v="BOLD:AAD8971_Diptera_Chironomidae_Orthocladius oblidens"/>
    <x v="1"/>
    <s v="BOLD:AAD8971"/>
    <s v="BOLD:AAD8971"/>
    <s v="BIOUG07882-C11"/>
    <s v="Orthocladius oblidens"/>
    <x v="0"/>
    <x v="0"/>
    <x v="13"/>
    <s v="Orthocladius oblidens"/>
    <x v="0"/>
    <n v="70"/>
    <s v="5,6"/>
    <n v="392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D8971"/>
  </r>
  <r>
    <n v="57"/>
    <s v="CAN_199"/>
    <s v="BOLD:AAW0131_Diptera_Anthomyiidae_Delia echinata"/>
    <x v="23"/>
    <s v="BOLD:AAW0131"/>
    <s v="BOLD:AAW0131"/>
    <s v="BIOUG07833-F04"/>
    <s v="Delia echinata"/>
    <x v="0"/>
    <x v="3"/>
    <x v="47"/>
    <s v="Delia echinata"/>
    <x v="70"/>
    <n v="50"/>
    <n v="117"/>
    <n v="5850"/>
    <m/>
    <s v="Copenhagen"/>
    <s v="✔"/>
    <x v="4"/>
    <m/>
    <m/>
    <s v="missing"/>
    <s v="incomplete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0131"/>
    <s v="AAW0131"/>
  </r>
  <r>
    <n v="199"/>
    <s v="CAN_D03"/>
    <s v="BOLD:ACA4290_Diptera_Anthomyiidae_Delia fabricii"/>
    <x v="24"/>
    <s v="BOLD:ACA4290"/>
    <s v="BOLD:ACA4290"/>
    <s v="zmuc00023234"/>
    <s v="Delia fabricii"/>
    <x v="0"/>
    <x v="3"/>
    <x v="47"/>
    <s v="Delia fabricii"/>
    <x v="71"/>
    <n v="18"/>
    <s v="9,6"/>
    <s v="172,8"/>
    <m/>
    <s v="TGAC"/>
    <s v="yes"/>
    <x v="5"/>
    <m/>
    <m/>
    <s v="missing"/>
    <s v="incomplete"/>
    <s v="incomplete"/>
    <s v="missing"/>
    <s v="incomplete"/>
    <s v="✔"/>
    <s v="missing"/>
    <s v="incomplete"/>
    <s v="incomplete"/>
    <s v="✔"/>
    <s v="incomplete"/>
    <s v="✔"/>
    <s v="incomplete"/>
    <s v="incomplete"/>
    <s v="✔"/>
    <s v="IDBA+SPADES+MITOBIM+NOVOPLASTY+GENEIOUS"/>
    <s v="ACA4290"/>
    <s v="ACA4290"/>
  </r>
  <r>
    <n v="98"/>
    <s v="CAN_331"/>
    <s v="BOLD:AAG2511_Diptera_Anthomyiidae_Delia platura"/>
    <x v="25"/>
    <s v="BOLD:AAG2511"/>
    <s v="BOLD:AAG2511"/>
    <s v="BIOUG09108-B06"/>
    <s v="Delia platura"/>
    <x v="0"/>
    <x v="3"/>
    <x v="47"/>
    <s v="Delia platura"/>
    <x v="72"/>
    <n v="50"/>
    <s v="42,5"/>
    <n v="21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2511"/>
    <s v="AAG2511"/>
  </r>
  <r>
    <n v="73"/>
    <s v="CAN_253"/>
    <s v="BOLD:AAM8957_Diptera_Mycetophilidae_Brevicornu fuscipenne"/>
    <x v="26"/>
    <s v="BOLD:AAM8957"/>
    <s v="BOLD:AAM8957"/>
    <s v="BIOUG07885-B03"/>
    <s v="Brevicornu fuscipenne"/>
    <x v="0"/>
    <x v="9"/>
    <x v="48"/>
    <s v="Brevicornu fuscipenne"/>
    <x v="0"/>
    <n v="40"/>
    <s v="31,1"/>
    <n v="124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M8957"/>
  </r>
  <r>
    <n v="103"/>
    <s v="CAN_451"/>
    <s v="BOLD:ACF2534_Diptera_Anthomyiidae_Egle groenlandica"/>
    <x v="27"/>
    <s v="BOLD:ACF2534"/>
    <s v="BOLD:ACF2534"/>
    <s v="BIOUG15575-C11"/>
    <s v="Egle groenlandica"/>
    <x v="0"/>
    <x v="3"/>
    <x v="49"/>
    <s v="Egle groenlandica"/>
    <x v="73"/>
    <n v="40"/>
    <s v="81,9"/>
    <n v="327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2534"/>
    <s v="ACF2534"/>
  </r>
  <r>
    <n v="303"/>
    <s v="MITO_39"/>
    <s v="BOLD:AAG2440_Diptera_Anthomyiidae_Eutrichota tunicata"/>
    <x v="28"/>
    <s v="BOLD:AAG2440"/>
    <s v="BOLD:AAG2440"/>
    <s v="za2011-30007"/>
    <s v="Eutrichota tunicata"/>
    <x v="0"/>
    <x v="3"/>
    <x v="50"/>
    <s v="Eutrichota tunicata"/>
    <x v="74"/>
    <n v="70"/>
    <s v="834,8"/>
    <n v="7513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G2440"/>
    <s v="AAG2440"/>
  </r>
  <r>
    <n v="157"/>
    <s v="MITO_13"/>
    <s v="BOLD:AAG2437_Diptera_Anthomyiidae_Fucellia nr. ariciiformis"/>
    <x v="29"/>
    <s v="BOLD:AAG2437"/>
    <s v="BOLD:AAG2437"/>
    <s v="Specimen not barcoded"/>
    <s v="Fucellia nr. ariciiformis"/>
    <x v="0"/>
    <x v="3"/>
    <x v="51"/>
    <s v="Fucellia nr_ariciiformis"/>
    <x v="75"/>
    <n v="50"/>
    <s v="86,8"/>
    <n v="434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2437"/>
    <s v="AAG2437"/>
  </r>
  <r>
    <n v="304"/>
    <s v="MITO_40"/>
    <s v="BOLD:AAV4967_Diptera_Anthomyiidae_Fucellia pictipennis"/>
    <x v="30"/>
    <s v="BOLD:AAV4967"/>
    <s v="BOLD:AAV4967"/>
    <s v="za2011-30011"/>
    <s v="Fucellia pictipennis"/>
    <x v="0"/>
    <x v="3"/>
    <x v="51"/>
    <s v="Fucellia pictipennis"/>
    <x v="76"/>
    <n v="70"/>
    <s v="116,4"/>
    <n v="1047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V4967"/>
    <s v="AAV4967"/>
  </r>
  <r>
    <n v="305"/>
    <s v="MITO_41"/>
    <s v="BOLD:ACA4385_Diptera_Anthomyiidae_Myopina crassipalpis"/>
    <x v="31"/>
    <s v="BOLD:ACA4385"/>
    <s v="BOLD:ACA4385"/>
    <s v="za2010-20005"/>
    <s v="Myopina crassipalpis"/>
    <x v="0"/>
    <x v="3"/>
    <x v="52"/>
    <s v="Myopina crassipalpis"/>
    <x v="77"/>
    <n v="90"/>
    <s v="483,4"/>
    <n v="4350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A4385"/>
    <s v="ACA4385"/>
  </r>
  <r>
    <n v="67"/>
    <s v="CAN_232"/>
    <s v="BOLD:AAP5045_Diptera_Anthomyiidae_Paradelia arctica"/>
    <x v="32"/>
    <s v="BOLD:AAP5045"/>
    <s v="BOLD:AAP5045"/>
    <s v="BIOUG07875-A12"/>
    <s v="Paradelia arctica"/>
    <x v="0"/>
    <x v="3"/>
    <x v="53"/>
    <s v="Paradelia arctica"/>
    <x v="78"/>
    <n v="50"/>
    <n v="237"/>
    <n v="118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5045"/>
    <s v="AAP5045"/>
  </r>
  <r>
    <n v="30"/>
    <s v="CAN_100"/>
    <s v="BOLD:ACP6173_Diptera_Anthomyiidae_Pegomya icterica"/>
    <x v="33"/>
    <s v="BOLD:ACP6173"/>
    <s v="BOLD:ACP6173"/>
    <s v="BIOUG06855-H10"/>
    <s v="Pegomya icterica"/>
    <x v="0"/>
    <x v="3"/>
    <x v="54"/>
    <s v="Pegomya icterica"/>
    <x v="79"/>
    <n v="50"/>
    <s v="443,2"/>
    <n v="221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P6173"/>
    <s v="ACP6173"/>
  </r>
  <r>
    <n v="306"/>
    <s v="MITO_42"/>
    <s v="BOLD:AAG2441_Diptera_Anthomyiidae_Zaphne divisa"/>
    <x v="34"/>
    <s v="BOLD:AAG2441"/>
    <s v="BOLD:AAG2441"/>
    <s v="za2011-30016"/>
    <s v="Zaphne divisa"/>
    <x v="0"/>
    <x v="3"/>
    <x v="5"/>
    <s v="Zaphne divisa"/>
    <x v="80"/>
    <n v="90"/>
    <s v="110,7"/>
    <n v="996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2441"/>
    <s v="AAG2441"/>
  </r>
  <r>
    <n v="355"/>
    <s v="MITO_114"/>
    <s v="BOLD:AAG1723_Diptera_Anthomyiidae_Zaphne frontata or Zaphne tundrica"/>
    <x v="35"/>
    <s v="BOLD:AAG1723"/>
    <s v="BOLD:AAG1723"/>
    <s v="za201130024"/>
    <s v="Zaphne frontata_Z.  Tundrica"/>
    <x v="0"/>
    <x v="3"/>
    <x v="5"/>
    <s v="Zaphne frontata_tundrica"/>
    <x v="81"/>
    <n v="90"/>
    <n v="790"/>
    <n v="7110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1723"/>
    <s v="AAG1723"/>
  </r>
  <r>
    <n v="156"/>
    <s v="MITO_11"/>
    <s v="BOLD:ABZ1244_Diptera_Anthomyiidae_Zaphne occidentalis"/>
    <x v="36"/>
    <s v="BOLD:ABZ1244"/>
    <s v="BOLD:ABZ1244"/>
    <s v="Specimen not barcoded"/>
    <s v="Zaphne occidentalis"/>
    <x v="0"/>
    <x v="3"/>
    <x v="5"/>
    <s v="Zaphne occidentalis"/>
    <x v="82"/>
    <n v="50"/>
    <s v="333,3"/>
    <n v="1666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Z1244"/>
    <s v="ABZ1244"/>
  </r>
  <r>
    <n v="310"/>
    <s v="MITO_46"/>
    <s v="BOLD:AAB0868_Diptera_Calliphoridae_Cynomya"/>
    <x v="37"/>
    <s v="BOLD:AAB0868"/>
    <s v="BOLD:AAB0868"/>
    <s v="za2009-10009"/>
    <s v="Cynomya mortuorum"/>
    <x v="0"/>
    <x v="21"/>
    <x v="55"/>
    <s v="Cynomya sp"/>
    <x v="83"/>
    <n v="90"/>
    <s v="666,8"/>
    <n v="6001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0868"/>
    <s v="AAB0868"/>
  </r>
  <r>
    <n v="307"/>
    <s v="MITO_43"/>
    <s v="BOLD:ACA4554_Diptera_Calliphoridae_Protocalliphora tundrae"/>
    <x v="38"/>
    <s v="BOLD:ACA4554"/>
    <s v="BOLD:ACA4554"/>
    <s v="za2011-30025"/>
    <s v="Protocalliphora tundrae"/>
    <x v="0"/>
    <x v="21"/>
    <x v="56"/>
    <s v="Protocalliphora tundrae"/>
    <x v="84"/>
    <n v="90"/>
    <s v="585,7"/>
    <n v="5271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A4554"/>
    <s v="ACA4554"/>
  </r>
  <r>
    <n v="308"/>
    <s v="MITO_44"/>
    <s v="BOLD:AAV6375_Diptera_Calliphoridae_Protophormia atriceps"/>
    <x v="39"/>
    <s v="BOLD:AAV6375"/>
    <s v="BOLD:AAV6375"/>
    <s v="za2010-20015"/>
    <s v="Protophormia atriceps"/>
    <x v="0"/>
    <x v="21"/>
    <x v="57"/>
    <s v="Protophormia atriceps"/>
    <x v="85"/>
    <n v="90"/>
    <s v="478,3"/>
    <n v="4304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V6375"/>
    <s v="AAV6375"/>
  </r>
  <r>
    <n v="356"/>
    <s v="MITO_116"/>
    <s v="BOLD:AAC9614_Diptera_Calliphoridae_Protophormia terraenovae"/>
    <x v="40"/>
    <s v="BOLD:AAC9614"/>
    <s v="BOLD:AAC9614"/>
    <s v="BIOUG07714-F04"/>
    <s v="Protophormia terraenovae"/>
    <x v="0"/>
    <x v="21"/>
    <x v="57"/>
    <s v="Protophormia terraenovae"/>
    <x v="86"/>
    <n v="50"/>
    <s v="24,6"/>
    <n v="1230"/>
    <s v="x"/>
    <s v="TGAC"/>
    <m/>
    <x v="3"/>
    <m/>
    <s v="soup"/>
    <s v="✔"/>
    <s v="✔"/>
    <s v="✔"/>
    <s v="✔"/>
    <s v="✔"/>
    <s v="✔"/>
    <s v="✔"/>
    <s v="✔"/>
    <s v="✔"/>
    <s v="✔"/>
    <s v="✔"/>
    <s v="✔"/>
    <s v="✔"/>
    <s v="✔"/>
    <s v="✔"/>
    <s v="IDBA"/>
    <m/>
    <s v="AAC9614"/>
  </r>
  <r>
    <n v="90"/>
    <s v="CAN_313"/>
    <s v="BOLD:ACR2777_Diptera_Canacidae_Canacidae"/>
    <x v="41"/>
    <s v="BOLD:ACR2777"/>
    <s v="BOLD:ACR2777"/>
    <s v="BIOUG09102-G06"/>
    <s v="Canacidae"/>
    <x v="0"/>
    <x v="22"/>
    <x v="3"/>
    <s v="genus sp"/>
    <x v="87"/>
    <n v="70"/>
    <s v="14,3"/>
    <n v="100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R2777"/>
    <s v="ACR2777"/>
  </r>
  <r>
    <n v="235"/>
    <s v="CAN_362"/>
    <s v="BOLD:ACI8673_Diptera_Cecidomyiidae_Dasineura"/>
    <x v="42"/>
    <s v="BOLD:ACI8673"/>
    <s v="BOLD:ACI8673"/>
    <s v="BIOUG15408-G06"/>
    <s v="Dasineura"/>
    <x v="0"/>
    <x v="4"/>
    <x v="7"/>
    <s v="Dasineura sp"/>
    <x v="88"/>
    <n v="50"/>
    <s v="2,6"/>
    <n v="13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8673"/>
    <s v="ACI8673"/>
  </r>
  <r>
    <n v="250"/>
    <s v="CAN_411"/>
    <s v="BOLD:ACN8351_Diptera_Cecidomyiidae_Neurolyga ovata"/>
    <x v="43"/>
    <s v="BOLD:ACN8351"/>
    <s v="BOLD:ACN8351"/>
    <s v="BIOUG15503-D05"/>
    <s v="Neurolyga ovata"/>
    <x v="0"/>
    <x v="4"/>
    <x v="58"/>
    <s v="Neurolyga ovata"/>
    <x v="89"/>
    <n v="50"/>
    <s v="1,7"/>
    <n v="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N8351"/>
    <s v="ACN8351"/>
  </r>
  <r>
    <n v="83"/>
    <s v="CAN_292"/>
    <s v="BOLD:ACI8139_Diptera_Ceratopogonidae_Brachypogon"/>
    <x v="44"/>
    <s v="BOLD:ACI8139"/>
    <s v="BOLD:ACI8139"/>
    <s v="BIOUG09014-E08"/>
    <s v="Brachypogon"/>
    <x v="0"/>
    <x v="5"/>
    <x v="8"/>
    <s v="Brachypogon sp"/>
    <x v="90"/>
    <n v="50"/>
    <s v="4,5"/>
    <n v="2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39"/>
    <s v="ACI8139"/>
  </r>
  <r>
    <n v="92"/>
    <s v="CAN_320"/>
    <s v="BOLD:AAG6532_Diptera_Ceratopogonidae_Brachypogon"/>
    <x v="45"/>
    <s v="BOLD:AAG6532"/>
    <s v="BOLD:AAG6532"/>
    <s v="BIOUG09105-F09"/>
    <s v="Brachypogon"/>
    <x v="0"/>
    <x v="5"/>
    <x v="8"/>
    <s v="Brachypogon sp"/>
    <x v="91"/>
    <n v="50"/>
    <s v="5,3"/>
    <n v="2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6532"/>
    <s v="AAG6532"/>
  </r>
  <r>
    <n v="93"/>
    <s v="CAN_322"/>
    <s v="BOLD:ABW3845_Diptera_Brachypogon"/>
    <x v="46"/>
    <s v="BOLD:ABW3845"/>
    <s v="BOLD:ABW3845"/>
    <s v="BIOUG09105-H07"/>
    <s v="Brachypogon"/>
    <x v="0"/>
    <x v="5"/>
    <x v="8"/>
    <s v="Brachypogon sp"/>
    <x v="92"/>
    <n v="50"/>
    <s v="7,6"/>
    <n v="38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W3845"/>
    <s v="ABW3845"/>
  </r>
  <r>
    <n v="93"/>
    <s v="CAN_322"/>
    <s v="BOLD:ABW3845_Diptera_Brachypogon"/>
    <x v="46"/>
    <s v="BOLD:ABW3845"/>
    <s v="BOLD:ABW3845"/>
    <s v="BIOUG09105-H07"/>
    <s v="Brachypogon"/>
    <x v="0"/>
    <x v="5"/>
    <x v="8"/>
    <m/>
    <x v="0"/>
    <n v="50"/>
    <s v="7,6"/>
    <n v="38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BW3845"/>
  </r>
  <r>
    <n v="210"/>
    <s v="CAN_E05"/>
    <s v="BOLD:AAL9247_Diptera_Ceratopogonidae_Brachypogon"/>
    <x v="47"/>
    <s v="BOLD:AAL9247"/>
    <s v="BOLD:AAL9247"/>
    <s v="24291-G08"/>
    <s v="Brachypogon"/>
    <x v="0"/>
    <x v="5"/>
    <x v="8"/>
    <s v="Brachypogon sp"/>
    <x v="93"/>
    <n v="18"/>
    <s v="16,4"/>
    <s v="295,2"/>
    <m/>
    <s v="TGAC"/>
    <s v="yes"/>
    <x v="4"/>
    <m/>
    <s v="Only few reads"/>
    <s v="incomplete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+REF&amp;SOUP_DATA"/>
    <s v="AAL9247"/>
    <s v="AAL9247"/>
  </r>
  <r>
    <n v="88"/>
    <s v="CAN_305"/>
    <s v="BOLD:ACI9186_Diptera_Ceratopogonidae_Ceratopogon abstrusus"/>
    <x v="48"/>
    <s v="BOLD:ACI9186"/>
    <s v="BOLD:ACI9186"/>
    <s v="BIOUG09018-E08"/>
    <s v="Ceratopogon abstrusus"/>
    <x v="0"/>
    <x v="5"/>
    <x v="59"/>
    <s v="Ceratopogon abstrusus"/>
    <x v="94"/>
    <n v="70"/>
    <s v="9,1"/>
    <n v="63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6"/>
    <s v="ACI9186"/>
  </r>
  <r>
    <n v="276"/>
    <s v="CAN_490"/>
    <s v="BOLD:AAM6201_Diptera_Ceratopogonidae_Culicoides"/>
    <x v="49"/>
    <s v="BOLD:AAM6201"/>
    <s v="BOLD:AAM6201"/>
    <s v="BIOUG15782-A12"/>
    <s v="Culicoides"/>
    <x v="0"/>
    <x v="5"/>
    <x v="60"/>
    <s v="Culicoides sp"/>
    <x v="95"/>
    <n v="50"/>
    <s v="3,2"/>
    <n v="1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201"/>
    <s v="AAM6201"/>
  </r>
  <r>
    <n v="209"/>
    <s v="CAN_E03"/>
    <s v="BOLD:AAM6200_Diptera_Ceratopogonidae_Forcipomyia sp. 4ES"/>
    <x v="50"/>
    <s v="BOLD:AAM6200"/>
    <s v="BOLD:AAM6200"/>
    <s v="23998-G09"/>
    <s v="Forcipomyia sp. 4ES"/>
    <x v="0"/>
    <x v="5"/>
    <x v="9"/>
    <s v="Forcipomyia sp4ES"/>
    <x v="96"/>
    <n v="18"/>
    <s v="11,5"/>
    <n v="207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200"/>
    <s v="AAM6200"/>
  </r>
  <r>
    <n v="1"/>
    <s v="CAN_4"/>
    <s v="BOLD:AAL1593_Diptera_Chironomidae_Allocladius nanseni"/>
    <x v="0"/>
    <s v="BOLD:AAL1593"/>
    <s v="BOLD:AAL1593"/>
    <s v="BIOUG07888-F01"/>
    <s v="Allocladius nanseni"/>
    <x v="0"/>
    <x v="0"/>
    <x v="0"/>
    <s v="Allocladius nanseni"/>
    <x v="97"/>
    <n v="90"/>
    <s v="11,2"/>
    <n v="1008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L1593"/>
    <s v="AAL1593"/>
  </r>
  <r>
    <n v="229"/>
    <s v="CAN_336"/>
    <s v="BOLD:ABZ1783_Diptera_Chironomidae_Allocladius"/>
    <x v="51"/>
    <s v="BOLD:ABZ1783"/>
    <s v="BOLD:ABZ1783"/>
    <s v="BIOUG09109-D02"/>
    <s v="Allocladius"/>
    <x v="0"/>
    <x v="0"/>
    <x v="0"/>
    <s v="Allocladius sp"/>
    <x v="98"/>
    <n v="50"/>
    <s v="1,8"/>
    <n v="90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BZ1783"/>
    <s v="ABZ1783"/>
  </r>
  <r>
    <n v="270"/>
    <s v="CAN_467"/>
    <s v="BOLD:AAI4194_Diptera_Chironomidae_Bryophaenocladius"/>
    <x v="52"/>
    <s v="BOLD:AAI4194"/>
    <s v="BOLD:AAI4194"/>
    <s v="BIOUG15660-C01"/>
    <s v="Bryophaenocladius"/>
    <x v="0"/>
    <x v="0"/>
    <x v="61"/>
    <s v="Bryophaenocladius sp"/>
    <x v="99"/>
    <n v="50"/>
    <s v="0,8"/>
    <n v="40"/>
    <m/>
    <m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I4194"/>
    <s v="AAI4194"/>
  </r>
  <r>
    <n v="2"/>
    <s v="CAN_5"/>
    <s v="BOLD:AAD4187_Diptera_Chironomidae_Chaetocladius holmgreni"/>
    <x v="53"/>
    <s v="BOLD:AAD4187"/>
    <s v="BOLD:AAD4187"/>
    <s v="BIOUG09102-H11"/>
    <s v="Chaetocladius holmgreni"/>
    <x v="0"/>
    <x v="0"/>
    <x v="62"/>
    <s v="Chaetocladius holmgreni"/>
    <x v="100"/>
    <n v="90"/>
    <s v="6,6"/>
    <n v="594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187"/>
    <s v="AAD4187"/>
  </r>
  <r>
    <n v="3"/>
    <s v="CAN_9"/>
    <s v="BOLD:AAC8747_Diptera_Chironomidae_Chaetocladius perennis"/>
    <x v="54"/>
    <s v="BOLD:AAC8747"/>
    <s v="BOLD:AAC8747"/>
    <s v="BIOUG15485-A06"/>
    <s v="Chaetocladius perennis"/>
    <x v="0"/>
    <x v="0"/>
    <x v="62"/>
    <s v="Chaetocladius perennis"/>
    <x v="101"/>
    <n v="90"/>
    <s v="3,7"/>
    <n v="33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8747"/>
    <s v="AAC8747"/>
  </r>
  <r>
    <n v="44"/>
    <s v="CAN_142"/>
    <s v="BOLD:AAL9858_Diptera_Chironomidae_Chaetocladius holmgreni"/>
    <x v="55"/>
    <s v="BOLD:AAL9858"/>
    <s v="BOLD:AAL9858"/>
    <s v="BIOUG07723-D01"/>
    <s v="Chaetocladius holmgreni"/>
    <x v="0"/>
    <x v="0"/>
    <x v="62"/>
    <s v="Chaetocladius holmgreni"/>
    <x v="102"/>
    <n v="50"/>
    <s v="13,4"/>
    <n v="67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58"/>
    <s v="AAL9858"/>
  </r>
  <r>
    <n v="4"/>
    <s v="CAN_12"/>
    <s v="BOLD:AAC0592_Diptera_Chironomidae_Chironomus cf. Saxatilis"/>
    <x v="56"/>
    <s v="BOLD:AAC0592"/>
    <s v="BOLD:AAC0592"/>
    <s v="BIOUG15420-G08"/>
    <s v="Chironomus cf. saxatilis"/>
    <x v="0"/>
    <x v="0"/>
    <x v="63"/>
    <s v="Chironomus cf_saxatilis"/>
    <x v="103"/>
    <n v="50"/>
    <s v="142,2"/>
    <n v="711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0592"/>
    <s v="AAC0592"/>
  </r>
  <r>
    <n v="5"/>
    <s v="CAN_18"/>
    <s v="BOLD:AAC0596_Diptera_Chironomidae_Chironomus hyperboreus"/>
    <x v="57"/>
    <s v="BOLD:AAC0596"/>
    <s v="BOLD:AAC0596"/>
    <s v="BIOUG08896-A10"/>
    <s v="Chironomus hyperboreus"/>
    <x v="0"/>
    <x v="0"/>
    <x v="63"/>
    <s v="Chironomus hyperboreus"/>
    <x v="104"/>
    <n v="50"/>
    <s v="106,5"/>
    <n v="53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C0596"/>
    <s v="AAC0596"/>
  </r>
  <r>
    <n v="7"/>
    <s v="CAN_26"/>
    <s v="BOLD:ACA4706_Diptera_Chironomidae_Corynoneura scutellata"/>
    <x v="2"/>
    <s v="BOLD:ACA4706"/>
    <s v="BOLD:ACA4706"/>
    <s v="BIOUG15526-A12"/>
    <s v="Corynoneura scutellata"/>
    <x v="0"/>
    <x v="0"/>
    <x v="6"/>
    <s v="Corynoneura scutellata"/>
    <x v="105"/>
    <n v="90"/>
    <n v="3"/>
    <n v="27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A4706"/>
    <s v="ACA4706"/>
  </r>
  <r>
    <n v="221"/>
    <s v="CAN_161"/>
    <s v="BOLD:AAB0080_Diptera_Chironomidae_Corynoneura"/>
    <x v="58"/>
    <s v="BOLD:AAB0080"/>
    <s v="BOLD:AAB0080"/>
    <s v="BIOUG07731-A02"/>
    <s v="Corynoneura"/>
    <x v="0"/>
    <x v="0"/>
    <x v="6"/>
    <s v="Corynoneura sp"/>
    <x v="106"/>
    <n v="50"/>
    <s v="2,9"/>
    <n v="1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B0080"/>
    <s v="AAB0080"/>
  </r>
  <r>
    <n v="8"/>
    <s v="CAN_28"/>
    <s v="BOLD:AAI6025_Diptera_Chironomidae_Cricotopus cf. Tibialis"/>
    <x v="59"/>
    <s v="BOLD:AAI6025"/>
    <s v="BOLD:AAI6025"/>
    <s v="BIOUG07734-E12"/>
    <s v="Cricotopus cf. tibialis"/>
    <x v="0"/>
    <x v="0"/>
    <x v="64"/>
    <s v="Cricotopus cf_tibialis"/>
    <x v="107"/>
    <n v="90"/>
    <s v="5,4"/>
    <n v="48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6025"/>
    <s v="AAI6025"/>
  </r>
  <r>
    <n v="9"/>
    <s v="CAN_31"/>
    <s v="BOLD:AAA5307_Diptera_Chironomidae_Cricotopus obnixus"/>
    <x v="60"/>
    <s v="BOLD:AAA5307"/>
    <s v="BOLD:AAA5307"/>
    <s v="BIOUG09014-C06"/>
    <s v="Cricotopus obnixus"/>
    <x v="0"/>
    <x v="0"/>
    <x v="64"/>
    <s v="Cricotopus obnixus"/>
    <x v="108"/>
    <n v="90"/>
    <s v="5,7"/>
    <n v="51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07"/>
    <s v="AAA5307"/>
  </r>
  <r>
    <n v="10"/>
    <s v="CAN_33"/>
    <s v="BOLD:ABZ4817_Diptera_Chironomidae_Cricotopus obnixus"/>
    <x v="61"/>
    <s v="BOLD:ABZ4817"/>
    <s v="BOLD:ABZ4817"/>
    <s v="BIOUG15516-A11"/>
    <s v="Cricotopus obnixus"/>
    <x v="0"/>
    <x v="0"/>
    <x v="64"/>
    <s v="Cricotopus obnixus"/>
    <x v="109"/>
    <n v="90"/>
    <s v="3,4"/>
    <n v="30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4817"/>
    <s v="ABZ4817"/>
  </r>
  <r>
    <n v="11"/>
    <s v="CAN_38"/>
    <s v="BOLD:AAL7378_Diptera_Chironomidae_Cricotopus patens"/>
    <x v="62"/>
    <s v="BOLD:AAL7378"/>
    <s v="BOLD:AAL7378"/>
    <s v="BIOUG08894-A05"/>
    <s v="Cricotopus patens"/>
    <x v="0"/>
    <x v="0"/>
    <x v="64"/>
    <s v="Cricotopus patens"/>
    <x v="110"/>
    <n v="90"/>
    <s v="7,8"/>
    <n v="70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378"/>
    <s v="AAL7378"/>
  </r>
  <r>
    <n v="12"/>
    <s v="CAN_41"/>
    <s v="BOLD:AAA5300_Diptera_Chironomidae_Cricotopus tibialis"/>
    <x v="63"/>
    <s v="BOLD:AAA5300"/>
    <s v="BOLD:AAA5300"/>
    <s v="BIOUG07887-E05"/>
    <s v="Cricotopus tibialis"/>
    <x v="0"/>
    <x v="0"/>
    <x v="64"/>
    <s v="Cricotopus tibialis"/>
    <x v="111"/>
    <n v="90"/>
    <s v="2,3"/>
    <n v="20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A5300"/>
    <s v="AAA5300"/>
  </r>
  <r>
    <n v="13"/>
    <s v="CAN_43"/>
    <s v="BOLD:AAL9618_Diptera_Chironomidae_Cricotopus triannulatus"/>
    <x v="64"/>
    <s v="BOLD:AAL9618"/>
    <s v="BOLD:AAL9618"/>
    <s v="BIOUG07886-A12"/>
    <s v="Cricotopus triannulatus"/>
    <x v="0"/>
    <x v="0"/>
    <x v="64"/>
    <s v="Cricotopus triannulatus"/>
    <x v="112"/>
    <n v="90"/>
    <s v="7,2"/>
    <n v="64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18"/>
    <s v="AAL9618"/>
  </r>
  <r>
    <n v="14"/>
    <s v="CAN_46"/>
    <s v="BOLD:AAB1737_Diptera_Chironomidae_Diamesa aberrata or Diamesa incallida"/>
    <x v="3"/>
    <s v="BOLD:AAB1737"/>
    <s v="BOLD:AAB1737"/>
    <s v="BIOUG07712-H01"/>
    <s v="Diamesa aberrata /Diamesa incallida"/>
    <x v="0"/>
    <x v="0"/>
    <x v="10"/>
    <s v="Diamesa aberrata_incallida"/>
    <x v="113"/>
    <n v="50"/>
    <s v="124,3"/>
    <n v="6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B1737"/>
    <s v="AAB1737"/>
  </r>
  <r>
    <n v="15"/>
    <s v="CAN_52"/>
    <s v="BOLD:AAD7061_Diptera_Chironomidae_Diamesa arctica"/>
    <x v="65"/>
    <s v="BOLD:AAD7061"/>
    <s v="BOLD:AAD7061"/>
    <s v="BIOUG07712-A01"/>
    <s v="Diamesa arctica"/>
    <x v="0"/>
    <x v="0"/>
    <x v="10"/>
    <s v="Diamesa arctica"/>
    <x v="114"/>
    <n v="50"/>
    <s v="33,6"/>
    <n v="168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061"/>
    <s v="AAD7061"/>
  </r>
  <r>
    <n v="16"/>
    <s v="CAN_58"/>
    <s v="BOLD:AAM0255_Diptera_Chironomidae_Diamesa bertrami"/>
    <x v="66"/>
    <s v="BOLD:AAM0255"/>
    <s v="BOLD:AAM0255"/>
    <s v="BIOUG09184-C01"/>
    <s v="Diamesa bertrami"/>
    <x v="0"/>
    <x v="0"/>
    <x v="10"/>
    <s v="Diamesa bertrami"/>
    <x v="115"/>
    <n v="90"/>
    <s v="7,9"/>
    <n v="71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255"/>
    <s v="AAM0255"/>
  </r>
  <r>
    <n v="17"/>
    <s v="CAN_59"/>
    <s v="BOLD:AAB9980_Diptera_Chironomidae_Diamesa bertrami"/>
    <x v="67"/>
    <s v="BOLD:AAB9980"/>
    <s v="BOLD:AAB9980"/>
    <s v="BIOUG15578-A06"/>
    <s v="Diamesa bertrami"/>
    <x v="0"/>
    <x v="0"/>
    <x v="10"/>
    <s v="Diamesa bertrami"/>
    <x v="116"/>
    <n v="90"/>
    <s v="13,1"/>
    <n v="1179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980"/>
    <s v="AAB9980"/>
  </r>
  <r>
    <n v="35"/>
    <s v="CAN_112"/>
    <s v="BOLD:AAL5960_Diptera_Chironomidae_Diamesa geminata"/>
    <x v="68"/>
    <s v="BOLD:AAL5960"/>
    <s v="BOLD:AAL5960"/>
    <s v="BIOUG07711-E09"/>
    <s v="Diamesa geminata"/>
    <x v="0"/>
    <x v="0"/>
    <x v="10"/>
    <s v="Diamesa geminata"/>
    <x v="117"/>
    <n v="50"/>
    <n v="8"/>
    <n v="40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960"/>
    <s v="AAL5960"/>
  </r>
  <r>
    <n v="38"/>
    <s v="CAN_125"/>
    <s v="BOLD:AAL9695_Diptera_Chironomidae_Diamesa simplex"/>
    <x v="69"/>
    <s v="BOLD:AAL9695"/>
    <s v="BOLD:AAL9695"/>
    <s v="BIOUG07712-G05"/>
    <s v="Diamesa simplex"/>
    <x v="0"/>
    <x v="0"/>
    <x v="10"/>
    <s v="Diamesa simplex"/>
    <x v="118"/>
    <n v="40"/>
    <s v="65,2"/>
    <n v="260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95"/>
    <s v="AAL9695"/>
  </r>
  <r>
    <n v="18"/>
    <s v="CAN_60"/>
    <s v="BOLD:AAM0419_Diptera_Chironomidae_Diplocladius cultriger"/>
    <x v="70"/>
    <s v="BOLD:AAM0419"/>
    <s v="BOLD:AAM0419"/>
    <s v="BIOUG07730-B01"/>
    <s v="Diplocladius cultriger"/>
    <x v="0"/>
    <x v="0"/>
    <x v="65"/>
    <s v="Diplocladius cultriger"/>
    <x v="119"/>
    <n v="90"/>
    <s v="9,3"/>
    <n v="83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419"/>
    <s v="AAM0419"/>
  </r>
  <r>
    <n v="228"/>
    <s v="CAN_306"/>
    <s v="BOLD:AAU6760_Diptera_Chironomidae_Gymnometriocnemus"/>
    <x v="71"/>
    <s v="BOLD:AAU6760"/>
    <s v="BOLD:AAU6760"/>
    <s v="BIOUG09018-F04"/>
    <s v="Gymnometriocnemus"/>
    <x v="0"/>
    <x v="0"/>
    <x v="66"/>
    <s v="Gymnometriocnemus sp"/>
    <x v="120"/>
    <n v="50"/>
    <s v="2,5"/>
    <n v="12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60"/>
    <s v="AAU6760"/>
  </r>
  <r>
    <n v="19"/>
    <s v="CAN_66"/>
    <s v="BOLD:AAM0871_Diptera_Chironomidae_Hydrobaenus fusistylus"/>
    <x v="72"/>
    <s v="BOLD:AAM0871"/>
    <s v="BOLD:AAM0871"/>
    <s v="BIOUG07872-A03"/>
    <s v="Hydrobaenus fusistylus"/>
    <x v="0"/>
    <x v="0"/>
    <x v="67"/>
    <s v="Hydrobaenus fusistylus"/>
    <x v="121"/>
    <n v="90"/>
    <s v="9,2"/>
    <n v="82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871"/>
    <s v="AAM0871"/>
  </r>
  <r>
    <n v="20"/>
    <s v="CAN_68"/>
    <s v="BOLD:AAM6308_Diptera_Chironomidae_Limnophyes anderseni"/>
    <x v="73"/>
    <s v="BOLD:AAM6308"/>
    <s v="BOLD:AAM6308"/>
    <s v="BIOUG07713-E03"/>
    <s v="Limnophyes anderseni"/>
    <x v="0"/>
    <x v="0"/>
    <x v="14"/>
    <s v="Limnophyes anderseni"/>
    <x v="122"/>
    <n v="90"/>
    <n v="7"/>
    <n v="63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308"/>
    <s v="AAM6308"/>
  </r>
  <r>
    <n v="21"/>
    <s v="CAN_74"/>
    <s v="BOLD:AAD1720_Diptera_Chironomidae_Limnophyes asquamatus"/>
    <x v="4"/>
    <s v="BOLD:AAD1720"/>
    <s v="BOLD:AAD1720"/>
    <s v="BIOUG07832-A09"/>
    <s v="Limnophyes asquamatus"/>
    <x v="0"/>
    <x v="0"/>
    <x v="14"/>
    <s v="Limnophyes asquamatus"/>
    <x v="123"/>
    <n v="90"/>
    <s v="5,9"/>
    <n v="531"/>
    <m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missing"/>
    <s v="missing"/>
    <s v="missing"/>
    <s v="SPADESmeta+IDBA+GENEIOUS"/>
    <s v="AAU6762"/>
    <s v="AAD1720"/>
  </r>
  <r>
    <n v="22"/>
    <s v="CAN_79"/>
    <s v="BOLD:AAU6762_Diptera_Chironomidae_Limnophyes asquamatus"/>
    <x v="5"/>
    <s v="BOLD:AAU6762"/>
    <s v="BOLD:AAU6762"/>
    <s v="BIOUG15604-F06"/>
    <s v="Limnophyes asquamatus"/>
    <x v="0"/>
    <x v="0"/>
    <x v="14"/>
    <s v="Limnophyes asquamatus"/>
    <x v="124"/>
    <n v="90"/>
    <s v="8,6"/>
    <n v="774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U6762"/>
    <s v="AAU6762"/>
  </r>
  <r>
    <n v="23"/>
    <s v="CAN_81"/>
    <s v="BOLD:AAB7912_Diptera_Chironomidae_Limnophyes brachytomus"/>
    <x v="6"/>
    <s v="BOLD:AAB7912"/>
    <s v="BOLD:AAB7912"/>
    <s v="BIOUG07713-F11"/>
    <s v="Limnophyes brachytomus"/>
    <x v="0"/>
    <x v="0"/>
    <x v="14"/>
    <s v="Limnophyes brachytomus"/>
    <x v="125"/>
    <n v="90"/>
    <s v="2,2"/>
    <n v="198"/>
    <m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missing"/>
    <s v="missing"/>
    <s v="missing"/>
    <s v="SPADESmeta"/>
    <s v="ACM4349"/>
    <s v="AAB7912"/>
  </r>
  <r>
    <n v="24"/>
    <s v="CAN_86"/>
    <s v="BOLD:ACM4349_Diptera_Chironomidae_Limnophyes brachytomus"/>
    <x v="74"/>
    <s v="BOLD:ACM4349"/>
    <s v="BOLD:ACM4349"/>
    <s v="BIOUG07833-C02"/>
    <s v="Limnophyes brachytomus"/>
    <x v="0"/>
    <x v="0"/>
    <x v="14"/>
    <s v="Limnophyes brachytomus"/>
    <x v="126"/>
    <n v="90"/>
    <s v="4,5"/>
    <n v="40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4349"/>
    <s v="ACM4349"/>
  </r>
  <r>
    <n v="25"/>
    <s v="CAN_88"/>
    <s v="BOLD:AAE6393_Diptera_Chironomidae_Limnophyes eltoni"/>
    <x v="75"/>
    <s v="BOLD:AAE6393"/>
    <s v="BOLD:AAE6393"/>
    <s v="BIOUG07868-C01"/>
    <s v="Limnophyes eltoni"/>
    <x v="0"/>
    <x v="0"/>
    <x v="14"/>
    <s v="Limnophyes eltoni"/>
    <x v="127"/>
    <n v="90"/>
    <s v="3,6"/>
    <n v="324"/>
    <m/>
    <s v="Copenhagen"/>
    <s v="✔"/>
    <x v="4"/>
    <m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393"/>
    <s v="AAE6393"/>
  </r>
  <r>
    <n v="26"/>
    <s v="CAN_90"/>
    <s v="BOLD:ABZ1847_Diptera_Chironomidae_Limnophyes minimus"/>
    <x v="76"/>
    <s v="BOLD:ABZ1847"/>
    <s v="BOLD:ABZ1847"/>
    <s v="BIOUG07866-G02"/>
    <s v="Limnophyes minimus"/>
    <x v="0"/>
    <x v="0"/>
    <x v="14"/>
    <s v="Limnophyes minimus"/>
    <x v="128"/>
    <n v="90"/>
    <s v="3,7"/>
    <n v="33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1847"/>
    <s v="ABZ1847"/>
  </r>
  <r>
    <n v="27"/>
    <s v="CAN_97"/>
    <s v="BOLD:AAU3704_Diptera_Chironomidae_Limnophyes ninae"/>
    <x v="77"/>
    <s v="BOLD:AAU3704"/>
    <s v="BOLD:AAU3704"/>
    <s v="BIOUG07713-G10"/>
    <s v="Limnophyes ninae"/>
    <x v="0"/>
    <x v="0"/>
    <x v="14"/>
    <s v="Limnophyes ninae"/>
    <x v="129"/>
    <n v="90"/>
    <n v="4"/>
    <n v="3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3704"/>
    <s v="AAU3704"/>
  </r>
  <r>
    <n v="28"/>
    <s v="CAN_98"/>
    <s v="BOLD:AAL9235_Diptera_Chironomidae_Limnophyes pumilio"/>
    <x v="78"/>
    <s v="BOLD:AAL9235"/>
    <s v="BOLD:AAL9235"/>
    <s v="BIOUG07713-E12"/>
    <s v="Limnophyes pumilio"/>
    <x v="0"/>
    <x v="0"/>
    <x v="14"/>
    <s v="Limnophyes pumilio"/>
    <x v="130"/>
    <n v="90"/>
    <s v="4,1"/>
    <n v="369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9235"/>
    <s v="AAL9235"/>
  </r>
  <r>
    <n v="61"/>
    <s v="CAN_214"/>
    <s v="BOLD:AAC5203_Diptera_Chironomidae_Limnophyes pumilio"/>
    <x v="79"/>
    <s v="BOLD:AAC5203"/>
    <s v="BOLD:AAC5203"/>
    <s v="BIOUG07860-C04"/>
    <s v="Limnophyes pumilio"/>
    <x v="0"/>
    <x v="0"/>
    <x v="14"/>
    <s v="Limnophyes pumilio"/>
    <x v="131"/>
    <n v="50"/>
    <s v="2,9"/>
    <n v="145"/>
    <m/>
    <s v="Copenhagen"/>
    <s v="✔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5203"/>
    <s v="AAC5203"/>
  </r>
  <r>
    <n v="214"/>
    <s v="CAN_E10"/>
    <s v="BOLD:ACI8616_Diptera_Chironomidae_Limnophyes"/>
    <x v="80"/>
    <s v="BOLD:ACI8616"/>
    <s v="BOLD:ACI8616"/>
    <s v="24401-A12"/>
    <s v="Limnophyes"/>
    <x v="0"/>
    <x v="0"/>
    <x v="14"/>
    <s v="Limnophyes sp"/>
    <x v="132"/>
    <n v="18"/>
    <s v="7,7"/>
    <s v="138,6"/>
    <m/>
    <s v="TGAC"/>
    <s v="yes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I8616"/>
    <s v="ACI8616"/>
  </r>
  <r>
    <n v="215"/>
    <s v="CAN_E11"/>
    <s v="BOLD:ABV1190_Diptera_Chironomidae_Limnophyes"/>
    <x v="81"/>
    <s v="BOLD:ABV1190"/>
    <s v="BOLD:ABV1190"/>
    <s v="24434-B01"/>
    <s v="Limnophyes"/>
    <x v="0"/>
    <x v="0"/>
    <x v="14"/>
    <s v="Limnophyes sp"/>
    <x v="133"/>
    <n v="18"/>
    <n v="7"/>
    <n v="126"/>
    <m/>
    <s v="TGAC"/>
    <s v="yes"/>
    <x v="6"/>
    <m/>
    <s v="Only few reads"/>
    <s v="incomplete"/>
    <s v="incomplete"/>
    <s v="incomplete"/>
    <s v="missing"/>
    <s v="✔"/>
    <s v="✔"/>
    <s v="missing"/>
    <s v="incomplete"/>
    <s v="incomplete"/>
    <m/>
    <s v="missing"/>
    <s v="missing"/>
    <s v="missing"/>
    <s v="missing"/>
    <s v="missing"/>
    <s v="IDBA+SPADES+MITOBIM+NOVOPLASTY+GENEIOUS"/>
    <s v="ABV1190"/>
    <s v="ABV1190"/>
  </r>
  <r>
    <n v="246"/>
    <s v="CAN_396"/>
    <s v="BOLD:ACI8602_Diptera_Chironomidae_Limnophyes"/>
    <x v="82"/>
    <s v="BOLD:ACI8602"/>
    <s v="BOLD:ACI8602"/>
    <s v="BIOUG15485-D03"/>
    <s v="Limnophyes brachytomus"/>
    <x v="0"/>
    <x v="0"/>
    <x v="14"/>
    <s v="Limnophyes brachytomus"/>
    <x v="134"/>
    <n v="50"/>
    <s v="8,9"/>
    <n v="4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8602"/>
    <s v="ACI8602"/>
  </r>
  <r>
    <n v="135"/>
    <s v="LEP_12"/>
    <s v="BOLD:AAA3398_Lepidoptera_Boloria polaris"/>
    <x v="1"/>
    <s v="BOLD:AAA3398"/>
    <s v="BOLD:AAA3398"/>
    <s v="za2011-063"/>
    <s v="Boloria polaris"/>
    <x v="4"/>
    <x v="23"/>
    <x v="68"/>
    <s v="Boloria polaris"/>
    <x v="0"/>
    <n v="120"/>
    <s v="4,9"/>
    <n v="588"/>
    <s v="x"/>
    <s v="Copenhagen"/>
    <s v="✔"/>
    <x v="0"/>
    <m/>
    <s v="Only few reads"/>
    <m/>
    <m/>
    <m/>
    <m/>
    <m/>
    <m/>
    <m/>
    <m/>
    <m/>
    <m/>
    <m/>
    <m/>
    <m/>
    <m/>
    <m/>
    <m/>
    <m/>
    <s v="AAA3398"/>
  </r>
  <r>
    <n v="274"/>
    <s v="CAN_484"/>
    <s v="BOLD:AAL5757_Diptera_Chironomidae_Metriocnemus eurynotus"/>
    <x v="83"/>
    <s v="BOLD:AAL5757"/>
    <s v="BOLD:AAL5757"/>
    <s v="BIOUG15774-F01"/>
    <s v="Metriocnemus eurynotus"/>
    <x v="0"/>
    <x v="0"/>
    <x v="12"/>
    <s v="Metriocnemus eurynotus"/>
    <x v="135"/>
    <n v="50"/>
    <n v="2"/>
    <n v="1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L5757"/>
    <s v="AAL5757"/>
  </r>
  <r>
    <n v="40"/>
    <s v="CAN_134"/>
    <s v="BOLD:AAA9429_Diptera_Chironomidae_Metriocnemus"/>
    <x v="84"/>
    <s v="BOLD:AAA9429"/>
    <s v="BOLD:AAA9429"/>
    <s v="BIOUG07713-G02"/>
    <s v="Metriocnemus"/>
    <x v="0"/>
    <x v="0"/>
    <x v="12"/>
    <s v="Metriocnemus sp"/>
    <x v="136"/>
    <n v="50"/>
    <s v="21,3"/>
    <n v="10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429"/>
    <s v="AAA9429"/>
  </r>
  <r>
    <n v="258"/>
    <s v="CAN_431"/>
    <s v="BOLD:AAB9837_Diptera_Chironomidae_Micropsectra insignilobus"/>
    <x v="85"/>
    <s v="BOLD:AAB9837"/>
    <s v="BOLD:AAB9837"/>
    <s v="BIOUG15519-D08"/>
    <s v="Micropsectra insignilobus"/>
    <x v="0"/>
    <x v="0"/>
    <x v="69"/>
    <s v="Micropsectra insignilobus"/>
    <x v="137"/>
    <n v="50"/>
    <s v="1,9"/>
    <n v="9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9837"/>
    <s v="AAB9837"/>
  </r>
  <r>
    <n v="54"/>
    <s v="CAN_182"/>
    <s v="BOLD:AAB3857_Diptera_Chironomidae_Micropsectra logani"/>
    <x v="86"/>
    <s v="BOLD:AAB3857"/>
    <s v="BOLD:AAB3857"/>
    <s v="BIOUG07767-B02"/>
    <s v="Micropsectra logani"/>
    <x v="0"/>
    <x v="0"/>
    <x v="69"/>
    <s v="Micropsectra logani"/>
    <x v="138"/>
    <n v="50"/>
    <s v="2,8"/>
    <n v="1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3857"/>
    <s v="AAB3857"/>
  </r>
  <r>
    <n v="231"/>
    <s v="CAN_347"/>
    <s v="BOLD:AAE4990_Diptera_Chironomidae_Orthocladius decoratus"/>
    <x v="87"/>
    <s v="BOLD:AAE4990"/>
    <s v="BOLD:AAE4990"/>
    <s v="BIOUG09181-E11"/>
    <s v="Orthocladius decoratus"/>
    <x v="0"/>
    <x v="0"/>
    <x v="13"/>
    <s v="Orthocladius decoratus"/>
    <x v="139"/>
    <n v="50"/>
    <s v="8,9"/>
    <n v="4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E4990"/>
    <s v="AAE4990"/>
  </r>
  <r>
    <n v="45"/>
    <s v="CAN_144"/>
    <s v="BOLD:AAV5906_Diptera_Chironomidae_Orthocladius gelidus"/>
    <x v="88"/>
    <s v="BOLD:AAV5906"/>
    <s v="BOLD:AAV5906"/>
    <s v="BIOUG07723-F02"/>
    <s v="Orthocladius gelidus"/>
    <x v="0"/>
    <x v="0"/>
    <x v="13"/>
    <s v="Orthocladius gelidus"/>
    <x v="140"/>
    <n v="50"/>
    <n v="23"/>
    <n v="11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5906"/>
    <s v="AAV5906"/>
  </r>
  <r>
    <n v="91"/>
    <s v="CAN_318"/>
    <s v="BOLD:AAV5076_Diptera_Chironomidae_Orthocladius priomixtus"/>
    <x v="89"/>
    <s v="BOLD:AAV5076"/>
    <s v="BOLD:AAV5076"/>
    <s v="BIOUG09103-G06"/>
    <s v="Orthocladius priomixtus"/>
    <x v="0"/>
    <x v="0"/>
    <x v="13"/>
    <s v="Orthocladius priomixtus"/>
    <x v="141"/>
    <n v="50"/>
    <n v="17"/>
    <n v="8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5076"/>
    <s v="AAV5076"/>
  </r>
  <r>
    <n v="76"/>
    <s v="CAN_261"/>
    <s v="BOLD:ACA4801_Diptera_Chironomidae_Orthocladius roussellae"/>
    <x v="90"/>
    <s v="BOLD:ACA4801"/>
    <s v="BOLD:ACA4801"/>
    <s v="BIOUG07887-F06"/>
    <s v="Orthocladius roussellae"/>
    <x v="0"/>
    <x v="0"/>
    <x v="13"/>
    <s v="Orthocladius roussellae"/>
    <x v="142"/>
    <n v="40"/>
    <s v="23,3"/>
    <n v="93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801"/>
    <s v="ACA4801"/>
  </r>
  <r>
    <n v="46"/>
    <s v="CAN_149"/>
    <s v="BOLD:AAL5687_Diptera_Chironomidae_Orthocladius saxosus"/>
    <x v="91"/>
    <s v="BOLD:AAL5687"/>
    <s v="BOLD:AAL5687"/>
    <s v="BIOUG07724-G03"/>
    <s v="Orthocladius saxosus"/>
    <x v="0"/>
    <x v="0"/>
    <x v="13"/>
    <s v="Orthocladius saxosus"/>
    <x v="143"/>
    <n v="50"/>
    <s v="22,2"/>
    <n v="111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687"/>
    <s v="AAL5687"/>
  </r>
  <r>
    <n v="145"/>
    <s v="LINY_5"/>
    <s v="BOLD:AAG5696_Araneae_Linyphiidae_Collinsia thulensis"/>
    <x v="10"/>
    <s v="BOLD:AAG5696"/>
    <s v="BOLD:AAG5696"/>
    <s v="ZA2012-0778"/>
    <s v="Collinsia thulensis"/>
    <x v="3"/>
    <x v="17"/>
    <x v="38"/>
    <s v="Collinsia thulensis"/>
    <x v="0"/>
    <n v="50"/>
    <s v="18,7"/>
    <n v="935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G5696"/>
  </r>
  <r>
    <n v="224"/>
    <s v="CAN_237"/>
    <s v="BOLD:AAD4028_Diptera_Chironomidae_Orthocladius subletteorum"/>
    <x v="92"/>
    <s v="BOLD:AAD4028"/>
    <s v="BOLD:AAD4028"/>
    <s v="BIOUG07875-G11"/>
    <s v="Orthocladius subletteorum"/>
    <x v="0"/>
    <x v="0"/>
    <x v="13"/>
    <s v="Orthocladius subletteorum"/>
    <x v="144"/>
    <n v="50"/>
    <s v="2,2"/>
    <n v="11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D4028"/>
    <s v="AAD4028"/>
  </r>
  <r>
    <n v="94"/>
    <s v="CAN_323"/>
    <s v="BOLD:AAI3491_Diptera_Chironomidae_Orthocladius (Eudact.) gelidorum"/>
    <x v="93"/>
    <s v="BOLD:AAI3491"/>
    <s v="BOLD:AAI3491"/>
    <s v="BIOUG09107-A03"/>
    <s v="Orthocladius (Eudact.) gelidorum"/>
    <x v="0"/>
    <x v="0"/>
    <x v="13"/>
    <s v="Orthocladius sp"/>
    <x v="145"/>
    <n v="50"/>
    <s v="11,7"/>
    <n v="58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3491"/>
    <s v="AAI3491"/>
  </r>
  <r>
    <n v="147"/>
    <s v="MITO_1"/>
    <s v="BOLD:AAH0022_Diptera_Scathophagidae_Scathophaga furcata"/>
    <x v="94"/>
    <s v="BOLD:AAH0022"/>
    <s v="BOLD:AAH0022"/>
    <s v="Specimen not barcoded"/>
    <s v="Scathophaga furcata"/>
    <x v="0"/>
    <x v="24"/>
    <x v="70"/>
    <s v="Scathophaga furcata"/>
    <x v="0"/>
    <n v="50"/>
    <n v="40"/>
    <n v="200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H0022"/>
  </r>
  <r>
    <n v="99"/>
    <s v="CAN_332"/>
    <s v="BOLD:ACK1991_Diptera_Chironomidae_Orthocladius"/>
    <x v="95"/>
    <s v="BOLD:ACK1991"/>
    <s v="BOLD:ACK1991"/>
    <s v="BIOUG09108-D07"/>
    <s v="Orthocladius"/>
    <x v="0"/>
    <x v="0"/>
    <x v="13"/>
    <s v="Orthocladius sp"/>
    <x v="146"/>
    <n v="70"/>
    <s v="3,7"/>
    <n v="25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1991"/>
    <s v="ACK1991"/>
  </r>
  <r>
    <n v="102"/>
    <s v="CAN_342"/>
    <s v="BOLD:AAB1171_Diptera_Chironomidae_Orthocladius (Euorth.) rivicola"/>
    <x v="96"/>
    <s v="BOLD:AAB1171"/>
    <s v="BOLD:AAB1171"/>
    <s v="BIOUG09110-C12"/>
    <s v="Orthocladius (Euorth.) rivicola"/>
    <x v="0"/>
    <x v="0"/>
    <x v="13"/>
    <s v="Orthocladius rivicola"/>
    <x v="147"/>
    <n v="50"/>
    <s v="7,2"/>
    <n v="36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1171"/>
    <s v="AAB1171"/>
  </r>
  <r>
    <n v="189"/>
    <s v="CAN_B09"/>
    <s v="BOLD:ACI9309_Diptera_Chironomidae_Orthocladius"/>
    <x v="97"/>
    <s v="BOLD:ACI9309"/>
    <s v="BOLD:ACI9309"/>
    <s v="BIOUG07858-G02"/>
    <s v="Orthocladius"/>
    <x v="0"/>
    <x v="0"/>
    <x v="13"/>
    <s v="Orthocladius sp"/>
    <x v="148"/>
    <n v="18"/>
    <s v="8,4"/>
    <s v="151,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9309"/>
    <s v="ACI9309"/>
  </r>
  <r>
    <n v="222"/>
    <s v="CAN_176"/>
    <s v="BOLD:AAG5431_Diptera_Chironomidae_Orthocladius"/>
    <x v="98"/>
    <s v="BOLD:AAG5431"/>
    <s v="BOLD:AAG5431"/>
    <s v="BIOUG07745-C06"/>
    <s v="Orthocladius"/>
    <x v="0"/>
    <x v="0"/>
    <x v="13"/>
    <s v="Orthocladius sp"/>
    <x v="149"/>
    <n v="50"/>
    <s v="3,2"/>
    <n v="160"/>
    <m/>
    <s v="TGAC"/>
    <s v="yes"/>
    <x v="4"/>
    <m/>
    <s v="2 contigs with all gene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+REF&amp;SOUP_DATA"/>
    <s v="AAG5431"/>
    <s v="AAG5431"/>
  </r>
  <r>
    <n v="255"/>
    <s v="CAN_423"/>
    <s v="BOLD:AAU6758_Diptera_Chironomidae_Orthocladius"/>
    <x v="99"/>
    <s v="BOLD:AAU6758"/>
    <s v="BOLD:AAU6758"/>
    <s v="BIOUG15517-C05"/>
    <s v="Orthocladius"/>
    <x v="0"/>
    <x v="0"/>
    <x v="13"/>
    <s v="Orthocladius sp"/>
    <x v="150"/>
    <n v="50"/>
    <s v="10,2"/>
    <n v="5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58"/>
    <s v="AAU6758"/>
  </r>
  <r>
    <n v="227"/>
    <s v="CAN_304"/>
    <s v="BOLD:AAE3721_Diptera_Chironomidae_Paraphaenocladius brevinervis"/>
    <x v="100"/>
    <s v="BOLD:AAE3721"/>
    <s v="BOLD:AAE3721"/>
    <s v="BIOUG09018-D03"/>
    <s v="Paraphaenocladius brevinervis"/>
    <x v="0"/>
    <x v="0"/>
    <x v="71"/>
    <s v="Paraphaenocladius brevinervis"/>
    <x v="151"/>
    <n v="70"/>
    <s v="3,6"/>
    <n v="25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E3721"/>
    <s v="AAE3721"/>
  </r>
  <r>
    <n v="55"/>
    <s v="CAN_185"/>
    <s v="BOLD:AAC4201_Diptera_Chironomidae_Paraphaenocladius impensus"/>
    <x v="101"/>
    <s v="BOLD:AAC4201"/>
    <s v="BOLD:AAC4201"/>
    <s v="BIOUG07825-E11"/>
    <s v="Paraphaenocladius impensus"/>
    <x v="0"/>
    <x v="0"/>
    <x v="71"/>
    <s v="Paraphaenocladius impensus"/>
    <x v="152"/>
    <n v="50"/>
    <s v="5,5"/>
    <n v="2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4201"/>
    <s v="AAC4201"/>
  </r>
  <r>
    <n v="154"/>
    <s v="MITO_9"/>
    <s v="BOLD:ABX6359_Diptera_Muscidae_Spilogona tornensis"/>
    <x v="102"/>
    <s v="BOLD:ABX6359"/>
    <s v="BOLD:ABX6359"/>
    <s v="Specimen not barcoded"/>
    <s v="Spilogona tornensis"/>
    <x v="0"/>
    <x v="8"/>
    <x v="72"/>
    <s v="Spilogona tornensis"/>
    <x v="0"/>
    <n v="50"/>
    <s v="123,6"/>
    <n v="618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BX6359"/>
  </r>
  <r>
    <n v="74"/>
    <s v="CAN_255"/>
    <s v="BOLD:ACI8978_Diptera_Chironomidae_Paratanytarsus"/>
    <x v="103"/>
    <s v="BOLD:ACI8978"/>
    <s v="BOLD:ACI8978"/>
    <s v="BIOUG07885-H03"/>
    <s v="Paratanytarsus"/>
    <x v="0"/>
    <x v="0"/>
    <x v="73"/>
    <s v="Paratanytarsus sp"/>
    <x v="153"/>
    <n v="70"/>
    <s v="8,3"/>
    <n v="58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978"/>
    <s v="ACI8978"/>
  </r>
  <r>
    <n v="302"/>
    <s v="MITO_118"/>
    <s v="BOLD:ABX4068_Diptera_Chironomidae_Procladius cf. Crassinervis"/>
    <x v="104"/>
    <s v="BOLD:ABX4068"/>
    <s v="BOLD:ABX4068"/>
    <s v="za2011-30054"/>
    <s v="Procladius cf. crassinervis"/>
    <x v="0"/>
    <x v="0"/>
    <x v="74"/>
    <s v="Procladius cf_crassinervis"/>
    <x v="154"/>
    <n v="90"/>
    <s v="236,6"/>
    <n v="2129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X4068"/>
    <s v="ABX4068"/>
  </r>
  <r>
    <n v="59"/>
    <s v="CAN_210"/>
    <s v="BOLD:AAB9256_Diptera_Chironomidae_Procladius crassinervis"/>
    <x v="105"/>
    <s v="BOLD:AAB9256"/>
    <s v="BOLD:AAB9256"/>
    <s v="BIOUG07857-B03"/>
    <s v="Procladius crassinervis"/>
    <x v="0"/>
    <x v="0"/>
    <x v="74"/>
    <s v="Procladius crassinervis"/>
    <x v="155"/>
    <n v="70"/>
    <s v="16,1"/>
    <n v="112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256"/>
    <s v="AAB9256"/>
  </r>
  <r>
    <n v="157"/>
    <s v="MITO_13"/>
    <s v="BOLD:AAG2437_Diptera_Anthomyiidae_Fucellia nr. ariciiformis"/>
    <x v="29"/>
    <s v="BOLD:AAG2437"/>
    <s v="BOLD:AAG2437"/>
    <s v="Specimen not barcoded"/>
    <s v="Fucellia nr. ariciiformis"/>
    <x v="0"/>
    <x v="3"/>
    <x v="51"/>
    <s v="Fucellia nr. ariciiformis"/>
    <x v="0"/>
    <n v="50"/>
    <s v="86,8"/>
    <n v="434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G2437"/>
  </r>
  <r>
    <n v="77"/>
    <s v="CAN_268"/>
    <s v="BOLD:ACK2099_Diptera_Chironomidae_Procladius crassinervis"/>
    <x v="106"/>
    <s v="BOLD:ACK2099"/>
    <s v="BOLD:ACK2099"/>
    <s v="BIOUG08891-F12"/>
    <s v="Procladius crassinervis"/>
    <x v="0"/>
    <x v="0"/>
    <x v="74"/>
    <s v="Procladius crassinervis"/>
    <x v="156"/>
    <n v="70"/>
    <s v="14,1"/>
    <n v="98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2099"/>
    <s v="ACK2099"/>
  </r>
  <r>
    <n v="81"/>
    <s v="CAN_281"/>
    <s v="BOLD:AAG5430_Diptera_Chironomidae_Procladius crassinervis"/>
    <x v="107"/>
    <s v="BOLD:AAG5430"/>
    <s v="BOLD:AAG5430"/>
    <s v="BIOUG08897-C01"/>
    <s v="Procladius crassinervis"/>
    <x v="0"/>
    <x v="0"/>
    <x v="74"/>
    <s v="Procladius crassinervis"/>
    <x v="157"/>
    <n v="40"/>
    <s v="38,5"/>
    <n v="15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430"/>
    <s v="AAG5430"/>
  </r>
  <r>
    <n v="275"/>
    <s v="CAN_486"/>
    <s v="BOLD:ACI8979_Diptera_Chironomidae_Prosmittia jemtlandica"/>
    <x v="108"/>
    <s v="BOLD:ACI8979"/>
    <s v="BOLD:ACI8979"/>
    <s v="BIOUG15781-G09"/>
    <s v="Prosmittia jemtlandica"/>
    <x v="0"/>
    <x v="0"/>
    <x v="15"/>
    <s v="Prosmittia jemtlandica"/>
    <x v="158"/>
    <n v="50"/>
    <s v="1,9"/>
    <n v="9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979"/>
    <s v="ACI8979"/>
  </r>
  <r>
    <n v="259"/>
    <s v="CAN_432"/>
    <s v="BOLD:AAD0483_Diptera_Chironomidae_Psectrocladius barbimanus"/>
    <x v="109"/>
    <s v="BOLD:AAD0483"/>
    <s v="BOLD:AAD0483"/>
    <s v="BIOUG15519-E02"/>
    <s v="Psectrocladius barbimanus"/>
    <x v="0"/>
    <x v="0"/>
    <x v="75"/>
    <s v="Psectrocladius barbimanus"/>
    <x v="159"/>
    <n v="50"/>
    <s v="23,4"/>
    <n v="117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_loop_spades_mitogenome_assembly20171226.sh"/>
    <s v="AAD0483"/>
    <s v="AAD0483"/>
  </r>
  <r>
    <n v="219"/>
    <s v="CAN_106"/>
    <s v="BOLD:AAD4703_Diptera_Chironomidae_Psectrocladius barbimanus or Psectrocladius sokolovae"/>
    <x v="110"/>
    <s v="BOLD:AAD4703"/>
    <s v="BOLD:AAD4703"/>
    <s v="BIOUG06877-H02"/>
    <s v="Psectrocladius barbimanus/Psectrocladius sokolovae"/>
    <x v="0"/>
    <x v="0"/>
    <x v="75"/>
    <s v="Psectrocladius barbimanus_sokolovae"/>
    <x v="160"/>
    <n v="50"/>
    <s v="13,4"/>
    <n v="670"/>
    <s v="x"/>
    <s v="TGAC"/>
    <s v="yes"/>
    <x v="4"/>
    <m/>
    <m/>
    <s v="incomplete"/>
    <s v="✔"/>
    <s v="✔"/>
    <s v="✔"/>
    <s v="✔"/>
    <s v="✔"/>
    <s v="✔"/>
    <s v="✔"/>
    <s v="✔"/>
    <s v="✔"/>
    <s v="✔"/>
    <s v="✔"/>
    <s v="✔"/>
    <s v="missing"/>
    <s v="missing"/>
    <s v="SPADES+REF&amp;SOUP_DATA"/>
    <s v="AAD4703"/>
    <s v="AAD4703"/>
  </r>
  <r>
    <n v="313"/>
    <s v="MITO_53"/>
    <s v="BOLD:AAM6306_Diptera_Chironomidae_Pseudokiefferiella parva"/>
    <x v="111"/>
    <s v="BOLD:AAM6306"/>
    <s v="BOLD:AAM6306"/>
    <s v="za2012-50068"/>
    <s v="Pseudokiefferiella parva"/>
    <x v="0"/>
    <x v="0"/>
    <x v="76"/>
    <s v="Pseudokiefferiella parva"/>
    <x v="161"/>
    <n v="50"/>
    <s v="18,5"/>
    <n v="92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6306"/>
    <s v="AAM6306"/>
  </r>
  <r>
    <n v="96"/>
    <s v="CAN_326"/>
    <s v="BOLD:ACI9181_Diptera_Chironomidae_Pseudokiefferiella"/>
    <x v="112"/>
    <s v="BOLD:ACI9181"/>
    <s v="BOLD:ACI9181"/>
    <s v="BIOUG09107-G08"/>
    <s v="Pseudokiefferiella"/>
    <x v="0"/>
    <x v="0"/>
    <x v="76"/>
    <s v="Pseudokiefferiella sp"/>
    <x v="162"/>
    <n v="40"/>
    <s v="22,9"/>
    <n v="91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1"/>
    <s v="ACI9181"/>
  </r>
  <r>
    <n v="261"/>
    <s v="CAN_436"/>
    <s v="BOLD:AAL9425_Diptera_Chironomidae_Pseudosmittia"/>
    <x v="113"/>
    <s v="BOLD:AAL9425"/>
    <s v="BOLD:AAL9425"/>
    <s v="BIOUG15521-F08"/>
    <s v="Pseudosmittia"/>
    <x v="0"/>
    <x v="0"/>
    <x v="77"/>
    <s v="Pseudosmittia sp"/>
    <x v="163"/>
    <n v="50"/>
    <s v="1,2"/>
    <n v="60"/>
    <m/>
    <m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425"/>
    <s v="AAL9425"/>
  </r>
  <r>
    <n v="244"/>
    <s v="CAN_393"/>
    <s v="BOLD:AAU3407_Diptera_Chironomidae_Rheocricotopus chapmani"/>
    <x v="114"/>
    <s v="BOLD:AAU3407"/>
    <s v="BOLD:AAU3407"/>
    <s v="BIOUG15485-B06"/>
    <s v="Rheocricotopus chapmani"/>
    <x v="0"/>
    <x v="0"/>
    <x v="78"/>
    <s v="Rheocricotopus chapmani"/>
    <x v="164"/>
    <n v="50"/>
    <s v="1,7"/>
    <n v="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U3407"/>
    <s v="AAU3407"/>
  </r>
  <r>
    <n v="188"/>
    <s v="CAN_B08"/>
    <s v="BOLD:AAH9836_Diptera_Chironomidae_Sergentia coracina"/>
    <x v="115"/>
    <s v="BOLD:AAH9836"/>
    <s v="BOLD:AAH9836"/>
    <s v="BIOUG07856-G04"/>
    <s v="Sergentia coracina"/>
    <x v="0"/>
    <x v="0"/>
    <x v="79"/>
    <s v="Sergentia coracina"/>
    <x v="165"/>
    <n v="18"/>
    <n v="27"/>
    <n v="486"/>
    <m/>
    <s v="TGAC"/>
    <s v="yes"/>
    <x v="4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MITOBIM+NOVOPLASTY+GENEIOUS+REF&amp;SOUP_DATA"/>
    <s v="AAH9836"/>
    <s v="AAH9836"/>
  </r>
  <r>
    <n v="42"/>
    <s v="CAN_137"/>
    <s v="BOLD:AAM6303_Diptera_Chironomidae_Smittia cf. Extrema"/>
    <x v="116"/>
    <s v="BOLD:AAM6303"/>
    <s v="BOLD:AAM6303"/>
    <s v="BIOUG07715-C12"/>
    <s v="Smittia cf. extrema"/>
    <x v="0"/>
    <x v="0"/>
    <x v="16"/>
    <s v="Smittia cf_extrema"/>
    <x v="166"/>
    <n v="50"/>
    <s v="3,1"/>
    <n v="15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6303"/>
    <s v="AAM6303"/>
  </r>
  <r>
    <n v="47"/>
    <s v="CAN_152"/>
    <s v="BOLD:AAF4817_Diptera_Chironomidae_Smittia edwardsi"/>
    <x v="117"/>
    <s v="BOLD:AAF4817"/>
    <s v="BOLD:AAF4817"/>
    <s v="BIOUG07726-A06"/>
    <s v="Smittia edwardsi"/>
    <x v="0"/>
    <x v="0"/>
    <x v="16"/>
    <s v="Smittia edwardsi"/>
    <x v="167"/>
    <n v="50"/>
    <s v="3,7"/>
    <n v="18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4817"/>
    <s v="AAF4817"/>
  </r>
  <r>
    <n v="220"/>
    <s v="CAN_127"/>
    <s v="BOLD:AAU6749_Diptera_Chironomidae_Smittia edwardsi"/>
    <x v="118"/>
    <s v="BOLD:AAU6749"/>
    <s v="BOLD:AAU6749"/>
    <s v="BIOUG07713-A07"/>
    <s v="Smittia edwardsi"/>
    <x v="0"/>
    <x v="0"/>
    <x v="16"/>
    <s v="Smittia edwardsi"/>
    <x v="168"/>
    <n v="70"/>
    <s v="3,7"/>
    <n v="2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49"/>
    <s v="AAU6749"/>
  </r>
  <r>
    <n v="33"/>
    <s v="CAN_107"/>
    <s v="BOLD:AAE8704_Diptera_Chironomidae_Smittia extrema"/>
    <x v="119"/>
    <s v="BOLD:AAE8704"/>
    <s v="BOLD:AAE8704"/>
    <s v="BIOUG07711-A02"/>
    <s v="Smittia extrema"/>
    <x v="0"/>
    <x v="0"/>
    <x v="16"/>
    <s v="Smittia extrema"/>
    <x v="169"/>
    <n v="50"/>
    <s v="16,9"/>
    <n v="8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E8704"/>
    <s v="AAE8704"/>
  </r>
  <r>
    <n v="34"/>
    <s v="CAN_109"/>
    <s v="BOLD:ABA7011_Diptera_Chironomidae_Smittia"/>
    <x v="120"/>
    <s v="BOLD:ABA7011"/>
    <s v="BOLD:ABA7011"/>
    <s v="BIOUG07711-A05"/>
    <s v="Smittia"/>
    <x v="0"/>
    <x v="0"/>
    <x v="16"/>
    <s v="Smittia sp"/>
    <x v="170"/>
    <n v="50"/>
    <s v="7,5"/>
    <n v="3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A7011"/>
    <s v="ABA7011"/>
  </r>
  <r>
    <n v="48"/>
    <s v="CAN_156"/>
    <s v="BOLD:AAJ3817_Diptera_Chironomidae_Smittia"/>
    <x v="121"/>
    <s v="BOLD:AAJ3817"/>
    <s v="BOLD:AAJ3817"/>
    <s v="BIOUG07728-B07"/>
    <s v="Smittia"/>
    <x v="0"/>
    <x v="0"/>
    <x v="16"/>
    <s v="Smittia sp"/>
    <x v="171"/>
    <n v="50"/>
    <s v="4,3"/>
    <n v="21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J3817"/>
    <s v="AAJ3817"/>
  </r>
  <r>
    <n v="52"/>
    <s v="CAN_171"/>
    <s v="BOLD:ACA0346_Diptera_Chironomidae_Smittia"/>
    <x v="122"/>
    <s v="BOLD:ACA0346"/>
    <s v="BOLD:ACA0346"/>
    <s v="BIOUG07738-H04"/>
    <s v="Smittia"/>
    <x v="0"/>
    <x v="0"/>
    <x v="16"/>
    <s v="Smittia sp"/>
    <x v="172"/>
    <n v="50"/>
    <s v="5,2"/>
    <n v="2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0346"/>
    <s v="ACA0346"/>
  </r>
  <r>
    <n v="75"/>
    <s v="CAN_258"/>
    <s v="BOLD:ACI9125_Diptera_Chironomidae_Smittia"/>
    <x v="123"/>
    <s v="BOLD:ACI9125"/>
    <s v="BOLD:ACI9125"/>
    <s v="BIOUG07887-D10"/>
    <s v="Smittia"/>
    <x v="0"/>
    <x v="0"/>
    <x v="16"/>
    <s v="Smittia sp"/>
    <x v="173"/>
    <n v="70"/>
    <s v="6,6"/>
    <n v="46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25"/>
    <s v="ACI9125"/>
  </r>
  <r>
    <n v="89"/>
    <s v="CAN_312"/>
    <s v="BOLD:ABA7010_Diptera_Chironomidae_Smittia"/>
    <x v="124"/>
    <s v="BOLD:ABA7010"/>
    <s v="BOLD:ABA7010"/>
    <s v="BIOUG09101-G02"/>
    <s v="Smittia"/>
    <x v="0"/>
    <x v="0"/>
    <x v="16"/>
    <s v="Smittia sp"/>
    <x v="174"/>
    <n v="50"/>
    <n v="3"/>
    <n v="150"/>
    <m/>
    <s v="Copenhagen"/>
    <s v="✔"/>
    <x v="3"/>
    <m/>
    <s v="got 2 mtgenom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7010"/>
    <s v="ABA7010"/>
  </r>
  <r>
    <n v="234"/>
    <s v="CAN_361"/>
    <s v="BOLD:ACP4114_Diptera_Chironomidae_Smittia"/>
    <x v="125"/>
    <s v="BOLD:ACP4114"/>
    <s v="BOLD:ACP4114"/>
    <s v="BIOUG15408-E11"/>
    <s v="Smittia"/>
    <x v="0"/>
    <x v="0"/>
    <x v="16"/>
    <s v="Smittia sp"/>
    <x v="175"/>
    <n v="50"/>
    <s v="8,1"/>
    <n v="4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P4114"/>
    <s v="ACP4114"/>
  </r>
  <r>
    <n v="247"/>
    <s v="CAN_399"/>
    <s v="BOLD:ACI7905_Diptera_Chironomidae_Smittia"/>
    <x v="126"/>
    <s v="BOLD:ACI7905"/>
    <s v="BOLD:ACI7905"/>
    <s v="BIOUG15487-D08"/>
    <s v="Smittia"/>
    <x v="0"/>
    <x v="0"/>
    <x v="16"/>
    <s v="Smittia sp"/>
    <x v="176"/>
    <n v="50"/>
    <s v="2,7"/>
    <n v="13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7905"/>
    <s v="ACI7905"/>
  </r>
  <r>
    <n v="43"/>
    <s v="CAN_138"/>
    <s v="BOLD:AAN5388_Diptera_Chironomidae_Tanytarsus anderseni"/>
    <x v="127"/>
    <s v="BOLD:AAN5388"/>
    <s v="BOLD:AAN5388"/>
    <s v="BIOUG07715-D09"/>
    <s v="Tanytarsus anderseni"/>
    <x v="0"/>
    <x v="0"/>
    <x v="80"/>
    <s v="Tanytarsus anderseni"/>
    <x v="177"/>
    <n v="50"/>
    <s v="4,6"/>
    <n v="230"/>
    <m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N5388"/>
    <s v="AAN5388"/>
  </r>
  <r>
    <n v="78"/>
    <s v="CAN_271"/>
    <s v="BOLD:ACI8109_Diptera_Chironomidae_Tanytarsus anderseni"/>
    <x v="128"/>
    <s v="BOLD:ACI8109"/>
    <s v="BOLD:ACI8109"/>
    <s v="BIOUG08891-H10"/>
    <s v="Tanytarsus anderseni"/>
    <x v="0"/>
    <x v="0"/>
    <x v="80"/>
    <s v="Tanytarsus anderseni"/>
    <x v="178"/>
    <n v="50"/>
    <s v="5,5"/>
    <n v="2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09"/>
    <s v="ACI8109"/>
  </r>
  <r>
    <n v="251"/>
    <s v="CAN_412"/>
    <s v="BOLD:ACI8598_Diptera_Chironomidae_Tanytarsus anderseni"/>
    <x v="129"/>
    <s v="BOLD:ACI8598"/>
    <s v="BOLD:ACI8598"/>
    <s v="BIOUG15503-D06"/>
    <s v="Tanytarsus anderseni"/>
    <x v="0"/>
    <x v="0"/>
    <x v="80"/>
    <s v="Tanytarsus anderseni"/>
    <x v="179"/>
    <n v="50"/>
    <s v="4,7"/>
    <n v="23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598"/>
    <s v="ACI8598"/>
  </r>
  <r>
    <n v="267"/>
    <s v="CAN_457"/>
    <s v="BOLD:AAU2128_Diptera_Chironomidae_Tanytarsus anderseni"/>
    <x v="130"/>
    <s v="BOLD:AAU2128"/>
    <s v="BOLD:AAU2128"/>
    <s v="BIOUG15578-A01"/>
    <s v="Tanytarsus anderseni"/>
    <x v="0"/>
    <x v="0"/>
    <x v="80"/>
    <s v="Tanytarsus anderseni"/>
    <x v="180"/>
    <n v="50"/>
    <s v="4,1"/>
    <n v="2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2128"/>
    <s v="AAU2128"/>
  </r>
  <r>
    <n v="312"/>
    <s v="MITO_48"/>
    <s v="BOLD:AAD8860_Diptera_Chironomidae_Tanytarsus gracilentus"/>
    <x v="131"/>
    <s v="BOLD:AAD8860"/>
    <s v="BOLD:AAD8860"/>
    <s v="za2012-50059"/>
    <s v="Tanytarsus gracilentus"/>
    <x v="0"/>
    <x v="0"/>
    <x v="80"/>
    <s v="Tanytarsus gracilentus"/>
    <x v="181"/>
    <n v="70"/>
    <s v="8,4"/>
    <n v="588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D8860"/>
    <s v="AAD8860"/>
  </r>
  <r>
    <n v="87"/>
    <s v="CAN_296"/>
    <s v="BOLD:AAC2863_Diptera_Chironomidae_Tanytarsus heliomesonyctios"/>
    <x v="132"/>
    <s v="BOLD:AAC2863"/>
    <s v="BOLD:AAC2863"/>
    <s v="BIOUG09015-C08"/>
    <s v="Tanytarsus heliomesonyctios"/>
    <x v="0"/>
    <x v="0"/>
    <x v="80"/>
    <s v="Tanytarsus heliomesonyctios"/>
    <x v="182"/>
    <n v="50"/>
    <s v="9,5"/>
    <n v="475"/>
    <m/>
    <s v="Copenhagen"/>
    <s v="✔"/>
    <x v="4"/>
    <m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2863"/>
    <s v="AAC2863"/>
  </r>
  <r>
    <n v="69"/>
    <s v="CAN_244"/>
    <s v="BOLD:AAV7095_Diptera_Chironomidae_Tanytarsus niger"/>
    <x v="133"/>
    <s v="BOLD:AAV7095"/>
    <s v="BOLD:AAV7095"/>
    <s v="BIOUG07877-H06"/>
    <s v="Tanytarsus niger"/>
    <x v="0"/>
    <x v="0"/>
    <x v="80"/>
    <s v="Tanytarsus niger"/>
    <x v="183"/>
    <n v="70"/>
    <s v="3,8"/>
    <n v="26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7095"/>
    <s v="AAV7095"/>
  </r>
  <r>
    <n v="225"/>
    <s v="CAN_245"/>
    <s v="BOLD:ACA8867_Diptera_Chironomidae_Thienemanniella obscura"/>
    <x v="134"/>
    <s v="BOLD:ACA8867"/>
    <s v="BOLD:ACA8867"/>
    <s v="BIOUG07879-A04"/>
    <s v="Thienemanniella obscura"/>
    <x v="0"/>
    <x v="0"/>
    <x v="81"/>
    <s v="Thienemanniella obscura"/>
    <x v="184"/>
    <n v="50"/>
    <s v="2,1"/>
    <n v="1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A8867"/>
    <s v="ACA8867"/>
  </r>
  <r>
    <n v="314"/>
    <s v="MITO_56"/>
    <s v="BOLD:ACF1686_Diptera_Chironomidae_Tokunagaia cf. Scutellata"/>
    <x v="135"/>
    <s v="BOLD:ACF1686"/>
    <s v="BOLD:ACF1686"/>
    <s v="za2011-30283"/>
    <s v="Tokunagaia cf. scutellata"/>
    <x v="0"/>
    <x v="0"/>
    <x v="82"/>
    <s v="Tokunagaia cf_scutellata"/>
    <x v="185"/>
    <n v="50"/>
    <s v="3,7"/>
    <n v="1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F1686"/>
    <s v="ACF1686"/>
  </r>
  <r>
    <n v="64"/>
    <s v="CAN_228"/>
    <s v="BOLD:ABX8388_Diptera_Chironomidae_Tokunagaia rectangularis"/>
    <x v="136"/>
    <s v="BOLD:ABX8388"/>
    <s v="BOLD:ABX8388"/>
    <s v="BIOUG07873-B07"/>
    <s v="Tokunagaia rectangularis"/>
    <x v="0"/>
    <x v="0"/>
    <x v="82"/>
    <s v="Tokunagaia rectangularis"/>
    <x v="186"/>
    <n v="50"/>
    <s v="5,3"/>
    <n v="265"/>
    <m/>
    <s v="Copenhagen"/>
    <s v="✔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8388"/>
    <s v="ABX8388"/>
  </r>
  <r>
    <n v="72"/>
    <s v="CAN_252"/>
    <s v="BOLD:ACA8693_Diptera_Chironomidae_Tokunagaia rectangularis"/>
    <x v="137"/>
    <s v="BOLD:ACA8693"/>
    <s v="BOLD:ACA8693"/>
    <s v="BIOUG07882-G11"/>
    <s v="Tokunagaia rectangularis"/>
    <x v="0"/>
    <x v="0"/>
    <x v="82"/>
    <s v="Tokunagaia rectangularis"/>
    <x v="187"/>
    <n v="50"/>
    <s v="12,9"/>
    <n v="6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693"/>
    <s v="ACA8693"/>
  </r>
  <r>
    <n v="232"/>
    <s v="CAN_350"/>
    <s v="BOLD:AAL6370_Diptera_Chironomidae_Trichotanypus posticalis"/>
    <x v="138"/>
    <s v="BOLD:AAL6370"/>
    <s v="BOLD:AAL6370"/>
    <s v="BIOUG09183-G05"/>
    <s v="Trichotanypus posticalis"/>
    <x v="0"/>
    <x v="0"/>
    <x v="83"/>
    <s v="Trichotanypus posticalis"/>
    <x v="188"/>
    <n v="50"/>
    <n v="6"/>
    <n v="3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6370"/>
    <s v="AAL6370"/>
  </r>
  <r>
    <n v="60"/>
    <s v="CAN_212"/>
    <s v="BOLD:AAL7118_Diptera_Chironomidae_Tokunagaia obriaini"/>
    <x v="139"/>
    <s v="BOLD:AAL7118"/>
    <s v="BOLD:AAL7118"/>
    <s v="BIOUG07858-F10"/>
    <s v="Tokunagaia obriaini"/>
    <x v="0"/>
    <x v="0"/>
    <x v="82"/>
    <s v="Tokunagaia obriaini"/>
    <x v="189"/>
    <n v="50"/>
    <s v="17,5"/>
    <n v="8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118"/>
    <s v="AAL7118"/>
  </r>
  <r>
    <n v="86"/>
    <s v="CAN_295"/>
    <s v="BOLD:ACK2762_Diptera_Chironomidae"/>
    <x v="140"/>
    <s v="BOLD:ACK2762"/>
    <s v="BOLD:ACK2762"/>
    <s v="BIOUG09015-A11"/>
    <s v="Chironomidae"/>
    <x v="0"/>
    <x v="0"/>
    <x v="3"/>
    <s v="genus sp"/>
    <x v="190"/>
    <n v="50"/>
    <n v="3"/>
    <n v="1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2762"/>
    <s v="ACK2762"/>
  </r>
  <r>
    <n v="218"/>
    <s v="CAN_F03"/>
    <s v="BOLD:ACT4636_Diptera_Chironomidae_Orthocladiinae"/>
    <x v="141"/>
    <s v="BOLD:ACT4636"/>
    <s v="BOLD:ACT4636"/>
    <s v="24541-G02"/>
    <s v="Orthocladiinae"/>
    <x v="0"/>
    <x v="25"/>
    <x v="3"/>
    <s v="genus sp"/>
    <x v="191"/>
    <n v="18"/>
    <s v="7,2"/>
    <s v="129,6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CT4636"/>
    <s v="ACT4636"/>
  </r>
  <r>
    <n v="223"/>
    <s v="CAN_201"/>
    <s v="BOLD:AAM6304_Diptera_Chironomidae"/>
    <x v="142"/>
    <s v="BOLD:AAM6304"/>
    <s v="BOLD:AAM6304"/>
    <s v="BIOUG07833-G08"/>
    <s v="Chironomidae"/>
    <x v="0"/>
    <x v="0"/>
    <x v="3"/>
    <s v="genus sp"/>
    <x v="192"/>
    <n v="50"/>
    <s v="2,9"/>
    <n v="145"/>
    <m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304"/>
    <s v="AAM6304"/>
  </r>
  <r>
    <n v="248"/>
    <s v="CAN_404"/>
    <s v="BOLD:ACP4526_Diptera_Chironomidae"/>
    <x v="143"/>
    <s v="BOLD:ACP4526"/>
    <s v="BOLD:ACP4526"/>
    <s v="BIOUG15489-E07"/>
    <s v="Chironomidae"/>
    <x v="0"/>
    <x v="0"/>
    <x v="3"/>
    <s v="genus sp"/>
    <x v="193"/>
    <n v="50"/>
    <s v="3,2"/>
    <n v="1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P4526"/>
    <s v="ACP4526"/>
  </r>
  <r>
    <n v="262"/>
    <s v="CAN_437"/>
    <s v="BOLD:ACP4019_Diptera_Chironomidae"/>
    <x v="144"/>
    <s v="BOLD:ACP4019"/>
    <s v="BOLD:ACP4019"/>
    <s v="BIOUG15521-H03"/>
    <s v="Chironomidae"/>
    <x v="0"/>
    <x v="0"/>
    <x v="3"/>
    <s v="genus sp"/>
    <x v="194"/>
    <n v="50"/>
    <s v="3,2"/>
    <n v="160"/>
    <m/>
    <s v="TGAC"/>
    <s v="yes"/>
    <x v="4"/>
    <m/>
    <m/>
    <s v="✔"/>
    <s v="✔"/>
    <s v="✔"/>
    <s v="✔"/>
    <s v="✔"/>
    <s v="✔"/>
    <s v="✔"/>
    <s v="✔"/>
    <s v="✔"/>
    <s v="incomplete"/>
    <s v="✔"/>
    <s v="✔"/>
    <s v="✔"/>
    <s v="✔"/>
    <s v="✔"/>
    <s v="IDBA+SPADES+GENEIOUS"/>
    <s v="ACP4019"/>
    <s v="ACP4019"/>
  </r>
  <r>
    <n v="265"/>
    <s v="CAN_450"/>
    <s v="BOLD:ACI8078_Diptera_Chironomidae"/>
    <x v="145"/>
    <s v="BOLD:ACI8078"/>
    <s v="BOLD:ACI8078"/>
    <s v="BIOUG15572-A08"/>
    <s v="Chironomidae"/>
    <x v="0"/>
    <x v="0"/>
    <x v="3"/>
    <s v="genus sp"/>
    <x v="195"/>
    <n v="50"/>
    <n v="2"/>
    <n v="1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078"/>
    <s v="ACI8078"/>
  </r>
  <r>
    <n v="31"/>
    <s v="CAN_101"/>
    <s v="BOLD:AAA3750_Diptera_Culicidae_Aedes nigripes or Aedes impiger"/>
    <x v="146"/>
    <s v="BOLD:AAA3750"/>
    <s v="BOLD:AAA3750"/>
    <s v="BIOUG06855-H11"/>
    <s v="Aedes nigripes/Aedes impiger"/>
    <x v="0"/>
    <x v="26"/>
    <x v="84"/>
    <s v="Aedes nigripes_impiger"/>
    <x v="196"/>
    <n v="50"/>
    <s v="88,3"/>
    <n v="441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750"/>
    <s v="AAA3750"/>
  </r>
  <r>
    <n v="358"/>
    <s v="MITO_121"/>
    <s v="BOLD:AAW0121_Diptera_Empididae_Rhamphomyia filicauda"/>
    <x v="147"/>
    <s v="BOLD:AAW0121"/>
    <s v="BOLD:AAW0121"/>
    <s v="BIOUG01013-C12"/>
    <s v="Rhamphomyia filicauda"/>
    <x v="0"/>
    <x v="6"/>
    <x v="17"/>
    <s v="Rhamphomyia filicauda"/>
    <x v="197"/>
    <n v="90"/>
    <s v="246,6"/>
    <n v="2219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W0121"/>
    <s v="AAW0121"/>
  </r>
  <r>
    <n v="49"/>
    <s v="CAN_159"/>
    <s v="BOLD:AAM6657_Diptera_Empididae_Rhamphomyia hoeli"/>
    <x v="148"/>
    <s v="BOLD:AAM6657"/>
    <s v="BOLD:AAM6657"/>
    <s v="BIOUG07730-E06"/>
    <s v="Rhamphomyia hoeli"/>
    <x v="0"/>
    <x v="6"/>
    <x v="17"/>
    <s v="Rhamphomyia hoeli"/>
    <x v="198"/>
    <n v="50"/>
    <s v="28,9"/>
    <n v="14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657"/>
    <s v="AAM6657"/>
  </r>
  <r>
    <n v="163"/>
    <s v="MITO_25"/>
    <s v="BOLD:AAF9804_Diptera_Empididae_Rhamphomyia nigrita"/>
    <x v="149"/>
    <s v="BOLD:AAF9804"/>
    <s v="BOLD:AAF9804"/>
    <s v="Specimen not barcoded"/>
    <s v="Rhamphomyia nigrita"/>
    <x v="0"/>
    <x v="6"/>
    <x v="17"/>
    <s v="Rhamphomyia nigrita"/>
    <x v="199"/>
    <n v="50"/>
    <s v="44,6"/>
    <n v="22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9804"/>
    <s v="AAF9804"/>
  </r>
  <r>
    <n v="101"/>
    <s v="CAN_340"/>
    <s v="BOLD:AAM7341_Diptera_Heleomyzidae_Oecothea nr. Fenestralis"/>
    <x v="150"/>
    <s v="BOLD:AAM7341"/>
    <s v="BOLD:AAM7341"/>
    <s v="BIOUG09110-C05"/>
    <s v="Oecothea nr. fenestralis"/>
    <x v="0"/>
    <x v="27"/>
    <x v="85"/>
    <s v="Oecothea nr_fenestralis"/>
    <x v="200"/>
    <n v="50"/>
    <s v="112,8"/>
    <n v="56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7341"/>
    <s v="AAM7341"/>
  </r>
  <r>
    <n v="260"/>
    <s v="CAN_434"/>
    <s v="BOLD:ABA4086_Diptera_Heleomyzidae"/>
    <x v="151"/>
    <s v="BOLD:ABA4086"/>
    <s v="BOLD:ABA4086"/>
    <s v="BIOUG15521-C01"/>
    <s v="Heleomyzinae"/>
    <x v="0"/>
    <x v="27"/>
    <x v="3"/>
    <s v="genus sp"/>
    <x v="201"/>
    <n v="50"/>
    <s v="124,8"/>
    <n v="624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A4086"/>
    <s v="ABA4086"/>
  </r>
  <r>
    <n v="84"/>
    <s v="CAN_293"/>
    <s v="BOLD:AAM5397_Diptera_Limoniidae_Ormosia"/>
    <x v="152"/>
    <s v="BOLD:AAM5397"/>
    <s v="BOLD:AAM5397"/>
    <s v="BIOUG09014-F08"/>
    <s v="Ormosia"/>
    <x v="0"/>
    <x v="28"/>
    <x v="86"/>
    <s v="Ormosia sp"/>
    <x v="202"/>
    <n v="40"/>
    <s v="56,2"/>
    <n v="224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5397"/>
    <s v="AAM5397"/>
  </r>
  <r>
    <n v="271"/>
    <s v="CAN_470"/>
    <s v="BOLD:AAZ4292_Diptera_Limoniidae_Symplecta hybrida"/>
    <x v="153"/>
    <s v="BOLD:AAZ4292"/>
    <s v="BOLD:AAZ4292"/>
    <s v="BIOUG15665-E01"/>
    <s v="Symplecta hybrida"/>
    <x v="0"/>
    <x v="28"/>
    <x v="87"/>
    <s v="Symplecta hybrida"/>
    <x v="203"/>
    <n v="50"/>
    <n v="27"/>
    <n v="1350"/>
    <s v="x"/>
    <s v="TGAC"/>
    <s v="yes"/>
    <x v="3"/>
    <m/>
    <s v="plateJ D2 data got a part contig of this speci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Z4292"/>
    <s v="AAZ4292"/>
  </r>
  <r>
    <n v="239"/>
    <s v="CAN_383"/>
    <s v="BOLD:AAF3140_Diptera_Limoniidae_Symplecta scotica"/>
    <x v="154"/>
    <s v="BOLD:AAF3140"/>
    <s v="BOLD:AAF3140"/>
    <s v="BIOUG15482-H02"/>
    <s v="Symplecta scotica"/>
    <x v="0"/>
    <x v="28"/>
    <x v="87"/>
    <s v="Symplecta scotica"/>
    <x v="204"/>
    <n v="70"/>
    <s v="89,2"/>
    <n v="624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F3140"/>
    <s v="AAF3140"/>
  </r>
  <r>
    <n v="148"/>
    <s v="MITO_2"/>
    <s v="BOLD:AAL9801_Diptera_Muscidae_Drymeia groenlandica"/>
    <x v="155"/>
    <s v="BOLD:AAL9801"/>
    <s v="BOLD:AAL9801"/>
    <s v="Specimen not barcoded"/>
    <s v="Drymeia groenlandica"/>
    <x v="0"/>
    <x v="8"/>
    <x v="19"/>
    <s v="Drymeia groenlandica"/>
    <x v="205"/>
    <n v="50"/>
    <s v="276,6"/>
    <n v="138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01"/>
    <s v="AAL9801"/>
  </r>
  <r>
    <n v="153"/>
    <s v="MITO_8"/>
    <s v="BOLD:AAD7664_Diptera_Muscidae_Drymeia segnis"/>
    <x v="156"/>
    <s v="BOLD:AAD7664"/>
    <s v="BOLD:AAD7664"/>
    <s v="Specimen not barcoded"/>
    <s v="Drymeia segnis"/>
    <x v="0"/>
    <x v="8"/>
    <x v="19"/>
    <s v="Drymeia segnis"/>
    <x v="206"/>
    <n v="50"/>
    <s v="457,3"/>
    <n v="2286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664"/>
    <s v="AAD7664"/>
  </r>
  <r>
    <n v="162"/>
    <s v="MITO_24"/>
    <s v="BOLD:AAC6873_Diptera_Muscidae_Limnophora groenlandica"/>
    <x v="157"/>
    <s v="BOLD:AAC6873"/>
    <s v="BOLD:AAC6873"/>
    <s v="Specimen not barcoded (Claus Rasmussen #496)"/>
    <s v="Limnophora groenlandica"/>
    <x v="0"/>
    <x v="8"/>
    <x v="88"/>
    <s v="Limnophora groenlandica"/>
    <x v="207"/>
    <n v="50"/>
    <s v="378,9"/>
    <n v="1894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6873"/>
    <s v="AAC6873"/>
  </r>
  <r>
    <n v="160"/>
    <s v="MITO_22"/>
    <s v="BOLD:ACM5032_Diptera_Muscidae_Lophosceles minimus"/>
    <x v="158"/>
    <s v="BOLD:ACM5032"/>
    <s v="BOLD:ACM5032"/>
    <s v="Specimen not barcoded (Claus Rasmussen #545)"/>
    <s v="Lophosceles minimus"/>
    <x v="0"/>
    <x v="8"/>
    <x v="89"/>
    <s v="Lophosceles minimus"/>
    <x v="208"/>
    <n v="50"/>
    <s v="267,9"/>
    <n v="1339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5032"/>
    <s v="ACM5032"/>
  </r>
  <r>
    <n v="150"/>
    <s v="MITO_5"/>
    <s v="BOLD:AAW1212_Diptera_Muscidae_Phaonia bidentata"/>
    <x v="159"/>
    <s v="BOLD:AAW1212"/>
    <s v="BOLD:AAW1212"/>
    <s v="Specimen not barcoded"/>
    <s v="Phaonia bidentata"/>
    <x v="0"/>
    <x v="8"/>
    <x v="90"/>
    <s v="Phaonia bidentata"/>
    <x v="209"/>
    <n v="50"/>
    <s v="583,5"/>
    <n v="2917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1212"/>
    <s v="AAW1212"/>
  </r>
  <r>
    <n v="152"/>
    <s v="MITO_7"/>
    <s v="BOLD:AAM9104_Diptera_Muscidae_Spilogona almqvistii"/>
    <x v="160"/>
    <s v="BOLD:AAM9104"/>
    <s v="BOLD:AAM9104"/>
    <s v="Specimen not barcoded"/>
    <s v="Spilogona almqvistii"/>
    <x v="0"/>
    <x v="8"/>
    <x v="72"/>
    <s v="Spilogona almqvistii"/>
    <x v="210"/>
    <n v="50"/>
    <s v="492,2"/>
    <n v="2461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4"/>
    <s v="AAM9104"/>
  </r>
  <r>
    <n v="166"/>
    <s v="MITO_31"/>
    <s v="BOLD:ABW4722_Diptera_Muscidae_Spilogona arcticola"/>
    <x v="161"/>
    <s v="BOLD:ABW4722"/>
    <s v="BOLD:ABW4722"/>
    <s v="BIOUG01914-D04"/>
    <s v="Spilogona arcticola"/>
    <x v="0"/>
    <x v="8"/>
    <x v="72"/>
    <s v="Spilogona arcticola"/>
    <x v="211"/>
    <n v="50"/>
    <s v="928,6"/>
    <n v="464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7"/>
    <s v="ABW4722"/>
  </r>
  <r>
    <n v="167"/>
    <s v="MITO_33"/>
    <s v="BOLD:AAM9111_Diptera_Muscidae_Spilogona deflorata"/>
    <x v="162"/>
    <s v="BOLD:AAM9111"/>
    <s v="BOLD:AAM9111"/>
    <s v="BIOUG01013-F11"/>
    <s v="Spilogona deflorata"/>
    <x v="0"/>
    <x v="8"/>
    <x v="72"/>
    <s v="Spilogona deflorata"/>
    <x v="212"/>
    <n v="50"/>
    <s v="296,4"/>
    <n v="148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L9677"/>
    <s v="AAM9111"/>
  </r>
  <r>
    <n v="51"/>
    <s v="CAN_169"/>
    <s v="BOLD:AAZ5402_Diptera_Muscidae_Spilogona denudata"/>
    <x v="163"/>
    <s v="BOLD:AAZ5402"/>
    <s v="BOLD:AAZ5402"/>
    <s v="BIOUG07725-E09"/>
    <s v="Spilogona denudata"/>
    <x v="0"/>
    <x v="8"/>
    <x v="72"/>
    <s v="Spilogona denudata"/>
    <x v="213"/>
    <n v="50"/>
    <s v="42,8"/>
    <n v="21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5402"/>
    <s v="AAZ5402"/>
  </r>
  <r>
    <n v="168"/>
    <s v="MITO_34"/>
    <s v="BOLD:ACE7762_Diptera_Muscidae_Spilogona denudata"/>
    <x v="164"/>
    <s v="BOLD:ACE7762"/>
    <s v="BOLD:ACE7762"/>
    <s v="BIOUG01914-C11"/>
    <s v="Spilogona denudata"/>
    <x v="0"/>
    <x v="8"/>
    <x v="72"/>
    <s v="Spilogona denudata"/>
    <x v="214"/>
    <n v="50"/>
    <s v="38,9"/>
    <n v="194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6"/>
    <s v="ACE7762"/>
  </r>
  <r>
    <n v="149"/>
    <s v="MITO_4"/>
    <s v="BOLD:AAU5038_Diptera_Muscidae_Spilogona dorsata"/>
    <x v="165"/>
    <s v="BOLD:AAU5038"/>
    <s v="BOLD:AAU5038"/>
    <s v="Specimen not barcoded"/>
    <s v="Spilogona dorsata"/>
    <x v="0"/>
    <x v="8"/>
    <x v="72"/>
    <s v="Spilogona dorsata"/>
    <x v="215"/>
    <n v="50"/>
    <s v="110,5"/>
    <n v="55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5038"/>
    <s v="AAU5038"/>
  </r>
  <r>
    <n v="169"/>
    <s v="MITO_37"/>
    <s v="BOLD:AAL9573_Diptera_Muscidae_Spilogona malaisei"/>
    <x v="166"/>
    <s v="BOLD:AAL9573"/>
    <s v="BOLD:AAL9573"/>
    <s v="BIOUG01013-G08"/>
    <s v="Spilogona malaisei"/>
    <x v="0"/>
    <x v="8"/>
    <x v="72"/>
    <s v="Spilogona malaisei"/>
    <x v="216"/>
    <n v="50"/>
    <s v="213,7"/>
    <n v="1068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4722"/>
    <s v="AAL9573"/>
  </r>
  <r>
    <n v="165"/>
    <s v="MITO_27"/>
    <s v="BOLD:AAP9046_Diptera_Muscidae_Spilogona megastoma"/>
    <x v="167"/>
    <s v="BOLD:AAP9046"/>
    <s v="BOLD:AAP9046"/>
    <s v="Specimen not barcoded (Claus Rasmussen #315)"/>
    <s v="Spilogona megastoma"/>
    <x v="0"/>
    <x v="8"/>
    <x v="72"/>
    <s v="Spilogona megastoma"/>
    <x v="217"/>
    <n v="50"/>
    <s v="304,4"/>
    <n v="152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573"/>
    <s v="AAP9046"/>
  </r>
  <r>
    <n v="56"/>
    <s v="CAN_197"/>
    <s v="BOLD:AAG1686_Diptera_Muscidae_Spilogona micans"/>
    <x v="168"/>
    <s v="BOLD:AAG1686"/>
    <s v="BOLD:AAG1686"/>
    <s v="BIOUG07832-B07"/>
    <s v="Spilogona micans"/>
    <x v="0"/>
    <x v="8"/>
    <x v="72"/>
    <s v="Spilogona micans"/>
    <x v="218"/>
    <n v="50"/>
    <s v="304,7"/>
    <n v="1523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1686"/>
    <s v="AAG1686"/>
  </r>
  <r>
    <n v="164"/>
    <s v="MITO_26"/>
    <s v="BOLD:ACA4207_Diptera_Muscidae_Spilogona monacantha"/>
    <x v="169"/>
    <s v="BOLD:ACA4207"/>
    <s v="BOLD:ACA4207"/>
    <s v="za2011-30037"/>
    <s v="Spilogona monacantha"/>
    <x v="0"/>
    <x v="8"/>
    <x v="72"/>
    <s v="Spilogona monacantha"/>
    <x v="219"/>
    <n v="50"/>
    <s v="530,5"/>
    <n v="265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207"/>
    <s v="ACA4207"/>
  </r>
  <r>
    <n v="340"/>
    <s v="MITO_90"/>
    <s v="BOLD:AAM9110_Diptera_Muscidae_Spilogona novaesibiriae"/>
    <x v="170"/>
    <s v="BOLD:AAM9110"/>
    <s v="BOLD:AAM9110"/>
    <s v="BIOUG01914-B04"/>
    <s v="Spilogona novaesibiriae"/>
    <x v="0"/>
    <x v="8"/>
    <x v="72"/>
    <s v="Spilogona novaesibiriae"/>
    <x v="220"/>
    <n v="50"/>
    <s v="312,3"/>
    <n v="15615"/>
    <s v="x"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incomplete"/>
    <s v="missing"/>
    <s v="missing"/>
    <s v="Geneious_mapping"/>
    <s v="AAM9109"/>
    <s v="AAM9110"/>
  </r>
  <r>
    <n v="161"/>
    <s v="MITO_23"/>
    <s v="BOLD:ACA4549_Diptera_Muscidae_Spilogona pubercula"/>
    <x v="171"/>
    <s v="BOLD:ACA4549"/>
    <s v="BOLD:ACA4549"/>
    <s v="za2011-30039"/>
    <s v="Spilogona pubercula"/>
    <x v="0"/>
    <x v="8"/>
    <x v="72"/>
    <s v="Spilogona pubercula"/>
    <x v="221"/>
    <n v="50"/>
    <s v="396,4"/>
    <n v="198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549"/>
    <s v="ACA4549"/>
  </r>
  <r>
    <n v="155"/>
    <s v="MITO_10"/>
    <s v="BOLD:AAM9109_Diptera_Muscidae_Spilogona sanctipauli"/>
    <x v="172"/>
    <s v="BOLD:AAM9109"/>
    <s v="BOLD:AAM9109"/>
    <s v="Specimen not barcoded"/>
    <s v="Spilogona sanctipauli"/>
    <x v="0"/>
    <x v="8"/>
    <x v="72"/>
    <s v="Spilogona sanctipauli"/>
    <x v="222"/>
    <n v="50"/>
    <n v="392"/>
    <n v="1960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9"/>
    <s v="AAM9109"/>
  </r>
  <r>
    <n v="170"/>
    <s v="MITO_38"/>
    <s v="BOLD:AAP9047_Diptera_Muscidae_Spilogona tendipes"/>
    <x v="173"/>
    <s v="BOLD:AAP9047"/>
    <s v="BOLD:AAP9047"/>
    <s v="BIOUG01914-A11"/>
    <s v="Spilogona tendipes"/>
    <x v="0"/>
    <x v="8"/>
    <x v="72"/>
    <s v="Spilogona tendipes"/>
    <x v="223"/>
    <n v="50"/>
    <s v="928,6"/>
    <n v="464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11"/>
    <s v="AAP9047"/>
  </r>
  <r>
    <n v="154"/>
    <s v="MITO_9"/>
    <s v="BOLD:ABX6359_Diptera_Muscidae_Spilogona tornensis"/>
    <x v="102"/>
    <s v="BOLD:ABX6359"/>
    <s v="BOLD:ABX6359"/>
    <s v="Specimen not barcoded"/>
    <s v="Spilogona tornensis"/>
    <x v="0"/>
    <x v="8"/>
    <x v="72"/>
    <s v="Spilogona tornensis"/>
    <x v="224"/>
    <n v="50"/>
    <s v="123,6"/>
    <n v="618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IDBA+SPADES+GENEIOUS"/>
    <s v="ABX6359"/>
    <s v="ABX6359"/>
  </r>
  <r>
    <n v="365"/>
    <s v="MITO_134"/>
    <s v="BOLD:AAU5036_Diptera_Muscidae_Spilogona tundrae"/>
    <x v="174"/>
    <s v="BOLD:AAU5036"/>
    <s v="BOLD:AAU5036"/>
    <s v="24380-G05"/>
    <s v="Spilogona tundrae"/>
    <x v="0"/>
    <x v="8"/>
    <x v="72"/>
    <s v="Spilogona tundrae"/>
    <x v="225"/>
    <n v="70"/>
    <s v="412,9"/>
    <n v="2890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spades_mitogenome_assembly20171226.sh"/>
    <s v="AAU5036"/>
    <s v="AAU5036"/>
  </r>
  <r>
    <n v="151"/>
    <s v="MITO_6"/>
    <s v="BOLD:AAL9576_Diptera_Muscidae_Spilogona zaitzevi"/>
    <x v="175"/>
    <s v="BOLD:AAL9576"/>
    <s v="BOLD:AAL9576"/>
    <s v="Specimen not barcoded"/>
    <s v="Spilogona zaitzevi"/>
    <x v="0"/>
    <x v="8"/>
    <x v="72"/>
    <s v="Spilogona zaitzevi"/>
    <x v="226"/>
    <n v="50"/>
    <s v="469,6"/>
    <n v="2348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576"/>
    <s v="AAL9576"/>
  </r>
  <r>
    <n v="39"/>
    <s v="CAN_128"/>
    <s v="BOLD:ACI8075_Diptera_Mycetophilidae"/>
    <x v="176"/>
    <s v="BOLD:ACI8075"/>
    <s v="BOLD:ACI8075"/>
    <s v="BIOUG07713-C06"/>
    <s v="Boletina n. sp./Sciophila exserta"/>
    <x v="0"/>
    <x v="9"/>
    <x v="91"/>
    <s v="Boletina_Sciophila spnov_exserta"/>
    <x v="227"/>
    <n v="40"/>
    <s v="33,2"/>
    <n v="132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075"/>
    <s v="ACI8075"/>
  </r>
  <r>
    <n v="73"/>
    <s v="CAN_253"/>
    <s v="BOLD:AAM8957_Diptera_Mycetophilidae_Brevicornu fuscipenne"/>
    <x v="26"/>
    <s v="BOLD:AAM8957"/>
    <s v="BOLD:AAM8957"/>
    <s v="BIOUG07885-B03"/>
    <s v="Brevicornu fuscipenne"/>
    <x v="0"/>
    <x v="9"/>
    <x v="48"/>
    <s v="Brevicornu fuscipenne"/>
    <x v="228"/>
    <n v="40"/>
    <s v="31,1"/>
    <n v="124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8957"/>
    <s v="AAM8957"/>
  </r>
  <r>
    <n v="241"/>
    <s v="CAN_387"/>
    <s v="BOLD:ACI9182_Diptera_Mycetophilidae_Brevicornu"/>
    <x v="177"/>
    <s v="BOLD:ACI9182"/>
    <s v="BOLD:ACI9182"/>
    <s v="BIOUG15483-F10"/>
    <s v="Brevicornu"/>
    <x v="0"/>
    <x v="9"/>
    <x v="48"/>
    <s v="Brevicornu sp"/>
    <x v="229"/>
    <n v="50"/>
    <s v="7,5"/>
    <n v="37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I9182"/>
    <s v="ACI9182"/>
  </r>
  <r>
    <n v="79"/>
    <s v="CAN_277"/>
    <s v="BOLD:AAM9014_Diptera_Mycetophilidae_Exechia frigida"/>
    <x v="178"/>
    <s v="BOLD:AAM9014"/>
    <s v="BOLD:AAM9014"/>
    <s v="BIOUG08896-H05"/>
    <s v="Exechia frigida"/>
    <x v="0"/>
    <x v="9"/>
    <x v="92"/>
    <s v="Exechia frigida"/>
    <x v="230"/>
    <n v="50"/>
    <s v="77,9"/>
    <n v="389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014"/>
    <s v="AAM9014"/>
  </r>
  <r>
    <n v="345"/>
    <s v="MITO_104"/>
    <s v="BOLD:AAP1822_Diptera_Mycetophilidae_Exechia"/>
    <x v="179"/>
    <s v="BOLD:AAP1822"/>
    <s v="BOLD:AAP1822"/>
    <s v="24477-C06"/>
    <s v="Exechia"/>
    <x v="0"/>
    <x v="9"/>
    <x v="92"/>
    <s v="Exechia sp"/>
    <x v="231"/>
    <n v="70"/>
    <s v="23,8"/>
    <n v="166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P1822"/>
    <s v="AAP1822"/>
  </r>
  <r>
    <n v="63"/>
    <s v="CAN_226"/>
    <s v="BOLD:AAM9015_Diptera_Mycetophilidae_Phronia egregia"/>
    <x v="180"/>
    <s v="BOLD:AAM9015"/>
    <s v="BOLD:AAM9015"/>
    <s v="BIOUG07872-H04"/>
    <s v="Phronia egregia"/>
    <x v="0"/>
    <x v="9"/>
    <x v="93"/>
    <s v="Phronia egregia"/>
    <x v="232"/>
    <n v="70"/>
    <n v="17"/>
    <n v="119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ADBG"/>
    <s v="AAM9015"/>
    <s v="AAM9015"/>
  </r>
  <r>
    <n v="66"/>
    <s v="CAN_231"/>
    <s v="BOLD:ABA3294_Diptera_Mycetophilidae_Phronia exigua"/>
    <x v="181"/>
    <s v="BOLD:ABA3294"/>
    <s v="BOLD:ABA3294"/>
    <s v="BIOUG07875-A08"/>
    <s v="Phronia exigua"/>
    <x v="0"/>
    <x v="9"/>
    <x v="93"/>
    <s v="Phronia exigua"/>
    <x v="233"/>
    <n v="50"/>
    <s v="4,4"/>
    <n v="220"/>
    <m/>
    <s v="Copenhagen"/>
    <s v="✔"/>
    <x v="4"/>
    <m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SOAPTRANS+SADBG+GENEIOUS"/>
    <s v="ABA3294"/>
    <s v="ABA3294"/>
  </r>
  <r>
    <n v="346"/>
    <s v="MITO_105"/>
    <s v="BOLD:AAP6497_Diptera_Mycetophilidae_Phronia"/>
    <x v="182"/>
    <s v="BOLD:AAP6497"/>
    <s v="BOLD:AAP6497"/>
    <s v="24380-A04"/>
    <s v="Phronia"/>
    <x v="0"/>
    <x v="9"/>
    <x v="93"/>
    <s v="Phronia sp"/>
    <x v="234"/>
    <n v="70"/>
    <s v="12,8"/>
    <n v="89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P6497"/>
    <s v="AAP6497"/>
  </r>
  <r>
    <n v="347"/>
    <s v="MITO_106"/>
    <s v="BOLD:AAL9132_Diptera_Mycetophilidae_Phronia"/>
    <x v="183"/>
    <s v="BOLD:AAL9132"/>
    <s v="BOLD:AAL9132"/>
    <s v="24393-A10"/>
    <s v="Phronia"/>
    <x v="0"/>
    <x v="9"/>
    <x v="93"/>
    <s v="Phronia sp"/>
    <x v="235"/>
    <n v="70"/>
    <s v="4,3"/>
    <n v="301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spades_mitogenome_assembly20171226.sh"/>
    <s v="AAL9132"/>
    <s v="AAL9132"/>
  </r>
  <r>
    <n v="58"/>
    <s v="CAN_203"/>
    <s v="BOLD:AAG4892_Diptera_Mycetophilidae_Sciophila hirta"/>
    <x v="184"/>
    <s v="BOLD:AAG4892"/>
    <s v="BOLD:AAG4892"/>
    <s v="BIOUG07853-G10"/>
    <s v="Sciophila hirta"/>
    <x v="0"/>
    <x v="9"/>
    <x v="94"/>
    <s v="Sciophila hirta"/>
    <x v="236"/>
    <n v="40"/>
    <s v="29,4"/>
    <n v="117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PADESplasmid"/>
    <s v="AAG4892"/>
    <s v="AAG4892"/>
  </r>
  <r>
    <n v="68"/>
    <s v="CAN_242"/>
    <s v="BOLD:ACI8140_Diptera_Mycetophilidae"/>
    <x v="20"/>
    <s v="BOLD:ACI8140"/>
    <s v="BOLD:ACI8140"/>
    <s v="BIOUG07877-D06"/>
    <s v="Mycetophilidae"/>
    <x v="0"/>
    <x v="9"/>
    <x v="3"/>
    <s v="genus sp"/>
    <x v="237"/>
    <n v="40"/>
    <s v="27,1"/>
    <n v="108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140"/>
    <s v="ACI8140"/>
  </r>
  <r>
    <n v="240"/>
    <s v="CAN_386"/>
    <s v="BOLD:AAG3248_Diptera_Phoridae_Megaselia arcticae"/>
    <x v="185"/>
    <s v="BOLD:AAG3248"/>
    <s v="BOLD:AAG3248"/>
    <s v="BIOUG15483-E07"/>
    <s v="Megaselia arcticae"/>
    <x v="0"/>
    <x v="29"/>
    <x v="95"/>
    <s v="Megaselia arcticae"/>
    <x v="238"/>
    <n v="50"/>
    <s v="2,6"/>
    <n v="130"/>
    <m/>
    <s v="TGAC"/>
    <s v="yes"/>
    <x v="4"/>
    <m/>
    <s v="2 contigs with all gene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"/>
    <s v="AAG3248"/>
    <s v="AAG3248"/>
  </r>
  <r>
    <n v="245"/>
    <s v="CAN_394"/>
    <s v="BOLD:AAZ6184_Diptera_Phoridae_Megaselia cirriventris"/>
    <x v="186"/>
    <s v="BOLD:AAZ6184"/>
    <s v="BOLD:AAZ6184"/>
    <s v="BIOUG15485-B12"/>
    <s v="Megaselia cirriventris"/>
    <x v="0"/>
    <x v="29"/>
    <x v="95"/>
    <s v="Megaselia cirriventris"/>
    <x v="239"/>
    <n v="50"/>
    <s v="4,4"/>
    <n v="22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Z6184"/>
    <s v="AAZ6184"/>
  </r>
  <r>
    <n v="268"/>
    <s v="CAN_460"/>
    <s v="BOLD:AAZ6340_Diptera_Piophilidae_Lasiopiophila pilosa"/>
    <x v="187"/>
    <s v="BOLD:AAZ6340"/>
    <s v="BOLD:AAZ6340"/>
    <s v="BIOUG15602-H05"/>
    <s v="Lasiopiophila pilosa"/>
    <x v="0"/>
    <x v="30"/>
    <x v="96"/>
    <s v="Lasiopiophila pilosa"/>
    <x v="240"/>
    <n v="90"/>
    <s v="42,7"/>
    <n v="384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Z6340"/>
    <s v="AAZ6340"/>
  </r>
  <r>
    <n v="332"/>
    <s v="MITO_81"/>
    <s v="BOLD:AAM7340_Diptera_Scathophagidae_Gonarcticus arcticus"/>
    <x v="188"/>
    <s v="BOLD:AAM7340"/>
    <s v="BOLD:AAM7340"/>
    <s v="Specimen not barcoded (Claus Rasmussen # 111)"/>
    <s v="Gonarcticus arcticus"/>
    <x v="0"/>
    <x v="24"/>
    <x v="97"/>
    <s v="Gonarcticus arcticus"/>
    <x v="241"/>
    <n v="90"/>
    <s v="266,8"/>
    <n v="2401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7340"/>
    <s v="AAM7340"/>
  </r>
  <r>
    <n v="309"/>
    <s v="MITO_45"/>
    <s v="BOLD:AAV1117_Diptera_Scathophagidae_Scathophaga apicalis"/>
    <x v="189"/>
    <s v="BOLD:AAV1117"/>
    <s v="BOLD:AAV1117"/>
    <s v="za2010-20025"/>
    <s v="Scathophaga apicalis"/>
    <x v="0"/>
    <x v="24"/>
    <x v="70"/>
    <s v="Scathophaga apicalis"/>
    <x v="242"/>
    <n v="90"/>
    <s v="690,1"/>
    <n v="6210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V1117"/>
    <s v="AAV1117"/>
  </r>
  <r>
    <n v="147"/>
    <s v="MITO_1"/>
    <s v="BOLD:AAH0022_Diptera_Scathophagidae_Scathophaga furcata"/>
    <x v="94"/>
    <s v="BOLD:AAH0022"/>
    <s v="BOLD:AAH0022"/>
    <s v="Specimen not barcoded"/>
    <s v="Scathophaga furcata"/>
    <x v="0"/>
    <x v="24"/>
    <x v="70"/>
    <s v="Scathophaga furcata"/>
    <x v="243"/>
    <n v="50"/>
    <n v="40"/>
    <n v="200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0022"/>
    <s v="AAH0022"/>
  </r>
  <r>
    <n v="354"/>
    <s v="MITO_113"/>
    <s v="BOLD:ACR5253_Diptera_Scathophagidae_Scathophaga nigripalpis"/>
    <x v="190"/>
    <s v="BOLD:ACR5253"/>
    <s v="BOLD:ACR5253"/>
    <s v="za2011-30040"/>
    <s v="Scathophaga nigripalpis"/>
    <x v="0"/>
    <x v="24"/>
    <x v="70"/>
    <s v="Scathophaga nigripalpis"/>
    <x v="244"/>
    <n v="90"/>
    <s v="217,5"/>
    <n v="1957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R5253"/>
    <s v="ACR5253"/>
  </r>
  <r>
    <n v="41"/>
    <s v="CAN_135"/>
    <s v="BOLD:AAP8779_Diptera_Sciaridae_Bradysia"/>
    <x v="191"/>
    <s v="BOLD:AAP8779"/>
    <s v="BOLD:AAP8779"/>
    <s v="BIOUG07713-H06"/>
    <s v="Bradysia"/>
    <x v="0"/>
    <x v="7"/>
    <x v="98"/>
    <s v="Bradysia sp"/>
    <x v="245"/>
    <n v="50"/>
    <s v="20,7"/>
    <n v="103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AP8779"/>
    <s v="AAP8779"/>
  </r>
  <r>
    <n v="80"/>
    <s v="CAN_280"/>
    <s v="BOLD:AAU6577_Diptera_Sciaridae_Bradysia"/>
    <x v="192"/>
    <s v="BOLD:AAU6577"/>
    <s v="BOLD:AAU6577"/>
    <s v="BIOUG08897-B10"/>
    <s v="Bradysia"/>
    <x v="0"/>
    <x v="7"/>
    <x v="98"/>
    <s v="Bradysia sp"/>
    <x v="246"/>
    <n v="70"/>
    <s v="14,2"/>
    <n v="994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6577"/>
    <s v="AAU6577"/>
  </r>
  <r>
    <n v="71"/>
    <s v="CAN_251"/>
    <s v="BOLD:AAV1299_Diptera_Camptochaeta aff. Flagellifera"/>
    <x v="193"/>
    <s v="BOLD:AAV1299"/>
    <s v="BOLD:AAV1299"/>
    <s v="BIOUG07882-E01"/>
    <s v="Camptochaeta aff. flagellifera"/>
    <x v="0"/>
    <x v="7"/>
    <x v="99"/>
    <s v="Camptochaeta aff_flagellifera"/>
    <x v="247"/>
    <n v="50"/>
    <s v="7,3"/>
    <n v="3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1299"/>
    <s v="AAV1299"/>
  </r>
  <r>
    <n v="53"/>
    <s v="CAN_175"/>
    <s v="BOLD:AAM9262_Diptera_Sciaridae_Camptochaeta cladiator"/>
    <x v="194"/>
    <s v="BOLD:AAM9262"/>
    <s v="BOLD:AAM9262"/>
    <s v="BIOUG07745-C04"/>
    <s v="Camptochaeta cladiator"/>
    <x v="0"/>
    <x v="7"/>
    <x v="99"/>
    <s v="Camptochaeta cladiator"/>
    <x v="248"/>
    <n v="70"/>
    <s v="9,4"/>
    <n v="65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2"/>
    <s v="AAM9262"/>
  </r>
  <r>
    <n v="62"/>
    <s v="CAN_221"/>
    <s v="BOLD:AAM9260_Diptera_Sciaridae_Lycoriella abbrevinervis"/>
    <x v="195"/>
    <s v="BOLD:AAM9260"/>
    <s v="BOLD:AAM9260"/>
    <s v="BIOUG07866-C06"/>
    <s v="Lycoriella abbrevinervis"/>
    <x v="0"/>
    <x v="7"/>
    <x v="18"/>
    <s v="Lycoriella abbrevinervis"/>
    <x v="249"/>
    <n v="50"/>
    <s v="15,3"/>
    <n v="7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0"/>
    <s v="AAM9260"/>
  </r>
  <r>
    <n v="100"/>
    <s v="CAN_334"/>
    <s v="BOLD:ABW3844_Diptera_Sciaridae_Lycoriella cochleata"/>
    <x v="196"/>
    <s v="BOLD:ABW3844"/>
    <s v="BOLD:ABW3844"/>
    <s v="BIOUG09108-G09"/>
    <s v="Lycoriella cochleata"/>
    <x v="0"/>
    <x v="7"/>
    <x v="18"/>
    <s v="Lycoriella cochleata"/>
    <x v="250"/>
    <n v="40"/>
    <s v="39,1"/>
    <n v="156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W3844"/>
    <s v="ABW3844"/>
  </r>
  <r>
    <n v="277"/>
    <s v="CAN_492"/>
    <s v="BOLD:ACK5495_Diptera_Sciaridae_Lycoriella janetscheki"/>
    <x v="197"/>
    <s v="BOLD:ACK5495"/>
    <s v="BOLD:ACK5495"/>
    <s v="BIOUG15782-D08"/>
    <s v="Lycoriella janetscheki"/>
    <x v="0"/>
    <x v="7"/>
    <x v="18"/>
    <s v="Lycoriella janetscheki"/>
    <x v="251"/>
    <n v="50"/>
    <s v="38,2"/>
    <n v="19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K5495"/>
    <s v="ACK5495"/>
  </r>
  <r>
    <n v="257"/>
    <s v="CAN_428"/>
    <s v="BOLD:ABA5287_Diptera_Sciaridae_Lycoriella modesta"/>
    <x v="198"/>
    <s v="BOLD:ABA5287"/>
    <s v="BOLD:ABA5287"/>
    <s v="BIOUG15518-G11"/>
    <s v="Lycoriella modesta"/>
    <x v="0"/>
    <x v="7"/>
    <x v="18"/>
    <s v="Lycoriella modesta"/>
    <x v="252"/>
    <n v="50"/>
    <s v="16,6"/>
    <n v="83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IDBA+SPADES+GENEIOUS"/>
    <s v="ABA5287"/>
    <s v="ABA5287"/>
  </r>
  <r>
    <n v="50"/>
    <s v="CAN_167"/>
    <s v="BOLD:AAZ6073_Diptera_Sciaridae_Lycoriella riparia"/>
    <x v="199"/>
    <s v="BOLD:AAZ6073"/>
    <s v="BOLD:AAZ6073"/>
    <s v="BIOUG07734-C01"/>
    <s v="Lycoriella riparia"/>
    <x v="0"/>
    <x v="7"/>
    <x v="18"/>
    <s v="Lycoriella riparia"/>
    <x v="253"/>
    <n v="50"/>
    <s v="43,9"/>
    <n v="219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6073"/>
    <s v="AAZ6073"/>
  </r>
  <r>
    <n v="233"/>
    <s v="CAN_356"/>
    <s v="BOLD:ABA5288_Diptera_Sciaridae_Lycoriella vitticollis"/>
    <x v="200"/>
    <s v="BOLD:ABA5288"/>
    <s v="BOLD:ABA5288"/>
    <s v="BIOUG15407-E09"/>
    <s v="Lycoriella vitticollis"/>
    <x v="0"/>
    <x v="7"/>
    <x v="18"/>
    <s v="Lycoriella vitticollis"/>
    <x v="254"/>
    <n v="50"/>
    <s v="21,9"/>
    <n v="109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BA5288"/>
    <s v="ABA5288"/>
  </r>
  <r>
    <n v="32"/>
    <s v="CAN_105"/>
    <s v="BOLD:AAL7869_Diptera_Sciaridae_Lycoriella flavipeda"/>
    <x v="7"/>
    <s v="BOLD:AAL7869"/>
    <s v="BOLD:AAL7869"/>
    <s v="BIOUG06877-G08"/>
    <s v="Lycoriella flavipeda"/>
    <x v="0"/>
    <x v="7"/>
    <x v="18"/>
    <s v="Lycoriella flavipeda"/>
    <x v="255"/>
    <n v="50"/>
    <s v="19,2"/>
    <n v="9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7869"/>
    <s v="AAL7869"/>
  </r>
  <r>
    <n v="65"/>
    <s v="CAN_229"/>
    <s v="BOLD:AAZ6074_Diptera_Sciaridae_Lycoriella"/>
    <x v="16"/>
    <s v="BOLD:AAZ6074"/>
    <s v="BOLD:AAZ6074"/>
    <s v="BIOUG07874-E01"/>
    <s v="Lycoriella"/>
    <x v="0"/>
    <x v="7"/>
    <x v="18"/>
    <s v="Lycoriella sp"/>
    <x v="256"/>
    <n v="70"/>
    <s v="13,2"/>
    <n v="92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Z6074"/>
    <s v="AAZ6074"/>
  </r>
  <r>
    <n v="82"/>
    <s v="CAN_285"/>
    <s v="BOLD:AAL7874_Diptera_Sciaridae_Lycoriella"/>
    <x v="201"/>
    <s v="BOLD:AAL7874"/>
    <s v="BOLD:AAL7874"/>
    <s v="BIOUG09013-D01"/>
    <s v="Lycoriella"/>
    <x v="0"/>
    <x v="7"/>
    <x v="18"/>
    <s v="Lycoriella sp"/>
    <x v="257"/>
    <n v="40"/>
    <s v="36,7"/>
    <n v="146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7874"/>
    <s v="AAL7874"/>
  </r>
  <r>
    <n v="85"/>
    <s v="CAN_294"/>
    <s v="BOLD:ABY5735_Diptera_Sciaridae_Lycoriella"/>
    <x v="202"/>
    <s v="BOLD:ABY5735"/>
    <s v="BOLD:ABY5735"/>
    <s v="BIOUG09014-G10"/>
    <s v="Lycoriella"/>
    <x v="0"/>
    <x v="7"/>
    <x v="18"/>
    <s v="Lycoriella sp"/>
    <x v="258"/>
    <n v="70"/>
    <s v="7,5"/>
    <n v="5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Y5735"/>
    <s v="ABY5735"/>
  </r>
  <r>
    <n v="237"/>
    <s v="CAN_368"/>
    <s v="BOLD:ACI8534_Diptera_Sciaridae_Lycoriella"/>
    <x v="203"/>
    <s v="BOLD:ACI8534"/>
    <s v="BOLD:ACI8534"/>
    <s v="BIOUG15410-H06"/>
    <s v="Lycoriella"/>
    <x v="0"/>
    <x v="7"/>
    <x v="18"/>
    <s v="Lycoriella sp"/>
    <x v="259"/>
    <n v="50"/>
    <s v="7,1"/>
    <n v="35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I8534"/>
    <s v="ACI8534"/>
  </r>
  <r>
    <n v="348"/>
    <s v="MITO_107"/>
    <s v="BOLD:ACT0078_Diptera_Sciaridae_Lycoriella"/>
    <x v="204"/>
    <s v="BOLD:ACT0078"/>
    <s v="BOLD:ACT0078"/>
    <s v="24362-A11"/>
    <s v="Lycoriella"/>
    <x v="0"/>
    <x v="7"/>
    <x v="18"/>
    <s v="Lycoriella sp"/>
    <x v="260"/>
    <n v="70"/>
    <s v="2,1"/>
    <n v="14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i"/>
    <s v="✔"/>
    <s v="IDBA+SPADES+GENEIOUS+REF&amp;SOUP_DATA"/>
    <s v="ACT0078"/>
    <s v="ACT0078"/>
  </r>
  <r>
    <n v="320"/>
    <s v="MITO_66"/>
    <s v="BOLD:AAH3920_Diptera_Sciaridae_Scatopsciara atomaria"/>
    <x v="205"/>
    <s v="BOLD:AAH3920"/>
    <s v="BOLD:AAH3920"/>
    <s v="za2012-50031"/>
    <s v="Scatopsciara atomaria"/>
    <x v="0"/>
    <x v="7"/>
    <x v="100"/>
    <s v="Scatopsciara atomaria"/>
    <x v="261"/>
    <n v="50"/>
    <s v="8,8"/>
    <n v="440"/>
    <m/>
    <s v="TGAC"/>
    <m/>
    <x v="4"/>
    <m/>
    <s v="soup"/>
    <s v="✔"/>
    <s v="✔"/>
    <s v="✔"/>
    <s v="✔"/>
    <s v="✔"/>
    <s v="✔"/>
    <s v="✔"/>
    <s v="✔"/>
    <s v="✔"/>
    <s v="✔"/>
    <s v="missing"/>
    <s v="missing"/>
    <s v="missing"/>
    <s v="missing"/>
    <s v="missing"/>
    <s v="IDBA+SPADES+GENEIOUS"/>
    <s v="AAH3920"/>
    <s v="AAH3920"/>
  </r>
  <r>
    <n v="236"/>
    <s v="CAN_366"/>
    <s v="BOLD:ABW3870_Diptera_Sciaridae_Schwenckfeldina tridentata"/>
    <x v="206"/>
    <s v="BOLD:ABW3870"/>
    <s v="BOLD:ABW3870"/>
    <s v="BIOUG15410-C10"/>
    <s v="Schwenckfeldina tridentata"/>
    <x v="0"/>
    <x v="7"/>
    <x v="101"/>
    <s v="Schwenckfeldina tridentata"/>
    <x v="262"/>
    <n v="50"/>
    <s v="66,1"/>
    <n v="330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W3870"/>
    <s v="ABW3870"/>
  </r>
  <r>
    <n v="95"/>
    <s v="CAN_324"/>
    <s v="BOLD:AAM9259_Diptera_Sciaridae"/>
    <x v="207"/>
    <s v="BOLD:AAM9259"/>
    <s v="BOLD:AAM9259"/>
    <s v="BIOUG09107-B12"/>
    <s v="Sciaridae"/>
    <x v="0"/>
    <x v="7"/>
    <x v="3"/>
    <s v="genus sp"/>
    <x v="263"/>
    <n v="70"/>
    <s v="5,3"/>
    <n v="37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59"/>
    <s v="AAM9259"/>
  </r>
  <r>
    <n v="230"/>
    <s v="CAN_346"/>
    <s v="BOLD:ACK2627_Diptera_Sciaridae"/>
    <x v="208"/>
    <s v="BOLD:ACK2627"/>
    <s v="BOLD:ACK2627"/>
    <s v="BIOUG09181-E09"/>
    <s v="Sciaridae"/>
    <x v="0"/>
    <x v="7"/>
    <x v="3"/>
    <s v="genus sp"/>
    <x v="264"/>
    <n v="50"/>
    <s v="12,2"/>
    <n v="6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K2627"/>
    <s v="ACK2627"/>
  </r>
  <r>
    <n v="238"/>
    <s v="CAN_370"/>
    <s v="BOLD:ACK2219_Diptera_Sciaridae"/>
    <x v="209"/>
    <s v="BOLD:ACK2219"/>
    <s v="BOLD:ACK2219"/>
    <s v="BIOUG15412-H02"/>
    <s v="Sciaridae"/>
    <x v="0"/>
    <x v="7"/>
    <x v="3"/>
    <s v="genus sp"/>
    <x v="265"/>
    <n v="50"/>
    <s v="6,1"/>
    <n v="3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K2219"/>
    <s v="ACK2219"/>
  </r>
  <r>
    <n v="242"/>
    <s v="CAN_389"/>
    <s v="BOLD:AAM9258_Diptera_Sciaridae"/>
    <x v="210"/>
    <s v="BOLD:AAM9258"/>
    <s v="BOLD:AAM9258"/>
    <s v="BIOUG15483-H01"/>
    <s v="Sciaridae"/>
    <x v="0"/>
    <x v="7"/>
    <x v="3"/>
    <s v="genus sp"/>
    <x v="266"/>
    <n v="50"/>
    <s v="1,3"/>
    <n v="6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9258"/>
    <s v="AAM9258"/>
  </r>
  <r>
    <n v="317"/>
    <s v="MITO_61"/>
    <s v="BOLD:AAB2384_Diptera_Syrphidae_Eupeodes punctifer or Eupeodes rufipunctatus"/>
    <x v="211"/>
    <s v="BOLD:AAB2384"/>
    <s v="BOLD:AAB2384"/>
    <s v="za2012-1189"/>
    <s v="Eupeodes punctifer_Eupeodes rufipunctatus"/>
    <x v="0"/>
    <x v="31"/>
    <x v="102"/>
    <s v="Eupeodes punctifer_rufipunctatus"/>
    <x v="267"/>
    <n v="90"/>
    <s v="2012,6"/>
    <n v="181134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B2384"/>
    <s v="AAB2384"/>
  </r>
  <r>
    <n v="333"/>
    <s v="MITO_82"/>
    <s v="BOLD:AAB1982_Diptera_Syrphidae_Helophilus groenlandicus"/>
    <x v="212"/>
    <s v="BOLD:AAB1982"/>
    <s v="BOLD:AAB1982"/>
    <s v="Specimen not barcoded (Claus Rasmussen # 457)"/>
    <s v="Helophilus groenlandicus"/>
    <x v="0"/>
    <x v="31"/>
    <x v="103"/>
    <s v="Helophilus groenlandicus"/>
    <x v="268"/>
    <n v="90"/>
    <s v="619,1"/>
    <n v="5571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1982"/>
    <s v="AAB1982"/>
  </r>
  <r>
    <n v="334"/>
    <s v="MITO_83"/>
    <s v="BOLD:ACE4226_Diptera_Syrphidae_Helophilus lapponicus"/>
    <x v="213"/>
    <s v="BOLD:ACE4226"/>
    <s v="BOLD:ACE4226"/>
    <s v="Specimen not barcoded (Claus Rasmussen # 199)"/>
    <s v="Helophilus lapponicus"/>
    <x v="0"/>
    <x v="31"/>
    <x v="103"/>
    <s v="Helophilus lapponicus"/>
    <x v="269"/>
    <n v="90"/>
    <s v="475,9"/>
    <n v="42831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E4226"/>
    <s v="ACE4226"/>
  </r>
  <r>
    <n v="335"/>
    <s v="MITO_84"/>
    <s v="BOLD:AAC1834_Diptera_Syrphidae_Parasyrphus tarsatus"/>
    <x v="214"/>
    <s v="BOLD:AAC1834"/>
    <s v="BOLD:AAC1834"/>
    <s v="Specimen not barcoded (Claus Rasmussen # 489)"/>
    <s v="Parasyrphus tarsatus"/>
    <x v="0"/>
    <x v="31"/>
    <x v="104"/>
    <s v="Parasyrphus tarsatus"/>
    <x v="270"/>
    <n v="90"/>
    <s v="588,7"/>
    <n v="52983"/>
    <s v="x"/>
    <s v="TGAC"/>
    <s v="yes"/>
    <x v="4"/>
    <m/>
    <s v="Only few reads"/>
    <s v="✔"/>
    <s v="✔"/>
    <s v="✔"/>
    <s v="✔"/>
    <s v="✔"/>
    <s v="✔"/>
    <s v="✔"/>
    <s v="✔"/>
    <s v="incomplete"/>
    <s v="✔"/>
    <s v="✔"/>
    <s v="✔"/>
    <s v="✔"/>
    <s v="✔"/>
    <s v="missing"/>
    <s v="IDBA+SPADES+MITOBIM+NOVOPLASTY+GENEIOUS+REF&amp;SOUP_DATA"/>
    <s v="AAC1834"/>
    <s v="AAC1834"/>
  </r>
  <r>
    <n v="159"/>
    <s v="MITO_19"/>
    <s v="BOLD:ABY7191_Diptera_Syrphidae_Platycheirus carinatus"/>
    <x v="215"/>
    <s v="BOLD:ABY7191"/>
    <s v="BOLD:ABY7191"/>
    <s v="Specimen not barcoded"/>
    <s v="Platycheirus carinatus"/>
    <x v="0"/>
    <x v="31"/>
    <x v="105"/>
    <s v="Platycheirus carinatus"/>
    <x v="271"/>
    <n v="50"/>
    <s v="59,7"/>
    <n v="298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7191"/>
    <s v="ABY7191"/>
  </r>
  <r>
    <n v="104"/>
    <s v="CAN_464"/>
    <s v="BOLD:AAZ4195_Diptera_Syrphidae_Platycheirus groenlandicus"/>
    <x v="216"/>
    <s v="BOLD:AAZ4195"/>
    <s v="BOLD:AAZ4195"/>
    <s v="BIOUG15608-A01"/>
    <s v="Platycheirus groenlandicus"/>
    <x v="0"/>
    <x v="31"/>
    <x v="105"/>
    <s v="Platycheirus groenlandicus"/>
    <x v="272"/>
    <n v="50"/>
    <s v="393,4"/>
    <n v="1967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4195"/>
    <s v="AAZ4195"/>
  </r>
  <r>
    <n v="336"/>
    <s v="MITO_85"/>
    <s v="BOLD:AAL5949_Diptera_Syrphidae_Platycheirus"/>
    <x v="217"/>
    <s v="BOLD:AAL5949"/>
    <s v="BOLD:AAL5949"/>
    <s v="Specimen not barcoded (Claus Rasmussen # 282)"/>
    <s v="Platycheirus lundbecki"/>
    <x v="0"/>
    <x v="31"/>
    <x v="105"/>
    <s v="Platycheirus sp"/>
    <x v="273"/>
    <n v="90"/>
    <s v="394,4"/>
    <n v="3549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5949"/>
    <s v="AAL5949"/>
  </r>
  <r>
    <n v="318"/>
    <s v="MITO_62"/>
    <s v="BOLD:AAD7605_Diptera_Syrphidae_Syrphus attenuatus"/>
    <x v="218"/>
    <s v="BOLD:AAD7605"/>
    <s v="BOLD:AAD7605"/>
    <s v="za2012-5000"/>
    <s v="Syrphus attenuatus"/>
    <x v="0"/>
    <x v="31"/>
    <x v="106"/>
    <s v="Syrphus attenuatus"/>
    <x v="274"/>
    <n v="90"/>
    <s v="248,1"/>
    <n v="22329"/>
    <s v="x"/>
    <s v="TGAC"/>
    <s v="yes"/>
    <x v="6"/>
    <m/>
    <s v="Only few reads"/>
    <s v="incomplete"/>
    <s v="✔"/>
    <s v="✔"/>
    <s v="incomplete"/>
    <s v="✔"/>
    <s v="✔"/>
    <s v="✔"/>
    <s v="✔"/>
    <s v="✔"/>
    <s v="incomplete"/>
    <s v="✔"/>
    <s v="✔"/>
    <s v="✔"/>
    <s v="incomplete"/>
    <s v="missing"/>
    <s v="IDBA+SPADES+MITOBIM+NOVOPLASTY+GENEIOUS"/>
    <s v="AAD7605"/>
    <s v="AAD7605"/>
  </r>
  <r>
    <n v="311"/>
    <s v="MITO_47"/>
    <s v="BOLD:AAC6088_Diptera_Syrphidae_Syrphus torvus"/>
    <x v="219"/>
    <s v="BOLD:AAC6088"/>
    <s v="BOLD:AAC6088"/>
    <s v="za2011-30001"/>
    <s v="Syrphus torvus"/>
    <x v="0"/>
    <x v="31"/>
    <x v="106"/>
    <s v="Syrphus torvus"/>
    <x v="275"/>
    <n v="90"/>
    <s v="1353,8"/>
    <n v="12184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6088"/>
    <s v="AAC6088"/>
  </r>
  <r>
    <n v="337"/>
    <s v="MITO_86"/>
    <s v="BOLD:ACF5729_Diptera_Exorista thula"/>
    <x v="220"/>
    <s v="BOLD:ACF5729"/>
    <s v="BOLD:ACF5729"/>
    <s v="za2011-120"/>
    <s v="Exorista thula"/>
    <x v="0"/>
    <x v="32"/>
    <x v="107"/>
    <s v="Exorista thula"/>
    <x v="276"/>
    <n v="90"/>
    <s v="1257,6"/>
    <n v="11318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F5729"/>
    <s v="ACF5729"/>
  </r>
  <r>
    <n v="158"/>
    <s v="MITO_18"/>
    <s v="BOLD:AAZ5252_Diptera_Tachinidae_Peleteria aenea"/>
    <x v="221"/>
    <s v="BOLD:AAZ5252"/>
    <s v="BOLD:AAZ5252"/>
    <s v="Specimen not barcoded"/>
    <s v="Peleteria aenea"/>
    <x v="0"/>
    <x v="32"/>
    <x v="108"/>
    <s v="Peleteria aenea"/>
    <x v="277"/>
    <n v="50"/>
    <s v="1092,3"/>
    <n v="5461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5252"/>
    <s v="AAZ5252"/>
  </r>
  <r>
    <n v="366"/>
    <s v="MITO_136"/>
    <s v="BOLD:ABU8975_Diptera_Tachinidae_Periscepsia stylata"/>
    <x v="222"/>
    <s v="BOLD:ABU8975"/>
    <s v="BOLD:ABU8975"/>
    <s v="24458-B11"/>
    <s v="Periscepsia stylata"/>
    <x v="0"/>
    <x v="32"/>
    <x v="109"/>
    <s v="Periscepsia stylata"/>
    <x v="278"/>
    <n v="90"/>
    <s v="97,1"/>
    <n v="873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U8975"/>
    <s v="ABU8975"/>
  </r>
  <r>
    <n v="315"/>
    <s v="MITO_57"/>
    <s v="BOLD:AAC8434_Diptera_Tipulidae_Nephrotoma lundbecki"/>
    <x v="223"/>
    <s v="BOLD:AAC8434"/>
    <s v="BOLD:AAC8434"/>
    <s v="za2009-10026"/>
    <s v="Nephrotoma lundbecki"/>
    <x v="0"/>
    <x v="33"/>
    <x v="110"/>
    <s v="Nephrotoma lundbecki"/>
    <x v="279"/>
    <n v="50"/>
    <s v="631,9"/>
    <n v="31595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blast_spades_mitogenome_assembly20171229.sh"/>
    <s v="AAC8434"/>
    <s v="AAC8434"/>
  </r>
  <r>
    <n v="316"/>
    <s v="MITO_59"/>
    <s v="BOLD:AAM7267_Diptera_Tipulidae_Tipula arctica"/>
    <x v="224"/>
    <s v="BOLD:AAM7267"/>
    <s v="BOLD:AAM7267"/>
    <s v="za2009-10028"/>
    <s v="Tipula arctica"/>
    <x v="0"/>
    <x v="33"/>
    <x v="111"/>
    <s v="Tipula arctica"/>
    <x v="280"/>
    <n v="90"/>
    <s v="323,1"/>
    <n v="2907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7267"/>
    <s v="AAM7267"/>
  </r>
  <r>
    <n v="226"/>
    <s v="CAN_278"/>
    <s v="BOLD:ACJ4620_Diptera_Trichoceridae_Trichocera"/>
    <x v="225"/>
    <s v="BOLD:ACJ4620"/>
    <s v="BOLD:ACJ4620"/>
    <s v="BIOUG08896-H06"/>
    <s v="Trichocera"/>
    <x v="0"/>
    <x v="10"/>
    <x v="112"/>
    <s v="Trichocera sp"/>
    <x v="281"/>
    <n v="90"/>
    <s v="90,8"/>
    <n v="817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J4620"/>
    <s v="ACJ4620"/>
  </r>
  <r>
    <n v="192"/>
    <s v="CAN_C03"/>
    <s v="BOLD:AAD2548_Hemiptera_Aphididae_Acyrthosiphon sp. 1"/>
    <x v="226"/>
    <s v="BOLD:AAD2548"/>
    <s v="BOLD:AAD2548"/>
    <s v="ZA2011-30329"/>
    <s v="Acyrthosiphon sp. 1"/>
    <x v="5"/>
    <x v="34"/>
    <x v="113"/>
    <s v="Acyrthosiphon sp"/>
    <x v="282"/>
    <n v="18"/>
    <s v="24,4"/>
    <s v="439,2"/>
    <m/>
    <s v="TGAC"/>
    <s v="yes"/>
    <x v="4"/>
    <m/>
    <m/>
    <s v="✔"/>
    <s v="✔"/>
    <s v="✔"/>
    <s v="✔"/>
    <s v="✔"/>
    <s v="✔"/>
    <s v="incomplete"/>
    <s v="missing"/>
    <s v="missing"/>
    <s v="missing"/>
    <s v="incomplete"/>
    <s v="incomplete"/>
    <s v="missing"/>
    <s v="missing"/>
    <s v="missing"/>
    <s v="IDBA+SPADES+MITOBIM+NOVOPLASTY+GENEIOUS"/>
    <s v="AAD2548"/>
    <s v="AAD2548"/>
  </r>
  <r>
    <n v="194"/>
    <s v="CAN_C05"/>
    <s v="BOLD:AAA7683_Hemiptera_Aphididae_Myzus polaris"/>
    <x v="227"/>
    <s v="BOLD:AAA7683"/>
    <s v="BOLD:AAA7683"/>
    <s v="ZA2011-30324"/>
    <s v="Myzus polaris"/>
    <x v="5"/>
    <x v="34"/>
    <x v="114"/>
    <s v="Myzus polaris"/>
    <x v="283"/>
    <n v="18"/>
    <s v="11,3"/>
    <s v="203,4"/>
    <m/>
    <s v="TGAC"/>
    <s v="yes"/>
    <x v="6"/>
    <m/>
    <m/>
    <s v="✔"/>
    <s v="✔"/>
    <s v="✔"/>
    <s v="✔"/>
    <s v="✔"/>
    <s v="✔"/>
    <s v="✔"/>
    <s v="✔"/>
    <s v="incomplete"/>
    <s v="✔"/>
    <s v="✔"/>
    <s v="✔"/>
    <s v="✔"/>
    <s v="✔"/>
    <s v="✔"/>
    <s v="IDBA+SPADES+MITOBIM+NOVOPLASTY+GENEIOUS"/>
    <s v="AAA7683"/>
    <s v="AAA7683"/>
  </r>
  <r>
    <n v="193"/>
    <s v="CAN_C04"/>
    <s v="BOLD:ABZ7255_Hemiptera_Aphididae_Pterocomma groenlandicum"/>
    <x v="228"/>
    <s v="BOLD:ABZ7255"/>
    <s v="BOLD:ABZ7255"/>
    <s v="ZA2010-30318"/>
    <s v="Pterocomma groenlandicum"/>
    <x v="5"/>
    <x v="34"/>
    <x v="115"/>
    <s v="Pterocomma groenlandicum"/>
    <x v="284"/>
    <n v="18"/>
    <s v="7,1"/>
    <s v="127,8"/>
    <m/>
    <s v="TGAC"/>
    <s v="yes"/>
    <x v="6"/>
    <m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MITOBIM+NOVOPLASTY+GENEIOUS"/>
    <s v="ABZ7255"/>
    <s v="ABZ7255"/>
  </r>
  <r>
    <n v="278"/>
    <s v="CAN_498"/>
    <s v="BOLD:ACE3937_Hemiptera_Lygaeidae_Nysius groenlandicus"/>
    <x v="229"/>
    <s v="BOLD:ACE3937"/>
    <s v="BOLD:ACE3937"/>
    <s v="BIOUG06946-F07"/>
    <s v="Nysius groenlandicus"/>
    <x v="5"/>
    <x v="35"/>
    <x v="116"/>
    <s v="Nysius groenlandicus"/>
    <x v="285"/>
    <n v="50"/>
    <s v="147,8"/>
    <n v="739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E3937"/>
    <s v="ACE3937"/>
  </r>
  <r>
    <n v="279"/>
    <s v="CAN_499"/>
    <s v="BOLD:ACE3366_Hemiptera_Lygaeidae_Nysius groenlandicus"/>
    <x v="230"/>
    <s v="BOLD:ACE3366"/>
    <s v="BOLD:ACE3366"/>
    <s v="BIOUG06946-F10"/>
    <s v="Nysius groenlandicus"/>
    <x v="5"/>
    <x v="35"/>
    <x v="116"/>
    <s v="Nysius groenlandicus"/>
    <x v="286"/>
    <n v="50"/>
    <s v="193,4"/>
    <n v="967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E3366"/>
    <s v="ACE3366"/>
  </r>
  <r>
    <n v="352"/>
    <s v="MITO_111"/>
    <s v="BOLD:ACP6863_Hymenoptera_Apidae_Bombus hyperboreus"/>
    <x v="231"/>
    <s v="BOLD:ACP6863"/>
    <s v="BOLD:ACP6863"/>
    <s v="ZA2012-0772"/>
    <s v="Bombus hyperboreus"/>
    <x v="2"/>
    <x v="36"/>
    <x v="117"/>
    <s v="Bombus hyperboreus"/>
    <x v="287"/>
    <n v="90"/>
    <s v="81,4"/>
    <n v="7326"/>
    <s v="x"/>
    <s v="TGAC"/>
    <s v="yes"/>
    <x v="4"/>
    <m/>
    <m/>
    <s v="missing"/>
    <s v="✔"/>
    <s v="✔"/>
    <s v="✔"/>
    <s v="✔"/>
    <s v="✔"/>
    <s v="missing"/>
    <s v="incomplete"/>
    <s v="incomplete"/>
    <s v="✔"/>
    <s v="incomplete"/>
    <s v="✔"/>
    <s v="✔"/>
    <s v="✔"/>
    <s v="✔"/>
    <s v="IDBA+SPADES+MITOBIM+NOVOPLASTY+GENEIOUS+REF&amp;SOUP_DATA"/>
    <s v="ACP6863"/>
    <s v="ACP6863"/>
  </r>
  <r>
    <n v="353"/>
    <s v="MITO_112b"/>
    <s v="BOLD:AAC2051_Hymenoptera_Bombus polaris"/>
    <x v="232"/>
    <s v="BOLD:AAC2051"/>
    <s v="BOLD:AAC2051"/>
    <s v="ZA2012-3148"/>
    <s v="Bombus polaris"/>
    <x v="2"/>
    <x v="36"/>
    <x v="117"/>
    <s v="Bombus polaris"/>
    <x v="288"/>
    <n v="50"/>
    <s v="18,3"/>
    <n v="915"/>
    <s v="x"/>
    <s v="TGAC"/>
    <s v="yes"/>
    <x v="4"/>
    <m/>
    <m/>
    <s v="✔"/>
    <s v="✔"/>
    <s v="✔"/>
    <s v="✔"/>
    <s v="✔"/>
    <s v="✔"/>
    <s v="✔"/>
    <s v="incomplete"/>
    <s v="incomplete"/>
    <s v="missing"/>
    <s v="✔"/>
    <s v="✔"/>
    <s v="✔"/>
    <s v="✔"/>
    <s v="✔"/>
    <s v="IDBA+SPADES+MITOBIM+NOVOPLASTY+GENEIOUS+REF&amp;SOUP_DATA"/>
    <s v="AAC2051"/>
    <s v="AAC2051"/>
  </r>
  <r>
    <n v="115"/>
    <s v="CAN_592"/>
    <s v="BOLD:ACJ1049_Hymenoptera_Braconidae_Aphidius"/>
    <x v="233"/>
    <s v="BOLD:ACJ1049"/>
    <s v="BOLD:ACJ1049"/>
    <s v="BIOUG15602-C11"/>
    <s v="Aphidius"/>
    <x v="2"/>
    <x v="11"/>
    <x v="118"/>
    <s v="Aphidius sp"/>
    <x v="289"/>
    <n v="50"/>
    <s v="39,1"/>
    <n v="195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CJ1049"/>
    <s v="ACJ1049"/>
  </r>
  <r>
    <n v="109"/>
    <s v="CAN_576"/>
    <s v="BOLD:AAA6099_Hymenoptera_Braconidae_Cotesia"/>
    <x v="234"/>
    <s v="BOLD:AAA6099"/>
    <s v="BOLD:AAA6099"/>
    <s v="BIOUG09184-B04"/>
    <s v="Cotesia"/>
    <x v="2"/>
    <x v="11"/>
    <x v="21"/>
    <s v="Cotesia sp"/>
    <x v="290"/>
    <n v="40"/>
    <n v="37"/>
    <n v="148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6099"/>
    <s v="AAA6099"/>
  </r>
  <r>
    <n v="112"/>
    <s v="CAN_584"/>
    <s v="BOLD:ACE6464_Hymenoptera_Braconidae_Cotesia"/>
    <x v="235"/>
    <s v="BOLD:ACE6464"/>
    <s v="BOLD:ACE6464"/>
    <s v="BIOUG15488-A02"/>
    <s v="Cotesia"/>
    <x v="2"/>
    <x v="11"/>
    <x v="21"/>
    <s v="Cotesia sp"/>
    <x v="291"/>
    <n v="70"/>
    <s v="8,8"/>
    <n v="61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6464"/>
    <s v="ACE6464"/>
  </r>
  <r>
    <n v="290"/>
    <s v="CAN_543"/>
    <s v="BOLD:ACE6265_Hymenoptera_Braconidae_Hormius moniliatus"/>
    <x v="236"/>
    <s v="BOLD:ACE6265"/>
    <s v="BOLD:ACE6265"/>
    <s v="BIOUG07716-G07"/>
    <s v="Hormius moniliatus"/>
    <x v="2"/>
    <x v="11"/>
    <x v="119"/>
    <s v="Hormius moniliatus"/>
    <x v="292"/>
    <n v="70"/>
    <s v="3,7"/>
    <n v="2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E6265"/>
    <s v="ACE6265"/>
  </r>
  <r>
    <n v="294"/>
    <s v="CAN_561"/>
    <s v="BOLD:ACK3223_Hymenoptera_Braconidae_Meteorus arcticus"/>
    <x v="237"/>
    <s v="BOLD:ACK3223"/>
    <s v="BOLD:ACK3223"/>
    <s v="BIOUG09015-A04"/>
    <s v="Meteorus arcticus"/>
    <x v="2"/>
    <x v="11"/>
    <x v="23"/>
    <s v="Meteorus arcticus"/>
    <x v="293"/>
    <n v="90"/>
    <s v="23,3"/>
    <n v="209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K3223"/>
    <s v="ACK3223"/>
  </r>
  <r>
    <n v="111"/>
    <s v="CAN_582"/>
    <s v="BOLD:ABY9068_Hymenoptera_Braconidae_Microplitis lugubris"/>
    <x v="238"/>
    <s v="BOLD:ABY9068"/>
    <s v="BOLD:ABY9068"/>
    <s v="BIOUG15481-A11"/>
    <s v="Microplitis lugubris"/>
    <x v="2"/>
    <x v="11"/>
    <x v="120"/>
    <s v="Microplitis lugubris"/>
    <x v="294"/>
    <n v="40"/>
    <s v="31,4"/>
    <n v="125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9068"/>
    <s v="ABY9068"/>
  </r>
  <r>
    <n v="286"/>
    <s v="CAN_523"/>
    <s v="BOLD:ACE7221_Hymenoptera_Braconidae_Protapanteles fulvipes"/>
    <x v="239"/>
    <s v="BOLD:ACE7221"/>
    <s v="BOLD:ACE7221"/>
    <s v="BIOUG07716-A09"/>
    <s v="Protapanteles fulvipes"/>
    <x v="2"/>
    <x v="11"/>
    <x v="25"/>
    <s v="Protapanteles fulvipes"/>
    <x v="295"/>
    <n v="70"/>
    <s v="7,7"/>
    <n v="539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MITOBIM+NOVOPLASTY+GENEIOUS"/>
    <s v="ACE7221"/>
    <s v="ACE7221"/>
  </r>
  <r>
    <n v="285"/>
    <s v="CAN_521"/>
    <s v="BOLD:AAE7186_Hymenoptera_Braconidae_Aphidiinae"/>
    <x v="240"/>
    <s v="BOLD:AAE7186"/>
    <s v="BOLD:AAE7186"/>
    <s v="BIOUG07716-A05"/>
    <s v="Aphidiinae"/>
    <x v="2"/>
    <x v="11"/>
    <x v="3"/>
    <s v="genus sp"/>
    <x v="296"/>
    <n v="50"/>
    <s v="2,5"/>
    <n v="12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E7186"/>
    <s v="AAE7186"/>
  </r>
  <r>
    <n v="292"/>
    <s v="CAN_551"/>
    <s v="BOLD:ABY8710_Hymenoptera_Eulophidae_Aprostocetus meltoftei"/>
    <x v="241"/>
    <s v="BOLD:ABY8710"/>
    <s v="BOLD:ABY8710"/>
    <s v="BIOUG07768-B03"/>
    <s v="Aprostocetus meltoftei"/>
    <x v="2"/>
    <x v="37"/>
    <x v="121"/>
    <s v="Aprostocetus meltoftei"/>
    <x v="297"/>
    <n v="50"/>
    <s v="4,3"/>
    <n v="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BY8710"/>
    <s v="ABY8710"/>
  </r>
  <r>
    <n v="293"/>
    <s v="CAN_553"/>
    <s v="BOLD:AAZ6761_Hymenoptera_Figitidae_Alloxysta"/>
    <x v="242"/>
    <s v="BOLD:AAZ6761"/>
    <s v="BOLD:AAZ6761"/>
    <s v="BIOUG07768-D04"/>
    <s v="Alloxysta"/>
    <x v="2"/>
    <x v="38"/>
    <x v="122"/>
    <s v="Alloxysta sp"/>
    <x v="298"/>
    <n v="50"/>
    <n v="4"/>
    <n v="200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IDBA+SPADES+MITOBIM+NOVOPLASTY+GENEIOUS"/>
    <s v="AAZ6761"/>
    <s v="AAZ6761"/>
  </r>
  <r>
    <n v="113"/>
    <s v="CAN_585"/>
    <s v="BOLD:ABA0389_Hymenoptera_Ichneumonidae_Acrolyta glacialis"/>
    <x v="243"/>
    <s v="BOLD:ABA0389"/>
    <s v="BOLD:ABA0389"/>
    <s v="BIOUG15523-A01"/>
    <s v="Acrolyta glacialis"/>
    <x v="2"/>
    <x v="13"/>
    <x v="123"/>
    <s v="Acrolyta glacialis"/>
    <x v="299"/>
    <n v="70"/>
    <s v="7,4"/>
    <n v="51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A0389"/>
    <s v="ABA0389"/>
  </r>
  <r>
    <n v="281"/>
    <s v="CAN_502"/>
    <s v="BOLD:AAN7603_Hymenoptera_Ichneumonidae_Acrolyta glacialis"/>
    <x v="244"/>
    <s v="BOLD:AAN7603"/>
    <s v="BOLD:AAN7603"/>
    <s v="BIOUG07192-D07"/>
    <s v="Acrolyta glacialis"/>
    <x v="2"/>
    <x v="13"/>
    <x v="123"/>
    <s v="Acrolyta glacialis"/>
    <x v="300"/>
    <n v="90"/>
    <s v="30,9"/>
    <n v="2781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N7603"/>
    <s v="AAN7603"/>
  </r>
  <r>
    <n v="322"/>
    <s v="MITO_71"/>
    <s v="BOLD:AAE2749_Hymenoptera_Ichneumonidae_Aoplus groenlandicus"/>
    <x v="245"/>
    <s v="BOLD:AAE2749"/>
    <s v="BOLD:AAE2749"/>
    <s v="za2011-159"/>
    <s v="Aoplus groenlandicus"/>
    <x v="2"/>
    <x v="13"/>
    <x v="124"/>
    <s v="Aoplus groenlandicus"/>
    <x v="301"/>
    <n v="90"/>
    <s v="34,6"/>
    <n v="3114"/>
    <s v="x"/>
    <s v="TGAC"/>
    <s v="yes"/>
    <x v="4"/>
    <m/>
    <s v="Only few reads"/>
    <s v="missing"/>
    <s v="✔"/>
    <s v="✔"/>
    <s v="✔"/>
    <s v="✔"/>
    <s v="✔"/>
    <s v="✔"/>
    <s v="incomplete"/>
    <s v="incomplete"/>
    <s v="missing"/>
    <s v="✔"/>
    <s v="✔"/>
    <s v="✔"/>
    <s v="✔"/>
    <s v="missing"/>
    <s v="IDBA+SPADES+MITOBIM+NOVOPLASTY+GENEIOUS+REF&amp;SOUP_DATA"/>
    <s v="AAE2749"/>
    <s v="AAE2749"/>
  </r>
  <r>
    <n v="106"/>
    <s v="CAN_505"/>
    <s v="BOLD:ABZ2717_Hymenoptera_Ichneumonidae_Atractodes"/>
    <x v="246"/>
    <s v="BOLD:ABZ2717"/>
    <s v="BOLD:ABZ2717"/>
    <s v="BIOUG07192-E03"/>
    <s v="Atractodes"/>
    <x v="2"/>
    <x v="13"/>
    <x v="28"/>
    <s v="Atractodes sp"/>
    <x v="302"/>
    <n v="40"/>
    <s v="21,8"/>
    <n v="872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2717"/>
    <s v="ABZ2717"/>
  </r>
  <r>
    <n v="107"/>
    <s v="CAN_574"/>
    <s v="BOLD:AAD4528_Hymenoptera_Ichneumonidae_Atractodes"/>
    <x v="247"/>
    <s v="BOLD:AAD4528"/>
    <s v="BOLD:AAD4528"/>
    <s v="BIOUG09183-H08"/>
    <s v="Atractodes"/>
    <x v="2"/>
    <x v="13"/>
    <x v="28"/>
    <s v="Atractodes sp"/>
    <x v="303"/>
    <n v="50"/>
    <s v="33,8"/>
    <n v="169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528"/>
    <s v="AAD4528"/>
  </r>
  <r>
    <n v="283"/>
    <s v="CAN_511"/>
    <s v="BOLD:ABZ3588_Hymenoptera_Ichneumonidae_Atractodes"/>
    <x v="248"/>
    <s v="BOLD:ABZ3588"/>
    <s v="BOLD:ABZ3588"/>
    <s v="BIOUG07192-F03"/>
    <s v="Atractodes"/>
    <x v="2"/>
    <x v="13"/>
    <x v="28"/>
    <s v="Atractodes sp"/>
    <x v="304"/>
    <n v="90"/>
    <s v="58,7"/>
    <n v="528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BZ3588"/>
    <s v="ABZ3588"/>
  </r>
  <r>
    <n v="284"/>
    <s v="CAN_513"/>
    <s v="BOLD:AAH2138_Hymenoptera_Ichneumonidae_Bathythrix longiceps"/>
    <x v="249"/>
    <s v="BOLD:AAH2138"/>
    <s v="BOLD:AAH2138"/>
    <s v="BIOUG07192-F07"/>
    <s v="Bathythrix longiceps"/>
    <x v="2"/>
    <x v="13"/>
    <x v="125"/>
    <s v="Bathythrix longiceps"/>
    <x v="305"/>
    <n v="90"/>
    <s v="25,4"/>
    <n v="2286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H2138"/>
    <s v="AAH2138"/>
  </r>
  <r>
    <n v="325"/>
    <s v="MITO_74"/>
    <s v="BOLD:AAK3144_Hymenoptera_Ichneumonidae_Buathra laborator"/>
    <x v="250"/>
    <s v="BOLD:AAK3144"/>
    <s v="BOLD:AAK3144"/>
    <s v="za2011-108"/>
    <s v="Buathra laborator"/>
    <x v="2"/>
    <x v="13"/>
    <x v="126"/>
    <s v="Buathra laborator"/>
    <x v="306"/>
    <n v="90"/>
    <s v="295,4"/>
    <n v="26586"/>
    <s v="x"/>
    <s v="TGAC"/>
    <s v="yes"/>
    <x v="7"/>
    <m/>
    <s v="Only few reads"/>
    <s v="missing"/>
    <s v="✔"/>
    <s v="✔"/>
    <s v="✔"/>
    <s v="✔"/>
    <s v="✔"/>
    <s v="✔"/>
    <s v="missing"/>
    <s v="missing"/>
    <s v="missing"/>
    <s v="incomplete"/>
    <s v="✔"/>
    <s v="✔"/>
    <s v="✔"/>
    <s v="missing"/>
    <s v="IDBA+SPADES+MITOBIM+NOVOPLASTY+GENEIOUS"/>
    <s v="AAK3144"/>
    <s v="AAK3144"/>
  </r>
  <r>
    <n v="202"/>
    <s v="CAN_D07"/>
    <s v="BOLD:ACA1844_Hymenoptera_Ichneumonidae_Campodorus lituratus"/>
    <x v="251"/>
    <s v="BOLD:ACA1844"/>
    <s v="BOLD:ACA1844"/>
    <s v="grhym-00002"/>
    <s v="Campodorus lituratus"/>
    <x v="2"/>
    <x v="13"/>
    <x v="127"/>
    <s v="Campodorus lituratus"/>
    <x v="307"/>
    <n v="18"/>
    <s v="8,1"/>
    <s v="145,8"/>
    <m/>
    <s v="TGAC"/>
    <s v="yes"/>
    <x v="8"/>
    <m/>
    <m/>
    <s v="missing"/>
    <s v="✔"/>
    <s v="✔"/>
    <s v="✔"/>
    <s v="✔"/>
    <s v="✔"/>
    <s v="✔"/>
    <s v="incomplete"/>
    <s v="✔"/>
    <s v="✔"/>
    <s v="incomplete"/>
    <s v="✔"/>
    <s v="✔"/>
    <s v="missing"/>
    <s v="missing"/>
    <s v="IDBA+SPADES+MITOBIM+NOVOPLASTY+GENEIOUS+REF&amp;SOUP_DATA"/>
    <s v="ACA1844"/>
    <s v="ACA1844"/>
  </r>
  <r>
    <n v="364"/>
    <s v="MITO_131"/>
    <s v="BOLD:AAH1795_Hymenoptera_Ichneumonidae_Campodorus ultimus"/>
    <x v="252"/>
    <s v="BOLD:AAH1795"/>
    <s v="BOLD:AAH1795"/>
    <s v="24545-E03"/>
    <s v="Campodorus ultimus"/>
    <x v="2"/>
    <x v="13"/>
    <x v="127"/>
    <s v="Campodorus ultimus"/>
    <x v="308"/>
    <n v="90"/>
    <s v="34,1"/>
    <n v="3069"/>
    <s v="x"/>
    <s v="TGAC"/>
    <s v="yes"/>
    <x v="4"/>
    <m/>
    <m/>
    <s v="missing"/>
    <s v="✔"/>
    <s v="✔"/>
    <s v="✔"/>
    <s v="✔"/>
    <s v="✔"/>
    <s v="✔"/>
    <s v="incomplete"/>
    <s v="✔"/>
    <s v="✔"/>
    <s v="incomplete"/>
    <s v="✔"/>
    <s v="✔"/>
    <s v="✔"/>
    <s v="missing"/>
    <s v="IDBA+SPADES+MITOBIM+NOVOPLASTY+GENEIOUS+REF&amp;SOUP_DATA"/>
    <s v="AAH1795"/>
    <s v="AAH1795"/>
  </r>
  <r>
    <n v="105"/>
    <s v="CAN_504"/>
    <s v="BOLD:ABA0403_Hymenoptera_Ichneumonidae_Campoletis horstmanni"/>
    <x v="253"/>
    <s v="BOLD:ABA0403"/>
    <s v="BOLD:ABA0403"/>
    <s v="BIOUG07192-D11"/>
    <s v="Campoletis horstmanni"/>
    <x v="2"/>
    <x v="13"/>
    <x v="29"/>
    <s v="Campoletis horstmanni"/>
    <x v="309"/>
    <n v="40"/>
    <s v="41,2"/>
    <n v="164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0403"/>
    <s v="ABA0403"/>
  </r>
  <r>
    <n v="360"/>
    <s v="MITO_125"/>
    <s v="BOLD:ACE9213_Hymenoptera_Ichneumonidae_Campoletis horstmanni"/>
    <x v="254"/>
    <s v="BOLD:ACE9213"/>
    <s v="BOLD:ACE9213"/>
    <s v="DR201400020"/>
    <s v="Campoletis horstmanni"/>
    <x v="2"/>
    <x v="13"/>
    <x v="29"/>
    <s v="Campoletis horstmanni"/>
    <x v="310"/>
    <n v="70"/>
    <s v="7,2"/>
    <n v="504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IDBA+SPADES+GENEIOUS+REF&amp;SOUP_DATA"/>
    <s v="ACE9213"/>
    <s v="ACE9213"/>
  </r>
  <r>
    <n v="362"/>
    <s v="MITO_128"/>
    <s v="BOLD:AAH2143_Hymenoptera_Ichneumonidae_Campoletis rostrata"/>
    <x v="255"/>
    <s v="BOLD:AAH2143"/>
    <s v="BOLD:AAH2143"/>
    <s v="24478-D05"/>
    <s v="Campoletis rostrata"/>
    <x v="2"/>
    <x v="13"/>
    <x v="29"/>
    <s v="Campoletis rostrata"/>
    <x v="311"/>
    <n v="70"/>
    <s v="7,5"/>
    <n v="52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H2143"/>
    <s v="AAH2143"/>
  </r>
  <r>
    <n v="108"/>
    <s v="CAN_575"/>
    <s v="BOLD:AAH1523_Hymenoptera_Ichneumonidae_Campoletis horstmanni or Campoletis rostrata"/>
    <x v="256"/>
    <s v="BOLD:AAH1523"/>
    <s v="BOLD:AAH1523"/>
    <s v="BIOUG09184-A03"/>
    <s v="Campoletis horstmanni/Campoletis rostrata"/>
    <x v="2"/>
    <x v="13"/>
    <x v="29"/>
    <s v="Campoletis horstmanni_rostrata"/>
    <x v="312"/>
    <n v="40"/>
    <s v="25,5"/>
    <n v="102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1523"/>
    <s v="AAH1523"/>
  </r>
  <r>
    <n v="197"/>
    <s v="CAN_C10"/>
    <s v="BOLD:AAH1869_Hymenoptera_Ichneumonidae_Coelichneumonops occidentalis"/>
    <x v="257"/>
    <s v="BOLD:AAH1869"/>
    <s v="BOLD:AAH1869"/>
    <s v="za2009-126"/>
    <s v="Coelichneumonops occidentalis"/>
    <x v="2"/>
    <x v="13"/>
    <x v="128"/>
    <s v="Coelichneumonops occidentalis"/>
    <x v="313"/>
    <n v="18"/>
    <s v="14,3"/>
    <s v="257,4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+REF&amp;SOUP_DATA"/>
    <s v="AAH1869"/>
    <s v="AAH1869"/>
  </r>
  <r>
    <n v="288"/>
    <s v="CAN_531"/>
    <s v="BOLD:AAH1744_Hymenoptera_Ichneumonidae_Cremastus tenebrosus"/>
    <x v="258"/>
    <s v="BOLD:AAH1744"/>
    <s v="BOLD:AAH1744"/>
    <s v="BIOUG07716-C07"/>
    <s v="Cremastus tenebrosus"/>
    <x v="2"/>
    <x v="13"/>
    <x v="129"/>
    <s v="Cremastus tenebrosus"/>
    <x v="314"/>
    <n v="90"/>
    <n v="17"/>
    <n v="153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H1744"/>
    <s v="AAH1744"/>
  </r>
  <r>
    <n v="326"/>
    <s v="MITO_75"/>
    <s v="BOLD:AAY9781_Hymenoptera_Ichneumonidae_Cryptus arcticus"/>
    <x v="259"/>
    <s v="BOLD:AAY9781"/>
    <s v="BOLD:AAY9781"/>
    <s v="za2011-103"/>
    <s v="Cryptus arcticus"/>
    <x v="2"/>
    <x v="13"/>
    <x v="130"/>
    <s v="Cryptus arcticus"/>
    <x v="315"/>
    <n v="90"/>
    <s v="281,6"/>
    <n v="2534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Y9781"/>
    <s v="AAY9781"/>
  </r>
  <r>
    <n v="327"/>
    <s v="MITO_76"/>
    <s v="BOLD:AAH2153_Hymenoptera_Ichneumonidae_Cryptus leechi"/>
    <x v="260"/>
    <s v="BOLD:AAH2153"/>
    <s v="BOLD:AAH2153"/>
    <s v="za2011-171"/>
    <s v="Cryptus leechi"/>
    <x v="2"/>
    <x v="13"/>
    <x v="130"/>
    <s v="Cryptus leechi"/>
    <x v="316"/>
    <n v="90"/>
    <s v="80,3"/>
    <n v="722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2153"/>
    <s v="AAH2153"/>
  </r>
  <r>
    <n v="328"/>
    <s v="MITO_77"/>
    <s v="BOLD:AAL1412_Hymenoptera_Ichneumonidae_Diadegma majale"/>
    <x v="261"/>
    <s v="BOLD:AAL1412"/>
    <s v="BOLD:AAL1412"/>
    <s v="za2011-133"/>
    <s v="Diadegma majale"/>
    <x v="2"/>
    <x v="13"/>
    <x v="131"/>
    <s v="Diadegma majale"/>
    <x v="317"/>
    <n v="90"/>
    <s v="40,6"/>
    <n v="365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L1412"/>
    <s v="AAL1412"/>
  </r>
  <r>
    <n v="319"/>
    <s v="MITO_64"/>
    <s v="BOLD:AAA8874_Trichoptera_Apataniidae_Apatania zonella"/>
    <x v="1"/>
    <s v="BOLD:AAA8874"/>
    <s v="BOLD:AAA8874"/>
    <s v="za2012-5007"/>
    <s v="Apatania zonella"/>
    <x v="6"/>
    <x v="39"/>
    <x v="132"/>
    <s v="Apatania zonella"/>
    <x v="0"/>
    <n v="90"/>
    <s v="102,4"/>
    <n v="9216"/>
    <s v="x"/>
    <s v="TGAC"/>
    <s v="yes"/>
    <x v="0"/>
    <m/>
    <s v="Only few reads"/>
    <m/>
    <m/>
    <m/>
    <m/>
    <m/>
    <m/>
    <m/>
    <m/>
    <m/>
    <m/>
    <m/>
    <m/>
    <m/>
    <m/>
    <m/>
    <m/>
    <m/>
    <s v="AAA8874"/>
  </r>
  <r>
    <n v="280"/>
    <s v="CAN_500"/>
    <s v="BOLD:AAD1879_Hymenoptera_Ichneumonidae_Diplazon"/>
    <x v="262"/>
    <s v="BOLD:AAD1879"/>
    <s v="BOLD:AAD1879"/>
    <s v="BIOUG07192-D03"/>
    <s v="Diplazon hyperboreus"/>
    <x v="2"/>
    <x v="13"/>
    <x v="133"/>
    <s v="Diplazon hyperboreus"/>
    <x v="318"/>
    <n v="90"/>
    <s v="115,3"/>
    <n v="10377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AD1879"/>
    <s v="AAD1879"/>
  </r>
  <r>
    <n v="357"/>
    <s v="MITO_120"/>
    <s v="BOLD:ABZ0902_Hymenoptera_Ichneumonidae_Exochus pullatus"/>
    <x v="263"/>
    <s v="BOLD:ABZ0902"/>
    <s v="BOLD:ABZ0902"/>
    <s v="za2012-4898"/>
    <s v="Exochus pullatus"/>
    <x v="2"/>
    <x v="13"/>
    <x v="134"/>
    <s v="Exochus pullatus"/>
    <x v="319"/>
    <n v="90"/>
    <n v="78"/>
    <n v="702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+REF&amp;SOUP_DATA"/>
    <s v="ABZ0902"/>
    <s v="ABZ0902"/>
  </r>
  <r>
    <n v="363"/>
    <s v="MITO_130"/>
    <s v="BOLD:AAH2118_Hymenoptera_Ichneumonidae_Gelis maesticolor"/>
    <x v="264"/>
    <s v="BOLD:AAH2118"/>
    <s v="BOLD:AAH2118"/>
    <s v="24545-E06"/>
    <s v="Gelis maesticolor"/>
    <x v="2"/>
    <x v="13"/>
    <x v="30"/>
    <s v="Gelis maesticolor"/>
    <x v="320"/>
    <n v="70"/>
    <s v="4,8"/>
    <n v="336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H2118"/>
    <s v="AAH2118"/>
  </r>
  <r>
    <n v="203"/>
    <s v="CAN_D08"/>
    <s v="BOLD:AAH1501_Hymenoptera_Ichneumonidae_Glypta arctica"/>
    <x v="265"/>
    <s v="BOLD:AAH1501"/>
    <s v="BOLD:AAH1501"/>
    <s v="grhym-00005"/>
    <s v="Glypta arctica"/>
    <x v="2"/>
    <x v="13"/>
    <x v="135"/>
    <s v="Glypta arctica"/>
    <x v="321"/>
    <n v="18"/>
    <n v="7"/>
    <n v="126"/>
    <m/>
    <s v="TGAC"/>
    <s v="yes"/>
    <x v="6"/>
    <m/>
    <m/>
    <s v="✔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+REF&amp;SOUP_DATA"/>
    <s v="AAH1501"/>
    <s v="AAH1501"/>
  </r>
  <r>
    <n v="323"/>
    <s v="MITO_72"/>
    <s v="BOLD:AAZ7989_Hymenoptera_Ichneumonidae_Hyposoter deichmanni"/>
    <x v="266"/>
    <s v="BOLD:AAZ7989"/>
    <s v="BOLD:AAZ7989"/>
    <s v="za2011-150"/>
    <s v="Hyposoter deichmanni"/>
    <x v="2"/>
    <x v="13"/>
    <x v="136"/>
    <s v="Hyposoter deichmanni"/>
    <x v="322"/>
    <n v="90"/>
    <n v="585"/>
    <n v="5265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Z7989"/>
    <s v="AAZ7989"/>
  </r>
  <r>
    <n v="331"/>
    <s v="MITO_80"/>
    <s v="BOLD:AAU9767_Hymenoptera_Ichneumonidae_Hyposoter"/>
    <x v="267"/>
    <s v="BOLD:AAU9767"/>
    <s v="BOLD:AAU9767"/>
    <s v="za2011-140"/>
    <s v="Hyposoter frigidus"/>
    <x v="2"/>
    <x v="13"/>
    <x v="136"/>
    <s v="Hyposoter frigidus"/>
    <x v="323"/>
    <n v="90"/>
    <s v="97,1"/>
    <n v="8739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U9767"/>
    <s v="AAU9767"/>
  </r>
  <r>
    <n v="324"/>
    <s v="MITO_73"/>
    <s v="BOLD:AAD5318_Hymenoptera_Ichneumonidae_Ichneumon discoensis"/>
    <x v="268"/>
    <s v="BOLD:AAD5318"/>
    <s v="BOLD:AAD5318"/>
    <s v="za2011-124"/>
    <s v="Ichneumon discoensis"/>
    <x v="2"/>
    <x v="13"/>
    <x v="137"/>
    <s v="Ichneumon discoensis"/>
    <x v="324"/>
    <n v="90"/>
    <s v="155,4"/>
    <n v="13986"/>
    <s v="x"/>
    <s v="TGAC"/>
    <s v="yes"/>
    <x v="7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+REF&amp;SOUP_DATA"/>
    <s v="AAD5318"/>
    <s v="AAD5318"/>
  </r>
  <r>
    <n v="200"/>
    <s v="CAN_D04"/>
    <s v="BOLD:ACF2810_Hymenoptera_Ichneumonidae_Ichneumon lariae"/>
    <x v="269"/>
    <s v="BOLD:ACF2810"/>
    <s v="BOLD:ACF2810"/>
    <s v="zmuc00023543"/>
    <s v="Ichneumon lariae"/>
    <x v="2"/>
    <x v="13"/>
    <x v="137"/>
    <s v="Ichneumon lariae"/>
    <x v="325"/>
    <n v="18"/>
    <s v="9,3"/>
    <s v="167,4"/>
    <m/>
    <s v="TGAC"/>
    <s v="yes"/>
    <x v="8"/>
    <m/>
    <m/>
    <s v="missing"/>
    <s v="✔"/>
    <s v="✔"/>
    <s v="missing"/>
    <s v="incomplete"/>
    <s v="✔"/>
    <s v="✔"/>
    <s v="incomplete"/>
    <s v="incomplete"/>
    <s v="missing"/>
    <s v="✔"/>
    <s v="✔"/>
    <s v="✔"/>
    <s v="✔"/>
    <s v="missing"/>
    <s v="IDBA+SPADES+MITOBIM+NOVOPLASTY+GENEIOUS+REF&amp;SOUP_DATA"/>
    <s v="ACF2810"/>
    <s v="ACF2810"/>
  </r>
  <r>
    <n v="330"/>
    <s v="MITO_79"/>
    <s v="BOLD:AAG9511_Hymenoptera_Ichneumonidae_Mesochorus"/>
    <x v="270"/>
    <s v="BOLD:AAG9511"/>
    <s v="BOLD:AAG9511"/>
    <s v="za2011-187"/>
    <s v="Mesochorus"/>
    <x v="2"/>
    <x v="13"/>
    <x v="138"/>
    <s v="Mesochorus sp"/>
    <x v="326"/>
    <n v="70"/>
    <s v="20,1"/>
    <n v="1407"/>
    <s v="x"/>
    <s v="TGAC"/>
    <s v="yes"/>
    <x v="4"/>
    <m/>
    <s v="Only few reads"/>
    <s v="missing"/>
    <s v="✔"/>
    <s v="✔"/>
    <s v="incomplete"/>
    <s v="incomplete"/>
    <s v="✔"/>
    <s v="✔"/>
    <s v="incomplete"/>
    <s v="incomplete"/>
    <s v="missing"/>
    <s v="incomplete"/>
    <s v="✔"/>
    <s v="✔"/>
    <s v="✔"/>
    <s v="missing"/>
    <s v="IDBA+SPADES+MITOBIM+NOVOPLASTY+GENEIOUS+REF&amp;SOUP_DATA"/>
    <s v="AAG9511"/>
    <s v="AAG9511"/>
  </r>
  <r>
    <n v="289"/>
    <s v="CAN_538"/>
    <s v="BOLD:ABY5384_Hymenoptera_Ichneumonidae_Neurateles"/>
    <x v="271"/>
    <s v="BOLD:ABY5384"/>
    <s v="BOLD:ABY5384"/>
    <s v="BIOUG07716-E08"/>
    <s v="Neurateles"/>
    <x v="2"/>
    <x v="13"/>
    <x v="139"/>
    <s v="Neurateles sp"/>
    <x v="327"/>
    <n v="50"/>
    <s v="4,3"/>
    <n v="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BY5384"/>
    <s v="ABY5384"/>
  </r>
  <r>
    <n v="117"/>
    <s v="CAN_595"/>
    <s v="BOLD:AAG0956_Hymenoptera_Ichneumonidae_Orthocentrus asper"/>
    <x v="272"/>
    <s v="BOLD:AAG0956"/>
    <s v="BOLD:AAG0956"/>
    <s v="BIOUG15700-A02"/>
    <s v="Orthocentrus asper"/>
    <x v="2"/>
    <x v="13"/>
    <x v="32"/>
    <s v="Orthocentrus asper"/>
    <x v="328"/>
    <n v="40"/>
    <s v="29,1"/>
    <n v="116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G0956"/>
    <s v="AAG0956"/>
  </r>
  <r>
    <n v="114"/>
    <s v="CAN_589"/>
    <s v="BOLD:AAH2131_Hymenoptera_Ichneumonidae_Orthocentrus"/>
    <x v="273"/>
    <s v="BOLD:AAH2131"/>
    <s v="BOLD:AAH2131"/>
    <s v="BIOUG15523-C04"/>
    <s v="Orthocentrus"/>
    <x v="2"/>
    <x v="13"/>
    <x v="32"/>
    <s v="Orthocentrus sp"/>
    <x v="329"/>
    <n v="40"/>
    <s v="61,9"/>
    <n v="247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2131"/>
    <s v="AAH2131"/>
  </r>
  <r>
    <n v="295"/>
    <s v="CAN_564"/>
    <s v="BOLD:AAO8223_Hymenoptera_Ichneumonidae_Picrostigeus"/>
    <x v="274"/>
    <s v="BOLD:AAO8223"/>
    <s v="BOLD:AAO8223"/>
    <s v="BIOUG09105-A04"/>
    <s v="Picrostigeus"/>
    <x v="2"/>
    <x v="13"/>
    <x v="140"/>
    <s v="Picrostigeus sp"/>
    <x v="330"/>
    <n v="70"/>
    <n v="8"/>
    <n v="560"/>
    <s v="x"/>
    <s v="TGAC"/>
    <s v="yes"/>
    <x v="4"/>
    <m/>
    <m/>
    <s v="missing"/>
    <s v="✔"/>
    <s v="✔"/>
    <s v="✔"/>
    <s v="✔"/>
    <s v="✔"/>
    <s v="✔"/>
    <s v="✔"/>
    <s v="✔"/>
    <s v="incomplete"/>
    <s v="✔"/>
    <s v="✔"/>
    <s v="✔"/>
    <s v="✔"/>
    <s v="missing"/>
    <s v="IDBA+SPADES+MITOBIM+NOVOPLASTY+GENEIOUS+REF&amp;SOUP_DATA"/>
    <s v="AAO8223"/>
    <s v="AAO8223"/>
  </r>
  <r>
    <n v="329"/>
    <s v="MITO_78"/>
    <s v="BOLD:AAH1503_Hymenoptera_Ichneumonidae_Pimpla sodalis"/>
    <x v="275"/>
    <s v="BOLD:AAH1503"/>
    <s v="BOLD:AAH1503"/>
    <s v="za2011-122"/>
    <s v="Pimpla sodalis"/>
    <x v="2"/>
    <x v="13"/>
    <x v="141"/>
    <s v="Pimpla sodalis"/>
    <x v="331"/>
    <n v="90"/>
    <s v="95,1"/>
    <n v="85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1503"/>
    <s v="AAH1503"/>
  </r>
  <r>
    <n v="110"/>
    <s v="CAN_579"/>
    <s v="BOLD:AAY4131_Hymenoptera_Ichneumonidae_Plectiscidea"/>
    <x v="276"/>
    <s v="BOLD:AAY4131"/>
    <s v="BOLD:AAY4131"/>
    <s v="BIOUG15417-C02"/>
    <s v="Plectiscidea"/>
    <x v="2"/>
    <x v="13"/>
    <x v="142"/>
    <s v="Plectiscidea sp"/>
    <x v="332"/>
    <n v="40"/>
    <s v="32,5"/>
    <n v="1300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AY4131"/>
    <s v="AAY4131"/>
  </r>
  <r>
    <n v="282"/>
    <s v="CAN_506"/>
    <s v="BOLD:AAF4291_Hymenoptera_Ichneumonidae_Plectiscidea"/>
    <x v="277"/>
    <s v="BOLD:AAF4291"/>
    <s v="BOLD:AAF4291"/>
    <s v="BIOUG07192-E04"/>
    <s v="Plectiscidea"/>
    <x v="2"/>
    <x v="13"/>
    <x v="142"/>
    <s v="Plectiscidea sp"/>
    <x v="333"/>
    <n v="90"/>
    <s v="83,7"/>
    <n v="753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F4291"/>
    <s v="AAF4291"/>
  </r>
  <r>
    <n v="116"/>
    <s v="CAN_593"/>
    <s v="BOLD:ABX5303_Hymenoptera_Ichneumonidae_Saotis hoeli"/>
    <x v="278"/>
    <s v="BOLD:ABX5303"/>
    <s v="BOLD:ABX5303"/>
    <s v="BIOUG15667-C03"/>
    <s v="Saotis hoeli"/>
    <x v="2"/>
    <x v="13"/>
    <x v="143"/>
    <s v="Saotis hoeli"/>
    <x v="334"/>
    <n v="40"/>
    <s v="87,5"/>
    <n v="3500"/>
    <s v="x"/>
    <s v="Copenhagen"/>
    <s v="✔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5303"/>
    <s v="ABX5303"/>
  </r>
  <r>
    <n v="300"/>
    <s v="CAN_587"/>
    <s v="BOLD:AAH1490_Hymenoptera_Ichneumonidae_Stenomacrus micropennis"/>
    <x v="279"/>
    <s v="BOLD:AAH1490"/>
    <s v="BOLD:AAH1490"/>
    <s v="BIOUG15523-B05"/>
    <s v="Stenomacrus micropennis"/>
    <x v="2"/>
    <x v="13"/>
    <x v="34"/>
    <s v="Stenomacrus micropennis"/>
    <x v="335"/>
    <n v="70"/>
    <s v="1,5"/>
    <n v="10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H1490"/>
    <s v="AAH1490"/>
  </r>
  <r>
    <n v="291"/>
    <s v="CAN_544"/>
    <s v="BOLD:AAZ0832_Hymenoptera_Ichneumonidae_Stenomacrus"/>
    <x v="280"/>
    <s v="BOLD:AAZ0832"/>
    <s v="BOLD:AAZ0832"/>
    <s v="BIOUG07716-H03"/>
    <s v="Stenomacrus"/>
    <x v="2"/>
    <x v="13"/>
    <x v="34"/>
    <s v="Stenomacrus sp"/>
    <x v="336"/>
    <n v="70"/>
    <s v="7,7"/>
    <n v="539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incomplete"/>
    <s v="_loop_idba_mitogenome_assembly20171222.sh"/>
    <s v="AAZ0832"/>
    <s v="AAZ0832"/>
  </r>
  <r>
    <n v="351"/>
    <s v="MITO_110"/>
    <s v="BOLD:AAH1623_Hymenoptera_Ichneumonidae_Stenomacrus"/>
    <x v="281"/>
    <s v="BOLD:AAH1623"/>
    <s v="BOLD:AAH1623"/>
    <s v="24402-C08"/>
    <s v="Stenomacrus"/>
    <x v="2"/>
    <x v="13"/>
    <x v="34"/>
    <s v="Stenomacrus sp"/>
    <x v="337"/>
    <n v="70"/>
    <s v="2,4"/>
    <n v="168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H1623"/>
    <s v="AAH1623"/>
  </r>
  <r>
    <n v="297"/>
    <s v="CAN_566"/>
    <s v="BOLD:AAH2103_Hymenoptera_Ichneumonidae_Syrphoctonus nigritarsus"/>
    <x v="282"/>
    <s v="BOLD:AAH2103"/>
    <s v="BOLD:AAH2103"/>
    <s v="BIOUG09105-A12"/>
    <s v="Syrphoctonus nigritarsus"/>
    <x v="2"/>
    <x v="13"/>
    <x v="144"/>
    <s v="Syrphoctonus nigritarsus"/>
    <x v="338"/>
    <n v="50"/>
    <s v="47,6"/>
    <n v="238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+REF&amp;SOUP_DATA"/>
    <s v="AAH2103"/>
    <s v="AAH2103"/>
  </r>
  <r>
    <n v="361"/>
    <s v="MITO_126"/>
    <s v="BOLD:ACB3705_Hymenoptera_Ichneumonidae_Tymmophorus gelidus"/>
    <x v="283"/>
    <s v="BOLD:ACB3705"/>
    <s v="BOLD:ACB3705"/>
    <s v="24363-G02"/>
    <s v="Tymmophorus gelidus"/>
    <x v="2"/>
    <x v="13"/>
    <x v="145"/>
    <s v="Tymmophorus gelidus"/>
    <x v="339"/>
    <n v="70"/>
    <s v="9,3"/>
    <n v="651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B3705"/>
    <s v="ACB3705"/>
  </r>
  <r>
    <n v="204"/>
    <s v="CAN_D09"/>
    <s v="BOLD:AAH1791_Hymenoptera_Ichneumonidae_Diplazontinae"/>
    <x v="284"/>
    <s v="BOLD:AAH1791"/>
    <s v="BOLD:AAH1791"/>
    <s v="grhym-00109"/>
    <s v="Syrphoctonus"/>
    <x v="2"/>
    <x v="13"/>
    <x v="144"/>
    <s v="Syrphoctonus sp"/>
    <x v="340"/>
    <n v="18"/>
    <s v="8,3"/>
    <s v="149,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1791"/>
    <s v="AAH1791"/>
  </r>
  <r>
    <n v="298"/>
    <s v="CAN_568"/>
    <s v="BOLD:AAD8974_Hymenoptera_Ichneumonidae_Orthocentrinae"/>
    <x v="285"/>
    <s v="BOLD:AAD8974"/>
    <s v="BOLD:AAD8974"/>
    <s v="BIOUG09105-B11"/>
    <s v="Plectiscus sp"/>
    <x v="2"/>
    <x v="13"/>
    <x v="33"/>
    <s v="Plectiscus sp"/>
    <x v="341"/>
    <n v="50"/>
    <s v="8,9"/>
    <n v="445"/>
    <m/>
    <s v="TGAC"/>
    <s v="yes"/>
    <x v="4"/>
    <m/>
    <m/>
    <s v="✔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"/>
    <s v="AAD8974"/>
    <s v="AAD8974"/>
  </r>
  <r>
    <n v="299"/>
    <s v="CAN_569"/>
    <s v="BOLD:ACJ0801_Hymenoptera_Megaspilidae_Dendrocerus sp."/>
    <x v="286"/>
    <s v="BOLD:ACJ0801"/>
    <s v="BOLD:ACJ0801"/>
    <s v="BIOUG09105-B12"/>
    <s v="Dendrocerus sp."/>
    <x v="2"/>
    <x v="40"/>
    <x v="146"/>
    <s v="Dendrocerus sp."/>
    <x v="342"/>
    <n v="50"/>
    <s v="4,8"/>
    <n v="24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J0801"/>
    <s v="ACJ0801"/>
  </r>
  <r>
    <n v="296"/>
    <s v="CAN_565"/>
    <s v="BOLD:ABV5321_Hymenoptera_Pteromalidae_Pachyneuron groenlandicum"/>
    <x v="287"/>
    <s v="BOLD:ABV5321"/>
    <s v="BOLD:ABV5321"/>
    <s v="BIOUG09105-A11"/>
    <s v="Pachyneuron groenlandicum"/>
    <x v="2"/>
    <x v="14"/>
    <x v="35"/>
    <s v="Pachyneuron groenlandicum"/>
    <x v="343"/>
    <n v="50"/>
    <s v="2,9"/>
    <n v="145"/>
    <m/>
    <s v="TGAC"/>
    <s v="yes"/>
    <x v="4"/>
    <m/>
    <m/>
    <s v="incomplete"/>
    <s v="✔"/>
    <s v="✔"/>
    <s v="incomplete"/>
    <s v="✔"/>
    <s v="✔"/>
    <s v="✔"/>
    <s v="✔"/>
    <s v="✔"/>
    <s v="✔"/>
    <s v="incomplete"/>
    <s v="✔"/>
    <s v="✔"/>
    <s v="✔"/>
    <s v="✔"/>
    <s v="IDBA+SPADES+MITOBIM+NOVOPLASTY+GENEIOUS"/>
    <s v="ABV5321"/>
    <s v="ABV5321"/>
  </r>
  <r>
    <n v="125"/>
    <s v="LEP_2"/>
    <s v="BOLD:ABZ8142_Lepidoptera_Crambidae_Gesneria centuriella"/>
    <x v="288"/>
    <s v="BOLD:ABZ8142"/>
    <s v="BOLD:ABZ8142"/>
    <s v="za2011-049"/>
    <s v="Gesneria centuriella"/>
    <x v="4"/>
    <x v="41"/>
    <x v="147"/>
    <s v="Gesneria centuriella"/>
    <x v="344"/>
    <n v="120"/>
    <s v="7,4"/>
    <n v="887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8142"/>
    <s v="ABZ8142"/>
  </r>
  <r>
    <n v="124"/>
    <s v="LEP_1"/>
    <s v="BOLD:ACF0117_Lepidoptera_Crambidae_Udea torvalis"/>
    <x v="289"/>
    <s v="BOLD:ACF0117"/>
    <s v="BOLD:ACF0117"/>
    <s v="za2011-050"/>
    <s v="Udea torvalis"/>
    <x v="4"/>
    <x v="41"/>
    <x v="148"/>
    <s v="Udea torvalis"/>
    <x v="345"/>
    <n v="120"/>
    <s v="6,1"/>
    <n v="73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117"/>
    <s v="ACF0117"/>
  </r>
  <r>
    <n v="126"/>
    <s v="LEP_3"/>
    <s v="BOLD:AAE6832_Lepidoptera_Erebidae_Gynaephora groenlandica"/>
    <x v="290"/>
    <s v="BOLD:AAE6832"/>
    <s v="BOLD:AAE6832"/>
    <s v="za2011-087"/>
    <s v="Gynaephora groenlandica"/>
    <x v="4"/>
    <x v="42"/>
    <x v="149"/>
    <s v="Gynaephora groenlandica"/>
    <x v="346"/>
    <n v="70"/>
    <s v="9,9"/>
    <n v="69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832"/>
    <s v="AAE6832"/>
  </r>
  <r>
    <n v="128"/>
    <s v="LEP_5"/>
    <s v="BOLD:AAC9361_Lepidoptera_Entephria kidluitata"/>
    <x v="291"/>
    <s v="BOLD:AAC9361"/>
    <s v="BOLD:AAC9361"/>
    <s v="BIOUG07628-E02"/>
    <s v="Entephria kidluitata/E. polata"/>
    <x v="4"/>
    <x v="43"/>
    <x v="150"/>
    <s v="Entephria kidluitata_polata"/>
    <x v="347"/>
    <n v="120"/>
    <s v="6,3"/>
    <n v="751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9361"/>
    <s v="AAC9361"/>
  </r>
  <r>
    <n v="127"/>
    <s v="LEP_4"/>
    <s v="BOLD:AAF6691_Lepidoptera_Geometridae_Psychophora sabini"/>
    <x v="292"/>
    <s v="BOLD:AAF6691"/>
    <s v="BOLD:AAF6691"/>
    <s v="ZA2013-0845"/>
    <s v="Psychophora sabini"/>
    <x v="4"/>
    <x v="43"/>
    <x v="151"/>
    <s v="Psychophora sabini"/>
    <x v="348"/>
    <n v="120"/>
    <s v="7,1"/>
    <n v="85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6691"/>
    <s v="AAF6691"/>
  </r>
  <r>
    <n v="129"/>
    <s v="LEP_6"/>
    <s v="BOLD:AAA5321_Lepidoptera_Plebeius glandon"/>
    <x v="293"/>
    <s v="BOLD:AAA5321"/>
    <s v="BOLD:AAA5321"/>
    <s v="za2011-311"/>
    <s v="Plebeius glandon"/>
    <x v="4"/>
    <x v="44"/>
    <x v="152"/>
    <s v="Plebeius glandon"/>
    <x v="349"/>
    <n v="120"/>
    <s v="4,1"/>
    <n v="492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21"/>
    <s v="AAA5321"/>
  </r>
  <r>
    <n v="130"/>
    <s v="LEP_7"/>
    <s v="BOLD:AAA5797_Lepidoptera_Noctuidae_Apamea zeta"/>
    <x v="294"/>
    <s v="BOLD:AAA5797"/>
    <s v="BOLD:AAA5797"/>
    <s v="BIOUG09185-B12"/>
    <s v="Apamea zeta"/>
    <x v="4"/>
    <x v="45"/>
    <x v="153"/>
    <s v="Apamea zeta"/>
    <x v="350"/>
    <n v="70"/>
    <s v="14,4"/>
    <n v="100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797"/>
    <s v="AAA5797"/>
  </r>
  <r>
    <n v="132"/>
    <s v="LEP_9"/>
    <s v="BOLD:ACF0816_Lepidoptera_Noctuidae_Euxoa adumbrata"/>
    <x v="295"/>
    <s v="BOLD:ACF0816"/>
    <s v="BOLD:ACF0816"/>
    <s v="BIOUG09185-E01"/>
    <s v="Euxoa adumbrata"/>
    <x v="4"/>
    <x v="45"/>
    <x v="154"/>
    <s v="Euxoa adumbrata"/>
    <x v="351"/>
    <n v="70"/>
    <s v="12,7"/>
    <n v="88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816"/>
    <s v="ACF0816"/>
  </r>
  <r>
    <n v="134"/>
    <s v="LEP_11"/>
    <s v="BOLD:AAA9583_Lepidoptera_Noctuidae_Polia richardsoni"/>
    <x v="296"/>
    <s v="BOLD:AAA9583"/>
    <s v="BOLD:AAA9583"/>
    <s v="za2011-300"/>
    <s v="Polia richardsoni"/>
    <x v="4"/>
    <x v="45"/>
    <x v="155"/>
    <s v="Polia richardsoni"/>
    <x v="352"/>
    <n v="70"/>
    <s v="10,9"/>
    <n v="76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583"/>
    <s v="AAA9583"/>
  </r>
  <r>
    <n v="131"/>
    <s v="LEP_8"/>
    <s v="BOLD:AAA4280_Lepidoptera_Noctuidae_Rhyacia quadrangula"/>
    <x v="297"/>
    <s v="BOLD:AAA4280"/>
    <s v="BOLD:AAA4280"/>
    <s v="BIOUG09185-D11"/>
    <s v="Rhyacia quadrangula"/>
    <x v="4"/>
    <x v="45"/>
    <x v="156"/>
    <s v="Rhyacia quadrangula"/>
    <x v="353"/>
    <n v="70"/>
    <s v="19,1"/>
    <n v="1337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280"/>
    <s v="AAA4280"/>
  </r>
  <r>
    <n v="118"/>
    <s v="CAN_597"/>
    <s v="BOLD:AAA7102_Lepidoptera_Noctuidae_Sympistis zetterstedtii"/>
    <x v="298"/>
    <s v="BOLD:AAA7102"/>
    <s v="BOLD:AAA7102"/>
    <s v="BIOUG05875-H08"/>
    <s v="Sympistis zetterstedtii"/>
    <x v="4"/>
    <x v="45"/>
    <x v="157"/>
    <s v="Sympistis zetterstedtii"/>
    <x v="354"/>
    <n v="50"/>
    <s v="190,8"/>
    <n v="954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A7102"/>
    <s v="AAA7102"/>
  </r>
  <r>
    <n v="133"/>
    <s v="LEP_10"/>
    <s v="BOLD:AAD7310_Lepidoptera_Noctuidae_Syngrapha parilis"/>
    <x v="299"/>
    <s v="BOLD:AAD7310"/>
    <s v="BOLD:AAD7310"/>
    <s v="za2011-078"/>
    <s v="Syngrapha parilis"/>
    <x v="4"/>
    <x v="45"/>
    <x v="158"/>
    <s v="Syngrapha parilis"/>
    <x v="355"/>
    <n v="70"/>
    <s v="9,2"/>
    <n v="64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310"/>
    <s v="AAD7310"/>
  </r>
  <r>
    <n v="136"/>
    <s v="LEP_13"/>
    <s v="BOLD:AAA2067_Lepidoptera_Boloria chariclea"/>
    <x v="300"/>
    <s v="BOLD:AAA2067"/>
    <s v="BOLD:AAA2067"/>
    <s v="za2011-023"/>
    <s v="Boloria chariclea"/>
    <x v="4"/>
    <x v="23"/>
    <x v="68"/>
    <s v="Boloria chariclea"/>
    <x v="356"/>
    <n v="120"/>
    <s v="5,3"/>
    <n v="63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AA2067"/>
    <s v="AAA2067"/>
  </r>
  <r>
    <n v="137"/>
    <s v="LEP_14"/>
    <s v="BOLD:AAA3447_Lepidoptera_Colias hecla"/>
    <x v="301"/>
    <s v="BOLD:AAA3447"/>
    <s v="BOLD:AAA3447"/>
    <s v="za2011-005"/>
    <s v="Colias hecla"/>
    <x v="4"/>
    <x v="46"/>
    <x v="159"/>
    <s v="Colias hecla"/>
    <x v="357"/>
    <n v="120"/>
    <s v="4,1"/>
    <n v="49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447"/>
    <s v="AAA3447"/>
  </r>
  <r>
    <n v="119"/>
    <s v="CAN_598"/>
    <s v="BOLD:AAA1513_Lepidoptera_Plutellidae_Plutella xylostella"/>
    <x v="302"/>
    <s v="BOLD:AAA1513"/>
    <s v="BOLD:AAA1513"/>
    <s v="BIOUG15482-E12"/>
    <s v="Plutella xylostella"/>
    <x v="4"/>
    <x v="47"/>
    <x v="160"/>
    <s v="Plutella xylostella"/>
    <x v="358"/>
    <n v="50"/>
    <s v="51,2"/>
    <n v="256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1513"/>
    <s v="AAA1513"/>
  </r>
  <r>
    <n v="138"/>
    <s v="LEP_15"/>
    <s v="BOLD:AAF7514_Lepidoptera_Plutellidae_Rhigognostis senilella"/>
    <x v="303"/>
    <s v="BOLD:AAF7514"/>
    <s v="BOLD:AAF7514"/>
    <s v="BIOUG15414-B02"/>
    <s v="Rhigognostis senilella"/>
    <x v="4"/>
    <x v="47"/>
    <x v="161"/>
    <s v="Rhigognostis senilella"/>
    <x v="359"/>
    <n v="120"/>
    <s v="1,6"/>
    <n v="18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7514"/>
    <s v="AAF7514"/>
  </r>
  <r>
    <n v="139"/>
    <s v="LEP_16"/>
    <s v="BOLD:ABU8486_Lepidoptera_Stenoptilia_Stenoptilia mengeli"/>
    <x v="304"/>
    <s v="BOLD:ABU8486"/>
    <s v="BOLD:ABU8486"/>
    <s v="za2011-305"/>
    <s v="Stenoptilia mengeli"/>
    <x v="4"/>
    <x v="48"/>
    <x v="162"/>
    <s v="Stenoptilia mengeli"/>
    <x v="360"/>
    <n v="120"/>
    <s v="2,2"/>
    <n v="26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U8486"/>
    <s v="ABU8486"/>
  </r>
  <r>
    <n v="140"/>
    <s v="LEP_17"/>
    <s v="BOLD:AAA4759_Lepidoptera_Pyralidae_Pyla fusca"/>
    <x v="305"/>
    <s v="BOLD:AAA4759"/>
    <s v="BOLD:AAA4759"/>
    <s v="BIOUG07628-D12"/>
    <s v="Pyla fusca"/>
    <x v="4"/>
    <x v="49"/>
    <x v="163"/>
    <s v="Pyla fusca"/>
    <x v="361"/>
    <n v="70"/>
    <s v="6,5"/>
    <n v="45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759"/>
    <s v="AAA4759"/>
  </r>
  <r>
    <n v="141"/>
    <s v="LEP_18"/>
    <s v="BOLD:AAB9941_Lepidoptera_Tortricidae_Argyroploce aquilonana"/>
    <x v="306"/>
    <s v="BOLD:AAB9941"/>
    <s v="BOLD:AAB9941"/>
    <s v="BIOUG09104-D07"/>
    <s v="Argyroploce aquilonana /Olethreutes menglana"/>
    <x v="4"/>
    <x v="50"/>
    <x v="164"/>
    <s v="Argyroploce_Olethreutes aquilonana_menglana"/>
    <x v="362"/>
    <n v="120"/>
    <s v="4,9"/>
    <n v="591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incomplete"/>
    <s v="_loop_spades_mitogenome_assembly20160815.sh"/>
    <s v="AAB9941"/>
    <s v="AAB9941"/>
  </r>
  <r>
    <n v="142"/>
    <s v="LEP_19"/>
    <s v="BOLD:AAB9825_Lepidoptera_Tortricidae_Olethreutes inquietana"/>
    <x v="307"/>
    <s v="BOLD:AAB9825"/>
    <s v="BOLD:AAB9825"/>
    <s v="za2011-030"/>
    <s v="Olethreutes inquietana"/>
    <x v="4"/>
    <x v="50"/>
    <x v="165"/>
    <s v="Olethreutes inquietana"/>
    <x v="363"/>
    <n v="120"/>
    <s v="3,9"/>
    <n v="46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825"/>
    <s v="AAB9825"/>
  </r>
  <r>
    <n v="301"/>
    <s v="CAN_603"/>
    <s v="BOLD:AAG0728_Thysanoptera_Thripidae_Thrips vulgatissimus"/>
    <x v="308"/>
    <s v="BOLD:AAG0728"/>
    <s v="BOLD:AAG0728"/>
    <s v="BIOUG07746-D04"/>
    <s v="Thrips vulgatissimus"/>
    <x v="7"/>
    <x v="51"/>
    <x v="166"/>
    <s v="Thrips vulgatissimus"/>
    <x v="364"/>
    <n v="50"/>
    <s v="2,6"/>
    <n v="13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G0728"/>
    <s v="AAG07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4BFB8-19B6-C141-BC33-D2A2C47E7E3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369" firstHeaderRow="1" firstDataRow="1" firstDataCol="1" rowPageCount="2" colPageCount="1"/>
  <pivotFields count="40">
    <pivotField showAll="0"/>
    <pivotField showAll="0"/>
    <pivotField showAll="0"/>
    <pivotField axis="axisPage" dataField="1" showAll="0">
      <items count="310">
        <item x="289"/>
        <item x="299"/>
        <item x="33"/>
        <item x="146"/>
        <item x="119"/>
        <item x="120"/>
        <item x="296"/>
        <item x="68"/>
        <item x="21"/>
        <item x="22"/>
        <item x="69"/>
        <item x="176"/>
        <item x="300"/>
        <item x="84"/>
        <item x="191"/>
        <item x="116"/>
        <item x="127"/>
        <item x="301"/>
        <item x="55"/>
        <item x="88"/>
        <item x="91"/>
        <item x="303"/>
        <item x="117"/>
        <item x="121"/>
        <item x="148"/>
        <item x="304"/>
        <item x="199"/>
        <item x="163"/>
        <item x="305"/>
        <item x="122"/>
        <item x="194"/>
        <item x="306"/>
        <item x="86"/>
        <item x="101"/>
        <item x="307"/>
        <item x="168"/>
        <item x="23"/>
        <item x="11"/>
        <item x="288"/>
        <item x="184"/>
        <item x="105"/>
        <item x="139"/>
        <item x="79"/>
        <item x="195"/>
        <item x="180"/>
        <item x="136"/>
        <item x="181"/>
        <item x="32"/>
        <item x="133"/>
        <item x="193"/>
        <item x="137"/>
        <item x="103"/>
        <item x="123"/>
        <item x="90"/>
        <item x="106"/>
        <item x="166"/>
        <item x="128"/>
        <item x="178"/>
        <item x="192"/>
        <item x="107"/>
        <item x="201"/>
        <item x="44"/>
        <item x="152"/>
        <item x="202"/>
        <item x="140"/>
        <item x="132"/>
        <item x="12"/>
        <item x="290"/>
        <item x="48"/>
        <item x="173"/>
        <item x="124"/>
        <item x="41"/>
        <item x="89"/>
        <item x="45"/>
        <item x="93"/>
        <item x="207"/>
        <item x="112"/>
        <item x="8"/>
        <item x="14"/>
        <item x="25"/>
        <item x="95"/>
        <item x="196"/>
        <item x="167"/>
        <item x="150"/>
        <item x="96"/>
        <item x="161"/>
        <item x="162"/>
        <item x="292"/>
        <item x="27"/>
        <item x="216"/>
        <item x="291"/>
        <item x="253"/>
        <item x="246"/>
        <item x="247"/>
        <item x="256"/>
        <item x="234"/>
        <item x="276"/>
        <item x="238"/>
        <item x="235"/>
        <item x="243"/>
        <item x="273"/>
        <item x="233"/>
        <item x="278"/>
        <item x="272"/>
        <item x="298"/>
        <item x="302"/>
        <item x="293"/>
        <item x="15"/>
        <item x="18"/>
        <item x="17"/>
        <item x="9"/>
        <item x="294"/>
        <item x="164"/>
        <item x="297"/>
        <item x="75"/>
        <item x="295"/>
        <item x="76"/>
        <item x="77"/>
        <item x="78"/>
        <item x="19"/>
        <item x="56"/>
        <item x="57"/>
        <item x="59"/>
        <item x="60"/>
        <item x="61"/>
        <item x="62"/>
        <item x="63"/>
        <item x="64"/>
        <item x="53"/>
        <item x="65"/>
        <item x="66"/>
        <item x="67"/>
        <item x="70"/>
        <item x="72"/>
        <item x="73"/>
        <item x="74"/>
        <item x="54"/>
        <item x="13"/>
        <item x="172"/>
        <item x="36"/>
        <item x="221"/>
        <item x="215"/>
        <item x="155"/>
        <item x="158"/>
        <item x="171"/>
        <item x="157"/>
        <item x="149"/>
        <item x="169"/>
        <item x="165"/>
        <item x="159"/>
        <item x="175"/>
        <item x="160"/>
        <item x="156"/>
        <item x="1"/>
        <item x="110"/>
        <item x="142"/>
        <item x="134"/>
        <item x="100"/>
        <item x="71"/>
        <item x="177"/>
        <item x="114"/>
        <item x="200"/>
        <item x="209"/>
        <item x="185"/>
        <item x="82"/>
        <item x="43"/>
        <item x="85"/>
        <item x="153"/>
        <item x="83"/>
        <item x="108"/>
        <item x="197"/>
        <item x="248"/>
        <item x="241"/>
        <item x="242"/>
        <item x="237"/>
        <item x="240"/>
        <item x="239"/>
        <item x="258"/>
        <item x="271"/>
        <item x="280"/>
        <item x="274"/>
        <item x="287"/>
        <item x="285"/>
        <item x="286"/>
        <item x="279"/>
        <item x="308"/>
        <item x="39"/>
        <item x="131"/>
        <item x="111"/>
        <item x="135"/>
        <item x="5"/>
        <item x="51"/>
        <item x="58"/>
        <item x="283"/>
        <item x="261"/>
        <item x="130"/>
        <item x="179"/>
        <item x="186"/>
        <item x="226"/>
        <item x="254"/>
        <item x="92"/>
        <item x="231"/>
        <item x="259"/>
        <item x="204"/>
        <item x="30"/>
        <item x="281"/>
        <item x="223"/>
        <item x="109"/>
        <item x="270"/>
        <item x="46"/>
        <item x="232"/>
        <item x="0"/>
        <item x="230"/>
        <item x="129"/>
        <item x="252"/>
        <item x="16"/>
        <item x="208"/>
        <item x="35"/>
        <item x="87"/>
        <item x="47"/>
        <item x="26"/>
        <item x="3"/>
        <item x="118"/>
        <item x="174"/>
        <item x="42"/>
        <item x="97"/>
        <item x="227"/>
        <item x="220"/>
        <item x="206"/>
        <item x="2"/>
        <item x="98"/>
        <item x="29"/>
        <item x="189"/>
        <item x="282"/>
        <item x="151"/>
        <item x="52"/>
        <item x="284"/>
        <item x="217"/>
        <item x="260"/>
        <item x="34"/>
        <item x="126"/>
        <item x="7"/>
        <item x="266"/>
        <item x="10"/>
        <item x="210"/>
        <item x="211"/>
        <item x="115"/>
        <item x="143"/>
        <item x="31"/>
        <item x="267"/>
        <item x="225"/>
        <item x="249"/>
        <item x="49"/>
        <item x="154"/>
        <item x="28"/>
        <item x="212"/>
        <item x="145"/>
        <item x="102"/>
        <item x="219"/>
        <item x="188"/>
        <item x="224"/>
        <item x="236"/>
        <item x="203"/>
        <item x="125"/>
        <item x="190"/>
        <item x="245"/>
        <item x="268"/>
        <item x="147"/>
        <item x="182"/>
        <item x="144"/>
        <item x="138"/>
        <item x="214"/>
        <item x="218"/>
        <item x="94"/>
        <item x="262"/>
        <item x="222"/>
        <item x="104"/>
        <item x="183"/>
        <item x="275"/>
        <item x="141"/>
        <item x="113"/>
        <item x="99"/>
        <item x="251"/>
        <item x="198"/>
        <item x="213"/>
        <item x="250"/>
        <item x="228"/>
        <item x="229"/>
        <item x="277"/>
        <item x="50"/>
        <item x="263"/>
        <item x="244"/>
        <item x="255"/>
        <item x="265"/>
        <item x="269"/>
        <item x="20"/>
        <item x="187"/>
        <item x="81"/>
        <item x="38"/>
        <item x="264"/>
        <item x="257"/>
        <item x="24"/>
        <item x="37"/>
        <item x="80"/>
        <item x="6"/>
        <item x="40"/>
        <item x="4"/>
        <item x="205"/>
        <item x="170"/>
        <item t="default"/>
      </items>
    </pivotField>
    <pivotField showAll="0"/>
    <pivotField showAll="0"/>
    <pivotField showAll="0"/>
    <pivotField showAll="0"/>
    <pivotField showAll="0" defaultSubtotal="0">
      <items count="8">
        <item x="3"/>
        <item x="1"/>
        <item x="0"/>
        <item x="5"/>
        <item x="2"/>
        <item x="4"/>
        <item x="7"/>
        <item x="6"/>
      </items>
    </pivotField>
    <pivotField showAll="0" defaultSubtotal="0">
      <items count="52">
        <item x="2"/>
        <item x="3"/>
        <item x="39"/>
        <item x="34"/>
        <item x="36"/>
        <item x="11"/>
        <item x="21"/>
        <item x="22"/>
        <item x="4"/>
        <item x="5"/>
        <item x="0"/>
        <item x="20"/>
        <item x="41"/>
        <item x="26"/>
        <item x="16"/>
        <item x="6"/>
        <item x="12"/>
        <item x="42"/>
        <item x="37"/>
        <item x="38"/>
        <item x="43"/>
        <item x="27"/>
        <item x="13"/>
        <item x="1"/>
        <item x="28"/>
        <item x="17"/>
        <item x="44"/>
        <item x="18"/>
        <item x="35"/>
        <item x="40"/>
        <item x="8"/>
        <item x="9"/>
        <item x="45"/>
        <item x="23"/>
        <item x="29"/>
        <item x="46"/>
        <item x="30"/>
        <item x="47"/>
        <item x="14"/>
        <item x="48"/>
        <item x="49"/>
        <item x="24"/>
        <item x="7"/>
        <item x="31"/>
        <item x="32"/>
        <item x="15"/>
        <item x="19"/>
        <item x="51"/>
        <item x="33"/>
        <item x="50"/>
        <item x="10"/>
        <item x="25"/>
      </items>
    </pivotField>
    <pivotField showAll="0" defaultSubtotal="0">
      <items count="167">
        <item x="123"/>
        <item x="113"/>
        <item x="84"/>
        <item x="0"/>
        <item x="122"/>
        <item x="36"/>
        <item x="124"/>
        <item x="153"/>
        <item x="132"/>
        <item x="118"/>
        <item x="121"/>
        <item x="164"/>
        <item x="28"/>
        <item x="125"/>
        <item x="91"/>
        <item x="68"/>
        <item x="117"/>
        <item x="4"/>
        <item x="8"/>
        <item x="98"/>
        <item x="48"/>
        <item x="61"/>
        <item x="126"/>
        <item x="127"/>
        <item x="29"/>
        <item x="99"/>
        <item x="59"/>
        <item x="62"/>
        <item x="63"/>
        <item x="46"/>
        <item x="44"/>
        <item x="128"/>
        <item x="159"/>
        <item x="38"/>
        <item x="6"/>
        <item x="21"/>
        <item x="129"/>
        <item x="64"/>
        <item x="130"/>
        <item x="60"/>
        <item x="55"/>
        <item x="22"/>
        <item x="7"/>
        <item x="47"/>
        <item x="146"/>
        <item x="131"/>
        <item x="10"/>
        <item x="133"/>
        <item x="65"/>
        <item x="19"/>
        <item x="49"/>
        <item x="37"/>
        <item x="150"/>
        <item x="39"/>
        <item x="102"/>
        <item x="50"/>
        <item x="154"/>
        <item x="92"/>
        <item x="134"/>
        <item x="107"/>
        <item x="9"/>
        <item x="51"/>
        <item x="30"/>
        <item x="3"/>
        <item x="147"/>
        <item x="135"/>
        <item x="97"/>
        <item x="66"/>
        <item x="149"/>
        <item x="103"/>
        <item x="40"/>
        <item x="119"/>
        <item x="67"/>
        <item x="11"/>
        <item x="136"/>
        <item x="137"/>
        <item x="96"/>
        <item x="1"/>
        <item x="88"/>
        <item x="14"/>
        <item x="89"/>
        <item x="18"/>
        <item x="41"/>
        <item x="95"/>
        <item x="138"/>
        <item x="26"/>
        <item x="23"/>
        <item x="12"/>
        <item x="120"/>
        <item x="69"/>
        <item x="52"/>
        <item x="114"/>
        <item x="110"/>
        <item x="139"/>
        <item x="58"/>
        <item x="116"/>
        <item x="31"/>
        <item x="85"/>
        <item x="165"/>
        <item x="86"/>
        <item x="32"/>
        <item x="13"/>
        <item x="35"/>
        <item x="53"/>
        <item x="71"/>
        <item x="104"/>
        <item x="73"/>
        <item x="42"/>
        <item x="54"/>
        <item x="108"/>
        <item x="109"/>
        <item x="90"/>
        <item x="93"/>
        <item x="2"/>
        <item x="140"/>
        <item x="141"/>
        <item x="105"/>
        <item x="152"/>
        <item x="142"/>
        <item x="33"/>
        <item x="160"/>
        <item x="155"/>
        <item x="24"/>
        <item x="74"/>
        <item x="15"/>
        <item x="25"/>
        <item x="56"/>
        <item x="57"/>
        <item x="75"/>
        <item x="27"/>
        <item x="76"/>
        <item x="77"/>
        <item x="151"/>
        <item x="115"/>
        <item x="163"/>
        <item x="17"/>
        <item x="78"/>
        <item x="161"/>
        <item x="156"/>
        <item x="20"/>
        <item x="143"/>
        <item x="70"/>
        <item x="100"/>
        <item x="101"/>
        <item x="94"/>
        <item x="79"/>
        <item x="16"/>
        <item x="72"/>
        <item x="34"/>
        <item x="162"/>
        <item x="157"/>
        <item x="87"/>
        <item x="158"/>
        <item x="144"/>
        <item x="106"/>
        <item x="80"/>
        <item x="81"/>
        <item x="166"/>
        <item x="111"/>
        <item x="82"/>
        <item x="112"/>
        <item x="83"/>
        <item x="145"/>
        <item x="148"/>
        <item x="43"/>
        <item x="5"/>
        <item x="45"/>
      </items>
    </pivotField>
    <pivotField showAll="0"/>
    <pivotField axis="axisRow" showAll="0">
      <items count="447">
        <item m="1" x="387"/>
        <item m="1" x="413"/>
        <item m="1" x="369"/>
        <item m="1" x="399"/>
        <item m="1" x="404"/>
        <item m="1" x="425"/>
        <item m="1" x="391"/>
        <item m="1" x="423"/>
        <item m="1" x="435"/>
        <item m="1" x="401"/>
        <item m="1" x="381"/>
        <item m="1" x="429"/>
        <item m="1" x="365"/>
        <item m="1" x="426"/>
        <item m="1" x="439"/>
        <item m="1" x="366"/>
        <item m="1" x="407"/>
        <item m="1" x="384"/>
        <item m="1" x="414"/>
        <item m="1" x="432"/>
        <item m="1" x="382"/>
        <item m="1" x="390"/>
        <item m="1" x="394"/>
        <item m="1" x="421"/>
        <item m="1" x="408"/>
        <item m="1" x="368"/>
        <item m="1" x="415"/>
        <item m="1" x="400"/>
        <item m="1" x="403"/>
        <item m="1" x="375"/>
        <item m="1" x="396"/>
        <item m="1" x="379"/>
        <item m="1" x="378"/>
        <item m="1" x="419"/>
        <item m="1" x="395"/>
        <item m="1" x="436"/>
        <item m="1" x="444"/>
        <item m="1" x="385"/>
        <item m="1" x="411"/>
        <item m="1" x="405"/>
        <item m="1" x="417"/>
        <item m="1" x="440"/>
        <item m="1" x="434"/>
        <item m="1" x="370"/>
        <item m="1" x="428"/>
        <item m="1" x="383"/>
        <item m="1" x="386"/>
        <item m="1" x="438"/>
        <item m="1" x="424"/>
        <item x="300"/>
        <item x="299"/>
        <item m="1" x="443"/>
        <item m="1" x="392"/>
        <item x="97"/>
        <item x="98"/>
        <item x="301"/>
        <item x="350"/>
        <item x="297"/>
        <item m="1" x="427"/>
        <item x="305"/>
        <item x="356"/>
        <item x="287"/>
        <item x="288"/>
        <item x="91"/>
        <item x="93"/>
        <item x="92"/>
        <item x="90"/>
        <item x="228"/>
        <item x="99"/>
        <item x="306"/>
        <item x="307"/>
        <item x="308"/>
        <item x="309"/>
        <item x="310"/>
        <item x="311"/>
        <item m="1" x="416"/>
        <item x="248"/>
        <item m="1" x="367"/>
        <item x="100"/>
        <item x="101"/>
        <item m="1" x="410"/>
        <item m="1" x="371"/>
        <item x="104"/>
        <item x="68"/>
        <item x="67"/>
        <item x="313"/>
        <item x="357"/>
        <item x="59"/>
        <item x="105"/>
        <item x="106"/>
        <item x="314"/>
        <item m="1" x="374"/>
        <item x="108"/>
        <item x="109"/>
        <item x="110"/>
        <item x="111"/>
        <item x="112"/>
        <item x="315"/>
        <item x="316"/>
        <item m="1" x="441"/>
        <item x="83"/>
        <item x="88"/>
        <item x="70"/>
        <item x="71"/>
        <item x="72"/>
        <item x="342"/>
        <item x="317"/>
        <item m="1" x="412"/>
        <item x="114"/>
        <item x="116"/>
        <item x="115"/>
        <item m="1" x="402"/>
        <item m="1" x="376"/>
        <item x="119"/>
        <item x="205"/>
        <item x="206"/>
        <item x="73"/>
        <item x="58"/>
        <item m="1" x="437"/>
        <item x="60"/>
        <item x="61"/>
        <item m="1" x="393"/>
        <item x="74"/>
        <item x="351"/>
        <item x="230"/>
        <item x="319"/>
        <item x="276"/>
        <item x="96"/>
        <item m="1" x="418"/>
        <item x="76"/>
        <item x="320"/>
        <item x="87"/>
        <item x="344"/>
        <item x="321"/>
        <item x="241"/>
        <item x="120"/>
        <item x="346"/>
        <item x="268"/>
        <item x="269"/>
        <item x="62"/>
        <item x="292"/>
        <item x="121"/>
        <item x="322"/>
        <item x="324"/>
        <item x="325"/>
        <item x="240"/>
        <item x="207"/>
        <item x="122"/>
        <item x="123"/>
        <item x="124"/>
        <item x="125"/>
        <item x="126"/>
        <item x="127"/>
        <item x="128"/>
        <item x="129"/>
        <item x="131"/>
        <item x="130"/>
        <item x="133"/>
        <item m="1" x="406"/>
        <item x="132"/>
        <item x="208"/>
        <item x="249"/>
        <item x="250"/>
        <item x="251"/>
        <item x="252"/>
        <item x="253"/>
        <item x="254"/>
        <item x="63"/>
        <item x="238"/>
        <item x="239"/>
        <item x="293"/>
        <item x="135"/>
        <item x="136"/>
        <item x="294"/>
        <item x="137"/>
        <item x="138"/>
        <item x="77"/>
        <item x="283"/>
        <item x="279"/>
        <item x="89"/>
        <item x="286"/>
        <item x="285"/>
        <item m="1" x="431"/>
        <item x="363"/>
        <item x="328"/>
        <item m="1" x="377"/>
        <item x="139"/>
        <item x="140"/>
        <item x="141"/>
        <item x="142"/>
        <item x="143"/>
        <item m="1" x="430"/>
        <item x="149"/>
        <item x="145"/>
        <item x="150"/>
        <item x="148"/>
        <item x="146"/>
        <item x="144"/>
        <item x="343"/>
        <item x="78"/>
        <item x="151"/>
        <item x="152"/>
        <item x="270"/>
        <item x="153"/>
        <item x="64"/>
        <item x="79"/>
        <item x="277"/>
        <item x="278"/>
        <item x="209"/>
        <item x="232"/>
        <item x="233"/>
        <item x="69"/>
        <item x="331"/>
        <item x="271"/>
        <item x="272"/>
        <item x="349"/>
        <item x="358"/>
        <item x="352"/>
        <item m="1" x="389"/>
        <item x="155"/>
        <item x="156"/>
        <item m="1" x="409"/>
        <item x="158"/>
        <item x="295"/>
        <item x="84"/>
        <item x="85"/>
        <item x="86"/>
        <item x="159"/>
        <item m="1" x="433"/>
        <item x="161"/>
        <item x="162"/>
        <item x="163"/>
        <item x="348"/>
        <item x="284"/>
        <item x="361"/>
        <item x="197"/>
        <item x="198"/>
        <item x="199"/>
        <item x="164"/>
        <item x="359"/>
        <item x="353"/>
        <item x="334"/>
        <item x="242"/>
        <item x="243"/>
        <item x="244"/>
        <item x="261"/>
        <item x="262"/>
        <item x="236"/>
        <item x="165"/>
        <item m="1" x="373"/>
        <item x="167"/>
        <item x="168"/>
        <item x="169"/>
        <item x="171"/>
        <item x="174"/>
        <item x="170"/>
        <item x="172"/>
        <item x="176"/>
        <item x="173"/>
        <item x="175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335"/>
        <item x="360"/>
        <item x="354"/>
        <item x="203"/>
        <item x="204"/>
        <item x="355"/>
        <item x="338"/>
        <item x="274"/>
        <item x="275"/>
        <item x="177"/>
        <item x="180"/>
        <item x="178"/>
        <item x="179"/>
        <item x="181"/>
        <item x="182"/>
        <item x="183"/>
        <item x="184"/>
        <item x="364"/>
        <item x="280"/>
        <item m="1" x="372"/>
        <item x="189"/>
        <item x="186"/>
        <item x="187"/>
        <item x="188"/>
        <item x="339"/>
        <item x="345"/>
        <item x="65"/>
        <item x="66"/>
        <item x="80"/>
        <item m="1" x="398"/>
        <item x="82"/>
        <item x="0"/>
        <item m="1" x="420"/>
        <item x="160"/>
        <item x="190"/>
        <item x="191"/>
        <item x="192"/>
        <item x="193"/>
        <item x="194"/>
        <item x="195"/>
        <item x="196"/>
        <item x="201"/>
        <item x="202"/>
        <item x="227"/>
        <item x="229"/>
        <item x="231"/>
        <item x="234"/>
        <item x="235"/>
        <item x="237"/>
        <item x="245"/>
        <item x="246"/>
        <item m="1" x="442"/>
        <item x="256"/>
        <item x="257"/>
        <item x="258"/>
        <item x="259"/>
        <item x="260"/>
        <item x="263"/>
        <item x="264"/>
        <item x="265"/>
        <item x="266"/>
        <item x="273"/>
        <item x="281"/>
        <item x="282"/>
        <item x="289"/>
        <item x="290"/>
        <item x="291"/>
        <item x="296"/>
        <item x="298"/>
        <item x="302"/>
        <item x="303"/>
        <item x="304"/>
        <item m="1" x="388"/>
        <item m="1" x="380"/>
        <item m="1" x="397"/>
        <item x="326"/>
        <item x="327"/>
        <item x="329"/>
        <item x="330"/>
        <item x="332"/>
        <item x="333"/>
        <item x="336"/>
        <item x="337"/>
        <item m="1" x="445"/>
        <item m="1" x="422"/>
        <item x="75"/>
        <item x="81"/>
        <item x="94"/>
        <item x="95"/>
        <item x="102"/>
        <item x="103"/>
        <item x="107"/>
        <item x="113"/>
        <item x="117"/>
        <item x="118"/>
        <item x="134"/>
        <item x="57"/>
        <item x="147"/>
        <item x="154"/>
        <item x="157"/>
        <item x="166"/>
        <item x="185"/>
        <item x="200"/>
        <item x="247"/>
        <item x="255"/>
        <item x="267"/>
        <item x="312"/>
        <item x="318"/>
        <item x="323"/>
        <item x="340"/>
        <item x="341"/>
        <item x="347"/>
        <item x="36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3"/>
        <item h="1" x="0"/>
        <item x="2"/>
        <item x="4"/>
        <item x="7"/>
        <item x="6"/>
        <item x="8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65">
    <i>
      <x v="49"/>
    </i>
    <i>
      <x v="50"/>
    </i>
    <i>
      <x v="53"/>
    </i>
    <i>
      <x v="54"/>
    </i>
    <i>
      <x v="55"/>
    </i>
    <i>
      <x v="56"/>
    </i>
    <i>
      <x v="57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8"/>
    </i>
    <i>
      <x v="79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8"/>
    </i>
    <i>
      <x v="109"/>
    </i>
    <i>
      <x v="110"/>
    </i>
    <i>
      <x v="113"/>
    </i>
    <i>
      <x v="114"/>
    </i>
    <i>
      <x v="115"/>
    </i>
    <i>
      <x v="116"/>
    </i>
    <i>
      <x v="117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9"/>
    </i>
    <i>
      <x v="220"/>
    </i>
    <i>
      <x v="222"/>
    </i>
    <i>
      <x v="223"/>
    </i>
    <i>
      <x v="224"/>
    </i>
    <i>
      <x v="225"/>
    </i>
    <i>
      <x v="226"/>
    </i>
    <i>
      <x v="227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 t="grand">
      <x/>
    </i>
  </rowItems>
  <colItems count="1">
    <i/>
  </colItems>
  <pageFields count="2">
    <pageField fld="19" hier="-1"/>
    <pageField fld="3" hier="-1"/>
  </pageFields>
  <dataFields count="1">
    <dataField name="Count of Yinqiu_mitogenome_fastaname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18-11-12T12:55:20.26" personId="{01893FE8-7950-7241-8D14-A1AF0345AE29}" id="{A77947C5-9DBD-6542-ACC3-EAED339AD724}">
    <text>yellow means that COI_CytB name is added via vlookup().  Green means that the name was added by copying and pasting from column L</text>
  </threadedComment>
  <threadedComment ref="K1" dT="2018-11-12T12:57:31.34" personId="{01893FE8-7950-7241-8D14-A1AF0345AE29}" id="{3642956C-3EBF-DD4C-A26A-B8F2B76CFECB}" parentId="{A77947C5-9DBD-6542-ACC3-EAED339AD724}">
    <text>These are the names of the sequences used in ArcDyn_308_full_mitogenomes_and_41_COI_CYTB_20181109.fasta, which i mapped to on 20181111</text>
  </threadedComment>
  <threadedComment ref="L1" dT="2018-11-12T12:56:43.51" personId="{01893FE8-7950-7241-8D14-A1AF0345AE29}" id="{391677C4-6207-444E-A767-6D7E24637FA0}">
    <text>green means that the name was added to column COI_CytB_name by copying and pasting (because the name in this column has no empty spaces, but the name in column "Sample name" has a space between genus and species.  
Gray cells means that the name was added by vlookup to column COI_CytB_name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idba_mitogenome_assembly20160811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37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spades_mitogenome_assembly20160815.sh/" TargetMode="External"/><Relationship Id="rId74" Type="http://schemas.openxmlformats.org/officeDocument/2006/relationships/hyperlink" Target="http://_loop_idba_mitogenome_assembly20160811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spades_mitogenome_assembly20160815.sh/" TargetMode="External"/><Relationship Id="rId123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spades_mitogenome_assembly20160815.sh/" TargetMode="External"/><Relationship Id="rId5" Type="http://schemas.openxmlformats.org/officeDocument/2006/relationships/hyperlink" Target="http://_loop_spades_mitogenome_assembly20160815.sh/" TargetMode="External"/><Relationship Id="rId90" Type="http://schemas.openxmlformats.org/officeDocument/2006/relationships/hyperlink" Target="http://_loop_idba_mitogenome_assembly20160811.sh/" TargetMode="External"/><Relationship Id="rId95" Type="http://schemas.openxmlformats.org/officeDocument/2006/relationships/hyperlink" Target="http://_loop_spades_mitogenome_assembly20160815.sh/" TargetMode="External"/><Relationship Id="rId22" Type="http://schemas.openxmlformats.org/officeDocument/2006/relationships/hyperlink" Target="http://_loop_spades_mitogenome_assembly20160815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spades_mitogenome_assembly20160815.sh/" TargetMode="External"/><Relationship Id="rId85" Type="http://schemas.openxmlformats.org/officeDocument/2006/relationships/hyperlink" Target="http://_loop_spades_mitogenome_assembly20160815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spades_mitogenome_assembly20160815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idba_mitogenome_assembly20160811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idba_mitogenome_assembly20160811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spades_mitogenome_assembly20160815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idba_mitogenome_assembly20160811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spades_mitogenome_assembly20160815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spades_mitogenome_assembly20160815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idba_mitogenome_assembly20160811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idba_mitogenome_assembly20160811.sh/" TargetMode="External"/><Relationship Id="rId120" Type="http://schemas.openxmlformats.org/officeDocument/2006/relationships/hyperlink" Target="http://_loop_idba_mitogenome_assembly20160811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idba_mitogenome_assembly20160811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spades_mitogenome_assembly20160815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idba_mitogenome_assembly20160811.sh/" TargetMode="External"/><Relationship Id="rId30" Type="http://schemas.openxmlformats.org/officeDocument/2006/relationships/hyperlink" Target="http://_loop_spades_mitogenome_assembly20160815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idba_mitogenome_assembly20160811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idba_mitogenome_assembly20160811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spades_mitogenome_assembly20160815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142" Type="http://schemas.openxmlformats.org/officeDocument/2006/relationships/drawing" Target="../drawings/drawing1.xml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spades_mitogenome_assembly20160815.sh/" TargetMode="External"/><Relationship Id="rId137" Type="http://schemas.openxmlformats.org/officeDocument/2006/relationships/hyperlink" Target="http://_loop_idba_mitogenome_assembly20160811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idba_mitogenome_assembly20160811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idba_mitogenome_assembly20160811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spades_mitogenome_assembly20160815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idba_mitogenome_assembly20160811.sh/" TargetMode="External"/><Relationship Id="rId47" Type="http://schemas.openxmlformats.org/officeDocument/2006/relationships/hyperlink" Target="http://_loop_idba_mitogenome_assembly20160811.sh/" TargetMode="External"/><Relationship Id="rId68" Type="http://schemas.openxmlformats.org/officeDocument/2006/relationships/hyperlink" Target="http://_loop_spades_mitogenome_assembly20160815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idba_mitogenome_assembly20160811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spades_mitogenome_assembly20160815.sh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spades_mitogenome_assembly20160815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37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idba_mitogenome_assembly20160811.sh/" TargetMode="External"/><Relationship Id="rId74" Type="http://schemas.openxmlformats.org/officeDocument/2006/relationships/hyperlink" Target="http://_loop_spades_mitogenome_assembly20160815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idba_mitogenome_assembly20160811.sh/" TargetMode="External"/><Relationship Id="rId123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idba_mitogenome_assembly20160811.sh/" TargetMode="External"/><Relationship Id="rId5" Type="http://schemas.openxmlformats.org/officeDocument/2006/relationships/hyperlink" Target="http://_loop_idba_mitogenome_assembly20160811.sh/" TargetMode="External"/><Relationship Id="rId90" Type="http://schemas.openxmlformats.org/officeDocument/2006/relationships/hyperlink" Target="http://_loop_spades_mitogenome_assembly20160815.sh/" TargetMode="External"/><Relationship Id="rId95" Type="http://schemas.openxmlformats.org/officeDocument/2006/relationships/hyperlink" Target="http://_loop_idba_mitogenome_assembly20160811.sh/" TargetMode="External"/><Relationship Id="rId22" Type="http://schemas.openxmlformats.org/officeDocument/2006/relationships/hyperlink" Target="http://_loop_idba_mitogenome_assembly20160811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idba_mitogenome_assembly20160811.sh/" TargetMode="External"/><Relationship Id="rId85" Type="http://schemas.openxmlformats.org/officeDocument/2006/relationships/hyperlink" Target="http://_loop_idba_mitogenome_assembly20160811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idba_mitogenome_assembly20160811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spades_mitogenome_assembly20160815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spades_mitogenome_assembly20160815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idba_mitogenome_assembly20160811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spades_mitogenome_assembly20160815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idba_mitogenome_assembly20160811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idba_mitogenome_assembly20160811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spades_mitogenome_assembly20160815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spades_mitogenome_assembly20160815.sh/" TargetMode="External"/><Relationship Id="rId120" Type="http://schemas.openxmlformats.org/officeDocument/2006/relationships/hyperlink" Target="http://_loop_spades_mitogenome_assembly20160815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spades_mitogenome_assembly20160815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idba_mitogenome_assembly20160811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spades_mitogenome_assembly20160815.sh/" TargetMode="External"/><Relationship Id="rId30" Type="http://schemas.openxmlformats.org/officeDocument/2006/relationships/hyperlink" Target="http://_loop_idba_mitogenome_assembly20160811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spades_mitogenome_assembly20160815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spades_mitogenome_assembly20160815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idba_mitogenome_assembly20160811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idba_mitogenome_assembly20160811.sh/" TargetMode="External"/><Relationship Id="rId137" Type="http://schemas.openxmlformats.org/officeDocument/2006/relationships/hyperlink" Target="http://_loop_spades_mitogenome_assembly20160815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spades_mitogenome_assembly20160815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spades_mitogenome_assembly20160815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idba_mitogenome_assembly20160811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143" Type="http://schemas.openxmlformats.org/officeDocument/2006/relationships/drawing" Target="../drawings/drawing2.xm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spades_mitogenome_assembly20160815.sh/" TargetMode="External"/><Relationship Id="rId47" Type="http://schemas.openxmlformats.org/officeDocument/2006/relationships/hyperlink" Target="http://_loop_spades_mitogenome_assembly20160815.sh/" TargetMode="External"/><Relationship Id="rId68" Type="http://schemas.openxmlformats.org/officeDocument/2006/relationships/hyperlink" Target="http://_loop_idba_mitogenome_assembly20160811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spades_mitogenome_assembly20160815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idba_mitogenome_assembly20160811.sh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3639-2C2F-A94A-88B9-696392ED69F3}">
  <dimension ref="A1:B369"/>
  <sheetViews>
    <sheetView topLeftCell="A98" workbookViewId="0">
      <selection activeCell="E30" sqref="E30"/>
    </sheetView>
  </sheetViews>
  <sheetFormatPr baseColWidth="10" defaultRowHeight="13"/>
  <cols>
    <col min="1" max="1" width="53.1640625" bestFit="1" customWidth="1"/>
    <col min="2" max="2" width="33.5" bestFit="1" customWidth="1"/>
    <col min="3" max="3" width="16.6640625" bestFit="1" customWidth="1"/>
    <col min="4" max="4" width="12.6640625" bestFit="1" customWidth="1"/>
    <col min="5" max="5" width="16" bestFit="1" customWidth="1"/>
    <col min="6" max="6" width="18" bestFit="1" customWidth="1"/>
    <col min="7" max="7" width="11.5" bestFit="1" customWidth="1"/>
    <col min="8" max="8" width="18.5" bestFit="1" customWidth="1"/>
    <col min="9" max="9" width="19.6640625" bestFit="1" customWidth="1"/>
    <col min="10" max="10" width="16.83203125" bestFit="1" customWidth="1"/>
    <col min="11" max="11" width="13.83203125" bestFit="1" customWidth="1"/>
    <col min="12" max="12" width="17.83203125" bestFit="1" customWidth="1"/>
    <col min="13" max="13" width="13" bestFit="1" customWidth="1"/>
    <col min="14" max="14" width="18.5" bestFit="1" customWidth="1"/>
    <col min="15" max="15" width="14.6640625" bestFit="1" customWidth="1"/>
    <col min="16" max="16" width="17.6640625" bestFit="1" customWidth="1"/>
    <col min="17" max="17" width="17" bestFit="1" customWidth="1"/>
    <col min="18" max="18" width="18.83203125" bestFit="1" customWidth="1"/>
    <col min="19" max="19" width="16" bestFit="1" customWidth="1"/>
    <col min="20" max="20" width="24.1640625" bestFit="1" customWidth="1"/>
    <col min="21" max="21" width="19.6640625" bestFit="1" customWidth="1"/>
    <col min="22" max="22" width="15.6640625" bestFit="1" customWidth="1"/>
    <col min="23" max="23" width="20.33203125" bestFit="1" customWidth="1"/>
    <col min="24" max="24" width="19.5" bestFit="1" customWidth="1"/>
    <col min="25" max="25" width="19.33203125" bestFit="1" customWidth="1"/>
    <col min="26" max="26" width="20.6640625" bestFit="1" customWidth="1"/>
    <col min="27" max="27" width="22" bestFit="1" customWidth="1"/>
    <col min="28" max="28" width="23.33203125" bestFit="1" customWidth="1"/>
    <col min="29" max="29" width="25.83203125" bestFit="1" customWidth="1"/>
    <col min="30" max="30" width="10.5" bestFit="1" customWidth="1"/>
    <col min="31" max="31" width="14.83203125" bestFit="1" customWidth="1"/>
    <col min="32" max="32" width="19.1640625" bestFit="1" customWidth="1"/>
    <col min="33" max="33" width="18.6640625" bestFit="1" customWidth="1"/>
    <col min="34" max="34" width="17" bestFit="1" customWidth="1"/>
    <col min="35" max="35" width="15.83203125" bestFit="1" customWidth="1"/>
    <col min="36" max="36" width="15.1640625" bestFit="1" customWidth="1"/>
    <col min="37" max="37" width="14.5" bestFit="1" customWidth="1"/>
    <col min="38" max="38" width="19" bestFit="1" customWidth="1"/>
    <col min="39" max="39" width="13.33203125" bestFit="1" customWidth="1"/>
    <col min="40" max="40" width="12" bestFit="1" customWidth="1"/>
    <col min="41" max="41" width="12.1640625" bestFit="1" customWidth="1"/>
    <col min="42" max="42" width="10.33203125" bestFit="1" customWidth="1"/>
    <col min="43" max="43" width="10.83203125" bestFit="1" customWidth="1"/>
    <col min="44" max="44" width="13.83203125" bestFit="1" customWidth="1"/>
    <col min="45" max="45" width="14.5" bestFit="1" customWidth="1"/>
    <col min="46" max="46" width="14.83203125" bestFit="1" customWidth="1"/>
    <col min="47" max="47" width="13.33203125" bestFit="1" customWidth="1"/>
    <col min="48" max="48" width="14.5" bestFit="1" customWidth="1"/>
    <col min="49" max="49" width="17" bestFit="1" customWidth="1"/>
    <col min="50" max="50" width="18" bestFit="1" customWidth="1"/>
    <col min="51" max="51" width="12.83203125" bestFit="1" customWidth="1"/>
    <col min="52" max="52" width="15.1640625" bestFit="1" customWidth="1"/>
    <col min="53" max="53" width="14.33203125" bestFit="1" customWidth="1"/>
    <col min="54" max="54" width="16" bestFit="1" customWidth="1"/>
    <col min="55" max="55" width="12.6640625" bestFit="1" customWidth="1"/>
    <col min="56" max="56" width="17.5" bestFit="1" customWidth="1"/>
    <col min="57" max="57" width="36.5" bestFit="1" customWidth="1"/>
    <col min="58" max="58" width="15.6640625" bestFit="1" customWidth="1"/>
    <col min="59" max="59" width="15" bestFit="1" customWidth="1"/>
    <col min="60" max="60" width="12.5" bestFit="1" customWidth="1"/>
    <col min="61" max="61" width="14.33203125" bestFit="1" customWidth="1"/>
    <col min="62" max="62" width="11.6640625" bestFit="1" customWidth="1"/>
    <col min="63" max="63" width="17.1640625" bestFit="1" customWidth="1"/>
    <col min="64" max="64" width="18" bestFit="1" customWidth="1"/>
    <col min="65" max="65" width="15.6640625" bestFit="1" customWidth="1"/>
    <col min="66" max="66" width="14.1640625" bestFit="1" customWidth="1"/>
    <col min="67" max="67" width="16.6640625" bestFit="1" customWidth="1"/>
    <col min="68" max="68" width="11.6640625" bestFit="1" customWidth="1"/>
    <col min="69" max="69" width="16.83203125" bestFit="1" customWidth="1"/>
    <col min="70" max="70" width="21.6640625" bestFit="1" customWidth="1"/>
    <col min="71" max="71" width="20.6640625" bestFit="1" customWidth="1"/>
    <col min="72" max="72" width="18.1640625" bestFit="1" customWidth="1"/>
    <col min="73" max="73" width="12.1640625" bestFit="1" customWidth="1"/>
    <col min="74" max="74" width="15.5" bestFit="1" customWidth="1"/>
    <col min="75" max="75" width="19.1640625" bestFit="1" customWidth="1"/>
    <col min="76" max="77" width="18.5" bestFit="1" customWidth="1"/>
    <col min="78" max="78" width="14.5" bestFit="1" customWidth="1"/>
    <col min="79" max="79" width="16.5" bestFit="1" customWidth="1"/>
    <col min="80" max="80" width="21" bestFit="1" customWidth="1"/>
    <col min="81" max="81" width="18.83203125" bestFit="1" customWidth="1"/>
    <col min="82" max="82" width="20.6640625" bestFit="1" customWidth="1"/>
    <col min="83" max="83" width="21" bestFit="1" customWidth="1"/>
    <col min="84" max="84" width="15.1640625" bestFit="1" customWidth="1"/>
    <col min="85" max="85" width="17.33203125" bestFit="1" customWidth="1"/>
    <col min="86" max="86" width="15.33203125" bestFit="1" customWidth="1"/>
    <col min="87" max="87" width="16.5" bestFit="1" customWidth="1"/>
    <col min="88" max="88" width="17.83203125" bestFit="1" customWidth="1"/>
    <col min="89" max="89" width="19.1640625" bestFit="1" customWidth="1"/>
    <col min="90" max="90" width="16.5" bestFit="1" customWidth="1"/>
    <col min="91" max="91" width="17.6640625" bestFit="1" customWidth="1"/>
    <col min="92" max="92" width="15.5" bestFit="1" customWidth="1"/>
    <col min="93" max="93" width="13.5" bestFit="1" customWidth="1"/>
    <col min="94" max="94" width="15" bestFit="1" customWidth="1"/>
    <col min="95" max="95" width="17.1640625" bestFit="1" customWidth="1"/>
    <col min="96" max="96" width="15.5" bestFit="1" customWidth="1"/>
    <col min="97" max="97" width="17.1640625" bestFit="1" customWidth="1"/>
    <col min="98" max="98" width="14.6640625" bestFit="1" customWidth="1"/>
    <col min="99" max="99" width="20.1640625" bestFit="1" customWidth="1"/>
    <col min="100" max="100" width="15" bestFit="1" customWidth="1"/>
    <col min="101" max="101" width="20.5" bestFit="1" customWidth="1"/>
    <col min="102" max="102" width="16" bestFit="1" customWidth="1"/>
    <col min="103" max="103" width="17.1640625" bestFit="1" customWidth="1"/>
    <col min="104" max="104" width="11.5" bestFit="1" customWidth="1"/>
    <col min="105" max="105" width="18.6640625" bestFit="1" customWidth="1"/>
    <col min="106" max="106" width="13.83203125" bestFit="1" customWidth="1"/>
    <col min="107" max="107" width="17.6640625" bestFit="1" customWidth="1"/>
    <col min="108" max="108" width="19.83203125" bestFit="1" customWidth="1"/>
    <col min="109" max="109" width="19" bestFit="1" customWidth="1"/>
    <col min="110" max="110" width="16" bestFit="1" customWidth="1"/>
    <col min="111" max="111" width="27.83203125" bestFit="1" customWidth="1"/>
    <col min="112" max="112" width="19.1640625" bestFit="1" customWidth="1"/>
    <col min="113" max="113" width="17" bestFit="1" customWidth="1"/>
    <col min="114" max="114" width="19.1640625" bestFit="1" customWidth="1"/>
    <col min="115" max="115" width="19.33203125" bestFit="1" customWidth="1"/>
    <col min="116" max="116" width="17.83203125" bestFit="1" customWidth="1"/>
    <col min="117" max="117" width="21.6640625" bestFit="1" customWidth="1"/>
    <col min="118" max="118" width="23.6640625" bestFit="1" customWidth="1"/>
    <col min="119" max="119" width="14" bestFit="1" customWidth="1"/>
    <col min="120" max="120" width="25.1640625" bestFit="1" customWidth="1"/>
    <col min="121" max="121" width="24.33203125" bestFit="1" customWidth="1"/>
    <col min="122" max="122" width="17.6640625" bestFit="1" customWidth="1"/>
    <col min="123" max="123" width="14.1640625" bestFit="1" customWidth="1"/>
    <col min="124" max="124" width="14.33203125" bestFit="1" customWidth="1"/>
    <col min="125" max="125" width="13.5" bestFit="1" customWidth="1"/>
    <col min="126" max="127" width="15.5" bestFit="1" customWidth="1"/>
    <col min="128" max="128" width="13.5" bestFit="1" customWidth="1"/>
    <col min="129" max="129" width="12.83203125" bestFit="1" customWidth="1"/>
    <col min="130" max="130" width="17.33203125" bestFit="1" customWidth="1"/>
    <col min="131" max="131" width="12.1640625" bestFit="1" customWidth="1"/>
    <col min="132" max="132" width="18.1640625" bestFit="1" customWidth="1"/>
    <col min="133" max="133" width="22.1640625" bestFit="1" customWidth="1"/>
    <col min="134" max="134" width="14.6640625" bestFit="1" customWidth="1"/>
    <col min="135" max="135" width="14.33203125" bestFit="1" customWidth="1"/>
    <col min="136" max="136" width="13.83203125" bestFit="1" customWidth="1"/>
    <col min="137" max="137" width="21" bestFit="1" customWidth="1"/>
    <col min="138" max="138" width="18.6640625" bestFit="1" customWidth="1"/>
    <col min="139" max="139" width="18" bestFit="1" customWidth="1"/>
    <col min="140" max="140" width="18.5" bestFit="1" customWidth="1"/>
    <col min="141" max="141" width="19.33203125" bestFit="1" customWidth="1"/>
    <col min="142" max="142" width="18.1640625" bestFit="1" customWidth="1"/>
    <col min="143" max="143" width="21.6640625" bestFit="1" customWidth="1"/>
    <col min="144" max="144" width="22.1640625" bestFit="1" customWidth="1"/>
    <col min="145" max="145" width="42.83203125" bestFit="1" customWidth="1"/>
    <col min="146" max="146" width="19.83203125" bestFit="1" customWidth="1"/>
    <col min="147" max="147" width="16.5" bestFit="1" customWidth="1"/>
    <col min="148" max="148" width="23" bestFit="1" customWidth="1"/>
    <col min="149" max="149" width="9.1640625" bestFit="1" customWidth="1"/>
    <col min="150" max="150" width="19.1640625" bestFit="1" customWidth="1"/>
    <col min="151" max="151" width="16.5" bestFit="1" customWidth="1"/>
    <col min="152" max="152" width="17.5" bestFit="1" customWidth="1"/>
    <col min="153" max="153" width="21.5" bestFit="1" customWidth="1"/>
    <col min="154" max="154" width="18" bestFit="1" customWidth="1"/>
    <col min="155" max="155" width="17.83203125" bestFit="1" customWidth="1"/>
    <col min="156" max="156" width="10.1640625" bestFit="1" customWidth="1"/>
    <col min="157" max="157" width="18" bestFit="1" customWidth="1"/>
    <col min="158" max="158" width="17.6640625" bestFit="1" customWidth="1"/>
    <col min="159" max="159" width="20" bestFit="1" customWidth="1"/>
    <col min="160" max="160" width="18.5" bestFit="1" customWidth="1"/>
    <col min="161" max="161" width="22.33203125" bestFit="1" customWidth="1"/>
    <col min="162" max="162" width="12" bestFit="1" customWidth="1"/>
    <col min="163" max="163" width="15.6640625" bestFit="1" customWidth="1"/>
    <col min="164" max="164" width="15.33203125" bestFit="1" customWidth="1"/>
    <col min="165" max="165" width="13.6640625" bestFit="1" customWidth="1"/>
    <col min="166" max="166" width="13" bestFit="1" customWidth="1"/>
    <col min="167" max="167" width="16.5" bestFit="1" customWidth="1"/>
    <col min="168" max="168" width="15.83203125" bestFit="1" customWidth="1"/>
    <col min="169" max="169" width="16.5" bestFit="1" customWidth="1"/>
    <col min="170" max="170" width="17.1640625" bestFit="1" customWidth="1"/>
    <col min="171" max="171" width="15.33203125" bestFit="1" customWidth="1"/>
    <col min="172" max="172" width="15.6640625" bestFit="1" customWidth="1"/>
    <col min="173" max="173" width="18.6640625" bestFit="1" customWidth="1"/>
    <col min="174" max="174" width="14.83203125" bestFit="1" customWidth="1"/>
    <col min="175" max="175" width="19.33203125" bestFit="1" customWidth="1"/>
    <col min="176" max="176" width="19.83203125" bestFit="1" customWidth="1"/>
    <col min="177" max="177" width="17.33203125" bestFit="1" customWidth="1"/>
    <col min="178" max="178" width="17.83203125" bestFit="1" customWidth="1"/>
    <col min="179" max="179" width="16.33203125" bestFit="1" customWidth="1"/>
    <col min="180" max="180" width="16.6640625" bestFit="1" customWidth="1"/>
    <col min="181" max="181" width="15.5" bestFit="1" customWidth="1"/>
    <col min="182" max="182" width="15.1640625" bestFit="1" customWidth="1"/>
    <col min="183" max="183" width="21.1640625" bestFit="1" customWidth="1"/>
    <col min="184" max="184" width="15.83203125" bestFit="1" customWidth="1"/>
    <col min="185" max="185" width="17.83203125" bestFit="1" customWidth="1"/>
    <col min="186" max="186" width="15.33203125" bestFit="1" customWidth="1"/>
    <col min="187" max="187" width="15" bestFit="1" customWidth="1"/>
    <col min="188" max="188" width="14.5" bestFit="1" customWidth="1"/>
    <col min="189" max="189" width="20.33203125" bestFit="1" customWidth="1"/>
    <col min="190" max="190" width="16.5" bestFit="1" customWidth="1"/>
    <col min="191" max="191" width="12.6640625" bestFit="1" customWidth="1"/>
    <col min="192" max="192" width="18" bestFit="1" customWidth="1"/>
    <col min="193" max="193" width="18.6640625" bestFit="1" customWidth="1"/>
    <col min="194" max="194" width="23.6640625" bestFit="1" customWidth="1"/>
    <col min="195" max="195" width="14" bestFit="1" customWidth="1"/>
    <col min="196" max="196" width="20.6640625" bestFit="1" customWidth="1"/>
    <col min="197" max="197" width="16.6640625" bestFit="1" customWidth="1"/>
    <col min="198" max="198" width="11.33203125" bestFit="1" customWidth="1"/>
    <col min="199" max="199" width="20.6640625" bestFit="1" customWidth="1"/>
    <col min="200" max="200" width="20.83203125" bestFit="1" customWidth="1"/>
    <col min="201" max="201" width="19.6640625" bestFit="1" customWidth="1"/>
    <col min="202" max="202" width="18.1640625" bestFit="1" customWidth="1"/>
    <col min="203" max="203" width="11.1640625" bestFit="1" customWidth="1"/>
    <col min="204" max="204" width="17" bestFit="1" customWidth="1"/>
    <col min="205" max="205" width="18.5" bestFit="1" customWidth="1"/>
    <col min="206" max="206" width="12" bestFit="1" customWidth="1"/>
    <col min="207" max="207" width="24.1640625" bestFit="1" customWidth="1"/>
    <col min="208" max="208" width="16.83203125" bestFit="1" customWidth="1"/>
    <col min="209" max="209" width="6.33203125" bestFit="1" customWidth="1"/>
    <col min="210" max="210" width="10.33203125" bestFit="1" customWidth="1"/>
    <col min="211" max="211" width="17.1640625" bestFit="1" customWidth="1"/>
    <col min="212" max="212" width="12.5" bestFit="1" customWidth="1"/>
    <col min="213" max="213" width="10.5" bestFit="1" customWidth="1"/>
    <col min="214" max="214" width="11.83203125" bestFit="1" customWidth="1"/>
    <col min="215" max="215" width="16.5" bestFit="1" customWidth="1"/>
    <col min="216" max="216" width="14" bestFit="1" customWidth="1"/>
    <col min="217" max="217" width="14.33203125" bestFit="1" customWidth="1"/>
    <col min="218" max="218" width="18" bestFit="1" customWidth="1"/>
    <col min="219" max="219" width="13.5" bestFit="1" customWidth="1"/>
    <col min="220" max="220" width="23.6640625" bestFit="1" customWidth="1"/>
    <col min="221" max="221" width="15.6640625" bestFit="1" customWidth="1"/>
    <col min="222" max="222" width="15.83203125" bestFit="1" customWidth="1"/>
    <col min="223" max="223" width="16.6640625" bestFit="1" customWidth="1"/>
    <col min="224" max="224" width="10.1640625" bestFit="1" customWidth="1"/>
    <col min="225" max="225" width="12.6640625" bestFit="1" customWidth="1"/>
    <col min="226" max="226" width="16.83203125" bestFit="1" customWidth="1"/>
    <col min="227" max="227" width="18" bestFit="1" customWidth="1"/>
    <col min="228" max="228" width="17.6640625" bestFit="1" customWidth="1"/>
    <col min="229" max="229" width="20" bestFit="1" customWidth="1"/>
    <col min="230" max="230" width="18.5" bestFit="1" customWidth="1"/>
    <col min="231" max="231" width="24.1640625" bestFit="1" customWidth="1"/>
    <col min="232" max="232" width="19.6640625" bestFit="1" customWidth="1"/>
    <col min="233" max="233" width="19.1640625" bestFit="1" customWidth="1"/>
    <col min="234" max="234" width="16.5" bestFit="1" customWidth="1"/>
    <col min="235" max="235" width="17.6640625" bestFit="1" customWidth="1"/>
    <col min="236" max="236" width="15.5" bestFit="1" customWidth="1"/>
    <col min="237" max="237" width="13.5" bestFit="1" customWidth="1"/>
    <col min="238" max="238" width="15" bestFit="1" customWidth="1"/>
    <col min="239" max="239" width="18.5" bestFit="1" customWidth="1"/>
    <col min="240" max="240" width="22.33203125" bestFit="1" customWidth="1"/>
    <col min="241" max="241" width="6.33203125" bestFit="1" customWidth="1"/>
    <col min="242" max="242" width="12.6640625" bestFit="1" customWidth="1"/>
    <col min="243" max="243" width="36.5" bestFit="1" customWidth="1"/>
    <col min="244" max="244" width="20.6640625" bestFit="1" customWidth="1"/>
    <col min="245" max="245" width="18.1640625" bestFit="1" customWidth="1"/>
    <col min="246" max="246" width="17.6640625" bestFit="1" customWidth="1"/>
    <col min="247" max="247" width="18.1640625" bestFit="1" customWidth="1"/>
    <col min="248" max="248" width="22.1640625" bestFit="1" customWidth="1"/>
    <col min="249" max="249" width="16.5" bestFit="1" customWidth="1"/>
    <col min="250" max="250" width="12.6640625" bestFit="1" customWidth="1"/>
    <col min="251" max="251" width="6.33203125" bestFit="1" customWidth="1"/>
    <col min="252" max="252" width="13.33203125" bestFit="1" customWidth="1"/>
    <col min="253" max="253" width="11.6640625" bestFit="1" customWidth="1"/>
    <col min="254" max="254" width="13.5" bestFit="1" customWidth="1"/>
    <col min="255" max="255" width="15.5" bestFit="1" customWidth="1"/>
    <col min="256" max="256" width="14" bestFit="1" customWidth="1"/>
    <col min="257" max="257" width="17" bestFit="1" customWidth="1"/>
    <col min="258" max="258" width="18.5" bestFit="1" customWidth="1"/>
    <col min="259" max="259" width="14.33203125" bestFit="1" customWidth="1"/>
    <col min="260" max="260" width="16.6640625" bestFit="1" customWidth="1"/>
    <col min="261" max="261" width="12.6640625" bestFit="1" customWidth="1"/>
    <col min="262" max="262" width="18.6640625" bestFit="1" customWidth="1"/>
    <col min="263" max="263" width="11.33203125" bestFit="1" customWidth="1"/>
    <col min="264" max="264" width="12.5" bestFit="1" customWidth="1"/>
    <col min="265" max="265" width="19.6640625" bestFit="1" customWidth="1"/>
    <col min="266" max="266" width="19" bestFit="1" customWidth="1"/>
    <col min="267" max="267" width="13.5" bestFit="1" customWidth="1"/>
    <col min="268" max="268" width="13.33203125" bestFit="1" customWidth="1"/>
    <col min="269" max="269" width="15.83203125" bestFit="1" customWidth="1"/>
    <col min="270" max="270" width="10.33203125" bestFit="1" customWidth="1"/>
    <col min="271" max="271" width="19" bestFit="1" customWidth="1"/>
    <col min="272" max="272" width="13.5" bestFit="1" customWidth="1"/>
    <col min="273" max="273" width="14.83203125" bestFit="1" customWidth="1"/>
    <col min="274" max="274" width="16.6640625" bestFit="1" customWidth="1"/>
    <col min="275" max="275" width="12.6640625" bestFit="1" customWidth="1"/>
    <col min="276" max="276" width="16.33203125" bestFit="1" customWidth="1"/>
    <col min="277" max="277" width="10.33203125" bestFit="1" customWidth="1"/>
  </cols>
  <sheetData>
    <row r="1" spans="1:2">
      <c r="A1" s="106" t="s">
        <v>3478</v>
      </c>
      <c r="B1" t="s">
        <v>3095</v>
      </c>
    </row>
    <row r="2" spans="1:2">
      <c r="A2" s="106" t="s">
        <v>3090</v>
      </c>
      <c r="B2" t="s">
        <v>3477</v>
      </c>
    </row>
    <row r="4" spans="1:2">
      <c r="A4" s="106" t="s">
        <v>3092</v>
      </c>
      <c r="B4" t="s">
        <v>3094</v>
      </c>
    </row>
    <row r="5" spans="1:2">
      <c r="A5" s="64" t="s">
        <v>3313</v>
      </c>
      <c r="B5" s="107">
        <v>1</v>
      </c>
    </row>
    <row r="6" spans="1:2">
      <c r="A6" s="64" t="s">
        <v>3314</v>
      </c>
      <c r="B6" s="107">
        <v>1</v>
      </c>
    </row>
    <row r="7" spans="1:2">
      <c r="A7" s="64" t="s">
        <v>3162</v>
      </c>
      <c r="B7" s="107">
        <v>1</v>
      </c>
    </row>
    <row r="8" spans="1:2">
      <c r="A8" s="64" t="s">
        <v>3163</v>
      </c>
      <c r="B8" s="107">
        <v>1</v>
      </c>
    </row>
    <row r="9" spans="1:2">
      <c r="A9" s="64" t="s">
        <v>3315</v>
      </c>
      <c r="B9" s="107">
        <v>1</v>
      </c>
    </row>
    <row r="10" spans="1:2">
      <c r="A10" s="64" t="s">
        <v>3347</v>
      </c>
      <c r="B10" s="107">
        <v>1</v>
      </c>
    </row>
    <row r="11" spans="1:2">
      <c r="A11" s="64" t="s">
        <v>3312</v>
      </c>
      <c r="B11" s="107">
        <v>1</v>
      </c>
    </row>
    <row r="12" spans="1:2">
      <c r="A12" s="64" t="s">
        <v>3316</v>
      </c>
      <c r="B12" s="107">
        <v>1</v>
      </c>
    </row>
    <row r="13" spans="1:2">
      <c r="A13" s="64" t="s">
        <v>3353</v>
      </c>
      <c r="B13" s="107">
        <v>1</v>
      </c>
    </row>
    <row r="14" spans="1:2">
      <c r="A14" s="64" t="s">
        <v>3306</v>
      </c>
      <c r="B14" s="107">
        <v>1</v>
      </c>
    </row>
    <row r="15" spans="1:2">
      <c r="A15" s="64" t="s">
        <v>3307</v>
      </c>
      <c r="B15" s="107">
        <v>1</v>
      </c>
    </row>
    <row r="16" spans="1:2">
      <c r="A16" s="64" t="s">
        <v>3157</v>
      </c>
      <c r="B16" s="107">
        <v>1</v>
      </c>
    </row>
    <row r="17" spans="1:2">
      <c r="A17" s="64" t="s">
        <v>3158</v>
      </c>
      <c r="B17" s="107">
        <v>1</v>
      </c>
    </row>
    <row r="18" spans="1:2">
      <c r="A18" s="64" t="s">
        <v>3159</v>
      </c>
      <c r="B18" s="107">
        <v>1</v>
      </c>
    </row>
    <row r="19" spans="1:2">
      <c r="A19" s="64" t="s">
        <v>3160</v>
      </c>
      <c r="B19" s="107">
        <v>1</v>
      </c>
    </row>
    <row r="20" spans="1:2">
      <c r="A20" s="64" t="s">
        <v>3269</v>
      </c>
      <c r="B20" s="107">
        <v>1</v>
      </c>
    </row>
    <row r="21" spans="1:2">
      <c r="A21" s="64" t="s">
        <v>3164</v>
      </c>
      <c r="B21" s="107">
        <v>1</v>
      </c>
    </row>
    <row r="22" spans="1:2">
      <c r="A22" s="64" t="s">
        <v>3317</v>
      </c>
      <c r="B22" s="107">
        <v>1</v>
      </c>
    </row>
    <row r="23" spans="1:2">
      <c r="A23" s="64" t="s">
        <v>3318</v>
      </c>
      <c r="B23" s="107">
        <v>1</v>
      </c>
    </row>
    <row r="24" spans="1:2">
      <c r="A24" s="64" t="s">
        <v>3319</v>
      </c>
      <c r="B24" s="107">
        <v>1</v>
      </c>
    </row>
    <row r="25" spans="1:2">
      <c r="A25" s="64" t="s">
        <v>3320</v>
      </c>
      <c r="B25" s="107">
        <v>1</v>
      </c>
    </row>
    <row r="26" spans="1:2">
      <c r="A26" s="64" t="s">
        <v>3321</v>
      </c>
      <c r="B26" s="107">
        <v>1</v>
      </c>
    </row>
    <row r="27" spans="1:2">
      <c r="A27" s="64" t="s">
        <v>3322</v>
      </c>
      <c r="B27" s="107">
        <v>1</v>
      </c>
    </row>
    <row r="28" spans="1:2">
      <c r="A28" s="64" t="s">
        <v>3281</v>
      </c>
      <c r="B28" s="107">
        <v>1</v>
      </c>
    </row>
    <row r="29" spans="1:2">
      <c r="A29" s="64" t="s">
        <v>3165</v>
      </c>
      <c r="B29" s="107">
        <v>1</v>
      </c>
    </row>
    <row r="30" spans="1:2">
      <c r="A30" s="64" t="s">
        <v>3166</v>
      </c>
      <c r="B30" s="107">
        <v>1</v>
      </c>
    </row>
    <row r="31" spans="1:2">
      <c r="A31" s="64" t="s">
        <v>3167</v>
      </c>
      <c r="B31" s="107">
        <v>1</v>
      </c>
    </row>
    <row r="32" spans="1:2">
      <c r="A32" s="64" t="s">
        <v>3137</v>
      </c>
      <c r="B32" s="107">
        <v>1</v>
      </c>
    </row>
    <row r="33" spans="1:2">
      <c r="A33" s="64" t="s">
        <v>3136</v>
      </c>
      <c r="B33" s="107">
        <v>1</v>
      </c>
    </row>
    <row r="34" spans="1:2">
      <c r="A34" s="64" t="s">
        <v>3323</v>
      </c>
      <c r="B34" s="107">
        <v>1</v>
      </c>
    </row>
    <row r="35" spans="1:2">
      <c r="A35" s="64" t="s">
        <v>3354</v>
      </c>
      <c r="B35" s="107">
        <v>1</v>
      </c>
    </row>
    <row r="36" spans="1:2">
      <c r="A36" s="64" t="s">
        <v>3128</v>
      </c>
      <c r="B36" s="107">
        <v>1</v>
      </c>
    </row>
    <row r="37" spans="1:2">
      <c r="A37" s="64" t="s">
        <v>3168</v>
      </c>
      <c r="B37" s="107">
        <v>1</v>
      </c>
    </row>
    <row r="38" spans="1:2">
      <c r="A38" s="64" t="s">
        <v>3169</v>
      </c>
      <c r="B38" s="107">
        <v>1</v>
      </c>
    </row>
    <row r="39" spans="1:2">
      <c r="A39" s="64" t="s">
        <v>3324</v>
      </c>
      <c r="B39" s="107">
        <v>1</v>
      </c>
    </row>
    <row r="40" spans="1:2">
      <c r="A40" s="64" t="s">
        <v>3170</v>
      </c>
      <c r="B40" s="107">
        <v>1</v>
      </c>
    </row>
    <row r="41" spans="1:2">
      <c r="A41" s="64" t="s">
        <v>3171</v>
      </c>
      <c r="B41" s="107">
        <v>1</v>
      </c>
    </row>
    <row r="42" spans="1:2">
      <c r="A42" s="64" t="s">
        <v>3172</v>
      </c>
      <c r="B42" s="107">
        <v>1</v>
      </c>
    </row>
    <row r="43" spans="1:2">
      <c r="A43" s="64" t="s">
        <v>3173</v>
      </c>
      <c r="B43" s="107">
        <v>1</v>
      </c>
    </row>
    <row r="44" spans="1:2">
      <c r="A44" s="64" t="s">
        <v>3174</v>
      </c>
      <c r="B44" s="107">
        <v>1</v>
      </c>
    </row>
    <row r="45" spans="1:2">
      <c r="A45" s="64" t="s">
        <v>3325</v>
      </c>
      <c r="B45" s="107">
        <v>1</v>
      </c>
    </row>
    <row r="46" spans="1:2">
      <c r="A46" s="64" t="s">
        <v>3326</v>
      </c>
      <c r="B46" s="107">
        <v>1</v>
      </c>
    </row>
    <row r="47" spans="1:2">
      <c r="A47" s="64" t="s">
        <v>3150</v>
      </c>
      <c r="B47" s="107">
        <v>1</v>
      </c>
    </row>
    <row r="48" spans="1:2">
      <c r="A48" s="64" t="s">
        <v>3155</v>
      </c>
      <c r="B48" s="107">
        <v>1</v>
      </c>
    </row>
    <row r="49" spans="1:2">
      <c r="A49" s="64" t="s">
        <v>3139</v>
      </c>
      <c r="B49" s="107">
        <v>1</v>
      </c>
    </row>
    <row r="50" spans="1:2">
      <c r="A50" s="64" t="s">
        <v>3140</v>
      </c>
      <c r="B50" s="107">
        <v>1</v>
      </c>
    </row>
    <row r="51" spans="1:2">
      <c r="A51" s="64" t="s">
        <v>3141</v>
      </c>
      <c r="B51" s="107">
        <v>1</v>
      </c>
    </row>
    <row r="52" spans="1:2">
      <c r="A52" s="64" t="s">
        <v>3340</v>
      </c>
      <c r="B52" s="107">
        <v>1</v>
      </c>
    </row>
    <row r="53" spans="1:2">
      <c r="A53" s="64" t="s">
        <v>3327</v>
      </c>
      <c r="B53" s="107">
        <v>1</v>
      </c>
    </row>
    <row r="54" spans="1:2">
      <c r="A54" s="64" t="s">
        <v>3175</v>
      </c>
      <c r="B54" s="107">
        <v>1</v>
      </c>
    </row>
    <row r="55" spans="1:2">
      <c r="A55" s="64" t="s">
        <v>3176</v>
      </c>
      <c r="B55" s="107">
        <v>1</v>
      </c>
    </row>
    <row r="56" spans="1:2">
      <c r="A56" s="64" t="s">
        <v>3177</v>
      </c>
      <c r="B56" s="107">
        <v>1</v>
      </c>
    </row>
    <row r="57" spans="1:2">
      <c r="A57" s="64" t="s">
        <v>3178</v>
      </c>
      <c r="B57" s="107">
        <v>1</v>
      </c>
    </row>
    <row r="58" spans="1:2">
      <c r="A58" s="64" t="s">
        <v>3247</v>
      </c>
      <c r="B58" s="107">
        <v>1</v>
      </c>
    </row>
    <row r="59" spans="1:2">
      <c r="A59" s="64" t="s">
        <v>3248</v>
      </c>
      <c r="B59" s="107">
        <v>1</v>
      </c>
    </row>
    <row r="60" spans="1:2">
      <c r="A60" s="64" t="s">
        <v>3142</v>
      </c>
      <c r="B60" s="107">
        <v>1</v>
      </c>
    </row>
    <row r="61" spans="1:2">
      <c r="A61" s="64" t="s">
        <v>3127</v>
      </c>
      <c r="B61" s="107">
        <v>1</v>
      </c>
    </row>
    <row r="62" spans="1:2">
      <c r="A62" s="64" t="s">
        <v>3129</v>
      </c>
      <c r="B62" s="107">
        <v>1</v>
      </c>
    </row>
    <row r="63" spans="1:2">
      <c r="A63" s="64" t="s">
        <v>3130</v>
      </c>
      <c r="B63" s="107">
        <v>1</v>
      </c>
    </row>
    <row r="64" spans="1:2">
      <c r="A64" s="64" t="s">
        <v>3143</v>
      </c>
      <c r="B64" s="107">
        <v>1</v>
      </c>
    </row>
    <row r="65" spans="1:2">
      <c r="A65" s="64" t="s">
        <v>3348</v>
      </c>
      <c r="B65" s="107">
        <v>1</v>
      </c>
    </row>
    <row r="66" spans="1:2">
      <c r="A66" s="64" t="s">
        <v>3270</v>
      </c>
      <c r="B66" s="107">
        <v>1</v>
      </c>
    </row>
    <row r="67" spans="1:2">
      <c r="A67" s="64" t="s">
        <v>3328</v>
      </c>
      <c r="B67" s="107">
        <v>1</v>
      </c>
    </row>
    <row r="68" spans="1:2">
      <c r="A68" s="64" t="s">
        <v>3297</v>
      </c>
      <c r="B68" s="107">
        <v>1</v>
      </c>
    </row>
    <row r="69" spans="1:2">
      <c r="A69" s="64" t="s">
        <v>3161</v>
      </c>
      <c r="B69" s="107">
        <v>1</v>
      </c>
    </row>
    <row r="70" spans="1:2">
      <c r="A70" s="64" t="s">
        <v>3144</v>
      </c>
      <c r="B70" s="107">
        <v>1</v>
      </c>
    </row>
    <row r="71" spans="1:2">
      <c r="A71" s="64" t="s">
        <v>3329</v>
      </c>
      <c r="B71" s="107">
        <v>1</v>
      </c>
    </row>
    <row r="72" spans="1:2">
      <c r="A72" s="64" t="s">
        <v>3154</v>
      </c>
      <c r="B72" s="107">
        <v>1</v>
      </c>
    </row>
    <row r="73" spans="1:2">
      <c r="A73" s="64" t="s">
        <v>3342</v>
      </c>
      <c r="B73" s="107">
        <v>1</v>
      </c>
    </row>
    <row r="74" spans="1:2">
      <c r="A74" s="64" t="s">
        <v>3330</v>
      </c>
      <c r="B74" s="107">
        <v>1</v>
      </c>
    </row>
    <row r="75" spans="1:2">
      <c r="A75" s="64" t="s">
        <v>3277</v>
      </c>
      <c r="B75" s="107">
        <v>1</v>
      </c>
    </row>
    <row r="76" spans="1:2">
      <c r="A76" s="64" t="s">
        <v>3179</v>
      </c>
      <c r="B76" s="107">
        <v>1</v>
      </c>
    </row>
    <row r="77" spans="1:2">
      <c r="A77" s="64" t="s">
        <v>3344</v>
      </c>
      <c r="B77" s="107">
        <v>1</v>
      </c>
    </row>
    <row r="78" spans="1:2">
      <c r="A78" s="64" t="s">
        <v>3290</v>
      </c>
      <c r="B78" s="107">
        <v>1</v>
      </c>
    </row>
    <row r="79" spans="1:2">
      <c r="A79" s="64" t="s">
        <v>3291</v>
      </c>
      <c r="B79" s="107">
        <v>1</v>
      </c>
    </row>
    <row r="80" spans="1:2">
      <c r="A80" s="64" t="s">
        <v>3131</v>
      </c>
      <c r="B80" s="107">
        <v>1</v>
      </c>
    </row>
    <row r="81" spans="1:2">
      <c r="A81" s="64" t="s">
        <v>3308</v>
      </c>
      <c r="B81" s="107">
        <v>1</v>
      </c>
    </row>
    <row r="82" spans="1:2">
      <c r="A82" s="64" t="s">
        <v>3180</v>
      </c>
      <c r="B82" s="107">
        <v>1</v>
      </c>
    </row>
    <row r="83" spans="1:2">
      <c r="A83" s="64" t="s">
        <v>3331</v>
      </c>
      <c r="B83" s="107">
        <v>1</v>
      </c>
    </row>
    <row r="84" spans="1:2">
      <c r="A84" s="64" t="s">
        <v>3332</v>
      </c>
      <c r="B84" s="107">
        <v>1</v>
      </c>
    </row>
    <row r="85" spans="1:2">
      <c r="A85" s="64" t="s">
        <v>3333</v>
      </c>
      <c r="B85" s="107">
        <v>1</v>
      </c>
    </row>
    <row r="86" spans="1:2">
      <c r="A86" s="64" t="s">
        <v>3276</v>
      </c>
      <c r="B86" s="107">
        <v>1</v>
      </c>
    </row>
    <row r="87" spans="1:2">
      <c r="A87" s="64" t="s">
        <v>3249</v>
      </c>
      <c r="B87" s="107">
        <v>1</v>
      </c>
    </row>
    <row r="88" spans="1:2">
      <c r="A88" s="64" t="s">
        <v>3181</v>
      </c>
      <c r="B88" s="107">
        <v>1</v>
      </c>
    </row>
    <row r="89" spans="1:2">
      <c r="A89" s="64" t="s">
        <v>3182</v>
      </c>
      <c r="B89" s="107">
        <v>1</v>
      </c>
    </row>
    <row r="90" spans="1:2">
      <c r="A90" s="64" t="s">
        <v>3183</v>
      </c>
      <c r="B90" s="107">
        <v>1</v>
      </c>
    </row>
    <row r="91" spans="1:2">
      <c r="A91" s="64" t="s">
        <v>3184</v>
      </c>
      <c r="B91" s="107">
        <v>1</v>
      </c>
    </row>
    <row r="92" spans="1:2">
      <c r="A92" s="64" t="s">
        <v>3185</v>
      </c>
      <c r="B92" s="107">
        <v>1</v>
      </c>
    </row>
    <row r="93" spans="1:2">
      <c r="A93" s="64" t="s">
        <v>3186</v>
      </c>
      <c r="B93" s="107">
        <v>1</v>
      </c>
    </row>
    <row r="94" spans="1:2">
      <c r="A94" s="64" t="s">
        <v>3187</v>
      </c>
      <c r="B94" s="107">
        <v>1</v>
      </c>
    </row>
    <row r="95" spans="1:2">
      <c r="A95" s="64" t="s">
        <v>3188</v>
      </c>
      <c r="B95" s="107">
        <v>1</v>
      </c>
    </row>
    <row r="96" spans="1:2">
      <c r="A96" s="64" t="s">
        <v>3189</v>
      </c>
      <c r="B96" s="107">
        <v>1</v>
      </c>
    </row>
    <row r="97" spans="1:2">
      <c r="A97" s="64" t="s">
        <v>3190</v>
      </c>
      <c r="B97" s="107">
        <v>1</v>
      </c>
    </row>
    <row r="98" spans="1:2">
      <c r="A98" s="64" t="s">
        <v>3191</v>
      </c>
      <c r="B98" s="107">
        <v>1</v>
      </c>
    </row>
    <row r="99" spans="1:2">
      <c r="A99" s="64" t="s">
        <v>3192</v>
      </c>
      <c r="B99" s="107">
        <v>1</v>
      </c>
    </row>
    <row r="100" spans="1:2">
      <c r="A100" s="64" t="s">
        <v>3250</v>
      </c>
      <c r="B100" s="107">
        <v>1</v>
      </c>
    </row>
    <row r="101" spans="1:2">
      <c r="A101" s="64" t="s">
        <v>3282</v>
      </c>
      <c r="B101" s="107">
        <v>1</v>
      </c>
    </row>
    <row r="102" spans="1:2">
      <c r="A102" s="64" t="s">
        <v>3283</v>
      </c>
      <c r="B102" s="107">
        <v>1</v>
      </c>
    </row>
    <row r="103" spans="1:2">
      <c r="A103" s="64" t="s">
        <v>3284</v>
      </c>
      <c r="B103" s="107">
        <v>1</v>
      </c>
    </row>
    <row r="104" spans="1:2">
      <c r="A104" s="64" t="s">
        <v>3285</v>
      </c>
      <c r="B104" s="107">
        <v>1</v>
      </c>
    </row>
    <row r="105" spans="1:2">
      <c r="A105" s="64" t="s">
        <v>3286</v>
      </c>
      <c r="B105" s="107">
        <v>1</v>
      </c>
    </row>
    <row r="106" spans="1:2">
      <c r="A106" s="64" t="s">
        <v>3287</v>
      </c>
      <c r="B106" s="107">
        <v>1</v>
      </c>
    </row>
    <row r="107" spans="1:2">
      <c r="A107" s="64" t="s">
        <v>3132</v>
      </c>
      <c r="B107" s="107">
        <v>1</v>
      </c>
    </row>
    <row r="108" spans="1:2">
      <c r="A108" s="64" t="s">
        <v>3274</v>
      </c>
      <c r="B108" s="107">
        <v>1</v>
      </c>
    </row>
    <row r="109" spans="1:2">
      <c r="A109" s="64" t="s">
        <v>3275</v>
      </c>
      <c r="B109" s="107">
        <v>1</v>
      </c>
    </row>
    <row r="110" spans="1:2">
      <c r="A110" s="64" t="s">
        <v>3309</v>
      </c>
      <c r="B110" s="107">
        <v>1</v>
      </c>
    </row>
    <row r="111" spans="1:2">
      <c r="A111" s="64" t="s">
        <v>3193</v>
      </c>
      <c r="B111" s="107">
        <v>1</v>
      </c>
    </row>
    <row r="112" spans="1:2">
      <c r="A112" s="64" t="s">
        <v>3194</v>
      </c>
      <c r="B112" s="107">
        <v>1</v>
      </c>
    </row>
    <row r="113" spans="1:2">
      <c r="A113" s="64" t="s">
        <v>3310</v>
      </c>
      <c r="B113" s="107">
        <v>1</v>
      </c>
    </row>
    <row r="114" spans="1:2">
      <c r="A114" s="64" t="s">
        <v>3195</v>
      </c>
      <c r="B114" s="107">
        <v>1</v>
      </c>
    </row>
    <row r="115" spans="1:2">
      <c r="A115" s="64" t="s">
        <v>3196</v>
      </c>
      <c r="B115" s="107">
        <v>1</v>
      </c>
    </row>
    <row r="116" spans="1:2">
      <c r="A116" s="64" t="s">
        <v>3145</v>
      </c>
      <c r="B116" s="107">
        <v>1</v>
      </c>
    </row>
    <row r="117" spans="1:2">
      <c r="A117" s="64" t="s">
        <v>3302</v>
      </c>
      <c r="B117" s="107">
        <v>1</v>
      </c>
    </row>
    <row r="118" spans="1:2">
      <c r="A118" s="64" t="s">
        <v>3300</v>
      </c>
      <c r="B118" s="107">
        <v>1</v>
      </c>
    </row>
    <row r="119" spans="1:2">
      <c r="A119" s="64" t="s">
        <v>3156</v>
      </c>
      <c r="B119" s="107">
        <v>1</v>
      </c>
    </row>
    <row r="120" spans="1:2">
      <c r="A120" s="64" t="s">
        <v>3304</v>
      </c>
      <c r="B120" s="107">
        <v>1</v>
      </c>
    </row>
    <row r="121" spans="1:2">
      <c r="A121" s="64" t="s">
        <v>3305</v>
      </c>
      <c r="B121" s="107">
        <v>1</v>
      </c>
    </row>
    <row r="122" spans="1:2">
      <c r="A122" s="64" t="s">
        <v>3359</v>
      </c>
      <c r="B122" s="107">
        <v>1</v>
      </c>
    </row>
    <row r="123" spans="1:2">
      <c r="A123" s="64" t="s">
        <v>3334</v>
      </c>
      <c r="B123" s="107">
        <v>1</v>
      </c>
    </row>
    <row r="124" spans="1:2">
      <c r="A124" s="64" t="s">
        <v>3197</v>
      </c>
      <c r="B124" s="107">
        <v>1</v>
      </c>
    </row>
    <row r="125" spans="1:2">
      <c r="A125" s="64" t="s">
        <v>3198</v>
      </c>
      <c r="B125" s="107">
        <v>1</v>
      </c>
    </row>
    <row r="126" spans="1:2">
      <c r="A126" s="64" t="s">
        <v>3199</v>
      </c>
      <c r="B126" s="107">
        <v>1</v>
      </c>
    </row>
    <row r="127" spans="1:2">
      <c r="A127" s="64" t="s">
        <v>3200</v>
      </c>
      <c r="B127" s="107">
        <v>1</v>
      </c>
    </row>
    <row r="128" spans="1:2">
      <c r="A128" s="64" t="s">
        <v>3201</v>
      </c>
      <c r="B128" s="107">
        <v>1</v>
      </c>
    </row>
    <row r="129" spans="1:2">
      <c r="A129" s="64" t="s">
        <v>3202</v>
      </c>
      <c r="B129" s="107">
        <v>1</v>
      </c>
    </row>
    <row r="130" spans="1:2">
      <c r="A130" s="64" t="s">
        <v>3203</v>
      </c>
      <c r="B130" s="107">
        <v>1</v>
      </c>
    </row>
    <row r="131" spans="1:2">
      <c r="A131" s="64" t="s">
        <v>3204</v>
      </c>
      <c r="B131" s="107">
        <v>1</v>
      </c>
    </row>
    <row r="132" spans="1:2">
      <c r="A132" s="64" t="s">
        <v>3205</v>
      </c>
      <c r="B132" s="107">
        <v>1</v>
      </c>
    </row>
    <row r="133" spans="1:2">
      <c r="A133" s="64" t="s">
        <v>3206</v>
      </c>
      <c r="B133" s="107">
        <v>1</v>
      </c>
    </row>
    <row r="134" spans="1:2">
      <c r="A134" s="64" t="s">
        <v>3207</v>
      </c>
      <c r="B134" s="107">
        <v>1</v>
      </c>
    </row>
    <row r="135" spans="1:2">
      <c r="A135" s="64" t="s">
        <v>3341</v>
      </c>
      <c r="B135" s="107">
        <v>1</v>
      </c>
    </row>
    <row r="136" spans="1:2">
      <c r="A136" s="64" t="s">
        <v>3146</v>
      </c>
      <c r="B136" s="107">
        <v>1</v>
      </c>
    </row>
    <row r="137" spans="1:2">
      <c r="A137" s="64" t="s">
        <v>3208</v>
      </c>
      <c r="B137" s="107">
        <v>1</v>
      </c>
    </row>
    <row r="138" spans="1:2">
      <c r="A138" s="64" t="s">
        <v>3209</v>
      </c>
      <c r="B138" s="107">
        <v>1</v>
      </c>
    </row>
    <row r="139" spans="1:2">
      <c r="A139" s="64" t="s">
        <v>3292</v>
      </c>
      <c r="B139" s="107">
        <v>1</v>
      </c>
    </row>
    <row r="140" spans="1:2">
      <c r="A140" s="64" t="s">
        <v>3210</v>
      </c>
      <c r="B140" s="107">
        <v>1</v>
      </c>
    </row>
    <row r="141" spans="1:2">
      <c r="A141" s="64" t="s">
        <v>3133</v>
      </c>
      <c r="B141" s="107">
        <v>1</v>
      </c>
    </row>
    <row r="142" spans="1:2">
      <c r="A142" s="64" t="s">
        <v>3147</v>
      </c>
      <c r="B142" s="107">
        <v>1</v>
      </c>
    </row>
    <row r="143" spans="1:2">
      <c r="A143" s="64" t="s">
        <v>3298</v>
      </c>
      <c r="B143" s="107">
        <v>1</v>
      </c>
    </row>
    <row r="144" spans="1:2">
      <c r="A144" s="64" t="s">
        <v>3299</v>
      </c>
      <c r="B144" s="107">
        <v>1</v>
      </c>
    </row>
    <row r="145" spans="1:2">
      <c r="A145" s="64" t="s">
        <v>3251</v>
      </c>
      <c r="B145" s="107">
        <v>1</v>
      </c>
    </row>
    <row r="146" spans="1:2">
      <c r="A146" s="64" t="s">
        <v>3271</v>
      </c>
      <c r="B146" s="107">
        <v>1</v>
      </c>
    </row>
    <row r="147" spans="1:2">
      <c r="A147" s="64" t="s">
        <v>3272</v>
      </c>
      <c r="B147" s="107">
        <v>1</v>
      </c>
    </row>
    <row r="148" spans="1:2">
      <c r="A148" s="64" t="s">
        <v>3138</v>
      </c>
      <c r="B148" s="107">
        <v>1</v>
      </c>
    </row>
    <row r="149" spans="1:2">
      <c r="A149" s="64" t="s">
        <v>3335</v>
      </c>
      <c r="B149" s="107">
        <v>1</v>
      </c>
    </row>
    <row r="150" spans="1:2">
      <c r="A150" s="64" t="s">
        <v>3293</v>
      </c>
      <c r="B150" s="107">
        <v>1</v>
      </c>
    </row>
    <row r="151" spans="1:2">
      <c r="A151" s="64" t="s">
        <v>3294</v>
      </c>
      <c r="B151" s="107">
        <v>1</v>
      </c>
    </row>
    <row r="152" spans="1:2">
      <c r="A152" s="64" t="s">
        <v>3346</v>
      </c>
      <c r="B152" s="107">
        <v>1</v>
      </c>
    </row>
    <row r="153" spans="1:2">
      <c r="A153" s="64" t="s">
        <v>3355</v>
      </c>
      <c r="B153" s="107">
        <v>1</v>
      </c>
    </row>
    <row r="154" spans="1:2">
      <c r="A154" s="64" t="s">
        <v>3349</v>
      </c>
      <c r="B154" s="107">
        <v>1</v>
      </c>
    </row>
    <row r="155" spans="1:2">
      <c r="A155" s="64" t="s">
        <v>3211</v>
      </c>
      <c r="B155" s="107">
        <v>1</v>
      </c>
    </row>
    <row r="156" spans="1:2">
      <c r="A156" s="64" t="s">
        <v>3212</v>
      </c>
      <c r="B156" s="107">
        <v>1</v>
      </c>
    </row>
    <row r="157" spans="1:2">
      <c r="A157" s="64" t="s">
        <v>3213</v>
      </c>
      <c r="B157" s="107">
        <v>1</v>
      </c>
    </row>
    <row r="158" spans="1:2">
      <c r="A158" s="64" t="s">
        <v>3311</v>
      </c>
      <c r="B158" s="107">
        <v>1</v>
      </c>
    </row>
    <row r="159" spans="1:2">
      <c r="A159" s="64" t="s">
        <v>3151</v>
      </c>
      <c r="B159" s="107">
        <v>1</v>
      </c>
    </row>
    <row r="160" spans="1:2">
      <c r="A160" s="64" t="s">
        <v>3152</v>
      </c>
      <c r="B160" s="107">
        <v>1</v>
      </c>
    </row>
    <row r="161" spans="1:2">
      <c r="A161" s="64" t="s">
        <v>3153</v>
      </c>
      <c r="B161" s="107">
        <v>1</v>
      </c>
    </row>
    <row r="162" spans="1:2">
      <c r="A162" s="64" t="s">
        <v>3214</v>
      </c>
      <c r="B162" s="107">
        <v>1</v>
      </c>
    </row>
    <row r="163" spans="1:2">
      <c r="A163" s="64" t="s">
        <v>3215</v>
      </c>
      <c r="B163" s="107">
        <v>1</v>
      </c>
    </row>
    <row r="164" spans="1:2">
      <c r="A164" s="64" t="s">
        <v>3216</v>
      </c>
      <c r="B164" s="107">
        <v>1</v>
      </c>
    </row>
    <row r="165" spans="1:2">
      <c r="A165" s="64" t="s">
        <v>3217</v>
      </c>
      <c r="B165" s="107">
        <v>1</v>
      </c>
    </row>
    <row r="166" spans="1:2">
      <c r="A166" s="64" t="s">
        <v>3345</v>
      </c>
      <c r="B166" s="107">
        <v>1</v>
      </c>
    </row>
    <row r="167" spans="1:2">
      <c r="A167" s="64" t="s">
        <v>3303</v>
      </c>
      <c r="B167" s="107">
        <v>1</v>
      </c>
    </row>
    <row r="168" spans="1:2">
      <c r="A168" s="64" t="s">
        <v>3358</v>
      </c>
      <c r="B168" s="107">
        <v>1</v>
      </c>
    </row>
    <row r="169" spans="1:2">
      <c r="A169" s="64" t="s">
        <v>3242</v>
      </c>
      <c r="B169" s="107">
        <v>1</v>
      </c>
    </row>
    <row r="170" spans="1:2">
      <c r="A170" s="64" t="s">
        <v>3243</v>
      </c>
      <c r="B170" s="107">
        <v>1</v>
      </c>
    </row>
    <row r="171" spans="1:2">
      <c r="A171" s="64" t="s">
        <v>3244</v>
      </c>
      <c r="B171" s="107">
        <v>1</v>
      </c>
    </row>
    <row r="172" spans="1:2">
      <c r="A172" s="64" t="s">
        <v>3218</v>
      </c>
      <c r="B172" s="107">
        <v>1</v>
      </c>
    </row>
    <row r="173" spans="1:2">
      <c r="A173" s="64" t="s">
        <v>3356</v>
      </c>
      <c r="B173" s="107">
        <v>1</v>
      </c>
    </row>
    <row r="174" spans="1:2">
      <c r="A174" s="64" t="s">
        <v>3350</v>
      </c>
      <c r="B174" s="107">
        <v>1</v>
      </c>
    </row>
    <row r="175" spans="1:2">
      <c r="A175" s="64" t="s">
        <v>3336</v>
      </c>
      <c r="B175" s="107">
        <v>1</v>
      </c>
    </row>
    <row r="176" spans="1:2">
      <c r="A176" s="64" t="s">
        <v>3278</v>
      </c>
      <c r="B176" s="107">
        <v>1</v>
      </c>
    </row>
    <row r="177" spans="1:2">
      <c r="A177" s="64" t="s">
        <v>3279</v>
      </c>
      <c r="B177" s="107">
        <v>1</v>
      </c>
    </row>
    <row r="178" spans="1:2">
      <c r="A178" s="64" t="s">
        <v>3280</v>
      </c>
      <c r="B178" s="107">
        <v>1</v>
      </c>
    </row>
    <row r="179" spans="1:2">
      <c r="A179" s="64" t="s">
        <v>3288</v>
      </c>
      <c r="B179" s="107">
        <v>1</v>
      </c>
    </row>
    <row r="180" spans="1:2">
      <c r="A180" s="64" t="s">
        <v>3289</v>
      </c>
      <c r="B180" s="107">
        <v>1</v>
      </c>
    </row>
    <row r="181" spans="1:2">
      <c r="A181" s="64" t="s">
        <v>3273</v>
      </c>
      <c r="B181" s="107">
        <v>1</v>
      </c>
    </row>
    <row r="182" spans="1:2">
      <c r="A182" s="64" t="s">
        <v>3219</v>
      </c>
      <c r="B182" s="107">
        <v>1</v>
      </c>
    </row>
    <row r="183" spans="1:2">
      <c r="A183" s="64" t="s">
        <v>3220</v>
      </c>
      <c r="B183" s="107">
        <v>1</v>
      </c>
    </row>
    <row r="184" spans="1:2">
      <c r="A184" s="64" t="s">
        <v>3221</v>
      </c>
      <c r="B184" s="107">
        <v>1</v>
      </c>
    </row>
    <row r="185" spans="1:2">
      <c r="A185" s="64" t="s">
        <v>3222</v>
      </c>
      <c r="B185" s="107">
        <v>1</v>
      </c>
    </row>
    <row r="186" spans="1:2">
      <c r="A186" s="64" t="s">
        <v>3223</v>
      </c>
      <c r="B186" s="107">
        <v>1</v>
      </c>
    </row>
    <row r="187" spans="1:2">
      <c r="A187" s="64" t="s">
        <v>3224</v>
      </c>
      <c r="B187" s="107">
        <v>1</v>
      </c>
    </row>
    <row r="188" spans="1:2">
      <c r="A188" s="64" t="s">
        <v>3225</v>
      </c>
      <c r="B188" s="107">
        <v>1</v>
      </c>
    </row>
    <row r="189" spans="1:2">
      <c r="A189" s="64" t="s">
        <v>3226</v>
      </c>
      <c r="B189" s="107">
        <v>1</v>
      </c>
    </row>
    <row r="190" spans="1:2">
      <c r="A190" s="64" t="s">
        <v>3227</v>
      </c>
      <c r="B190" s="107">
        <v>1</v>
      </c>
    </row>
    <row r="191" spans="1:2">
      <c r="A191" s="64" t="s">
        <v>3228</v>
      </c>
      <c r="B191" s="107">
        <v>1</v>
      </c>
    </row>
    <row r="192" spans="1:2">
      <c r="A192" s="64" t="s">
        <v>3229</v>
      </c>
      <c r="B192" s="107">
        <v>1</v>
      </c>
    </row>
    <row r="193" spans="1:2">
      <c r="A193" s="64" t="s">
        <v>3252</v>
      </c>
      <c r="B193" s="107">
        <v>1</v>
      </c>
    </row>
    <row r="194" spans="1:2">
      <c r="A194" s="64" t="s">
        <v>3253</v>
      </c>
      <c r="B194" s="107">
        <v>1</v>
      </c>
    </row>
    <row r="195" spans="1:2">
      <c r="A195" s="64" t="s">
        <v>3254</v>
      </c>
      <c r="B195" s="107">
        <v>1</v>
      </c>
    </row>
    <row r="196" spans="1:2">
      <c r="A196" s="64" t="s">
        <v>3255</v>
      </c>
      <c r="B196" s="107">
        <v>1</v>
      </c>
    </row>
    <row r="197" spans="1:2">
      <c r="A197" s="64" t="s">
        <v>3256</v>
      </c>
      <c r="B197" s="107">
        <v>1</v>
      </c>
    </row>
    <row r="198" spans="1:2">
      <c r="A198" s="64" t="s">
        <v>3257</v>
      </c>
      <c r="B198" s="107">
        <v>1</v>
      </c>
    </row>
    <row r="199" spans="1:2">
      <c r="A199" s="64" t="s">
        <v>3258</v>
      </c>
      <c r="B199" s="107">
        <v>1</v>
      </c>
    </row>
    <row r="200" spans="1:2">
      <c r="A200" s="64" t="s">
        <v>3259</v>
      </c>
      <c r="B200" s="107">
        <v>1</v>
      </c>
    </row>
    <row r="201" spans="1:2">
      <c r="A201" s="64" t="s">
        <v>3260</v>
      </c>
      <c r="B201" s="107">
        <v>1</v>
      </c>
    </row>
    <row r="202" spans="1:2">
      <c r="A202" s="64" t="s">
        <v>3261</v>
      </c>
      <c r="B202" s="107">
        <v>1</v>
      </c>
    </row>
    <row r="203" spans="1:2">
      <c r="A203" s="64" t="s">
        <v>3262</v>
      </c>
      <c r="B203" s="107">
        <v>1</v>
      </c>
    </row>
    <row r="204" spans="1:2">
      <c r="A204" s="64" t="s">
        <v>3263</v>
      </c>
      <c r="B204" s="107">
        <v>1</v>
      </c>
    </row>
    <row r="205" spans="1:2">
      <c r="A205" s="64" t="s">
        <v>3264</v>
      </c>
      <c r="B205" s="107">
        <v>1</v>
      </c>
    </row>
    <row r="206" spans="1:2">
      <c r="A206" s="64" t="s">
        <v>3265</v>
      </c>
      <c r="B206" s="107">
        <v>1</v>
      </c>
    </row>
    <row r="207" spans="1:2">
      <c r="A207" s="64" t="s">
        <v>3266</v>
      </c>
      <c r="B207" s="107">
        <v>1</v>
      </c>
    </row>
    <row r="208" spans="1:2">
      <c r="A208" s="64" t="s">
        <v>3267</v>
      </c>
      <c r="B208" s="107">
        <v>1</v>
      </c>
    </row>
    <row r="209" spans="1:2">
      <c r="A209" s="64" t="s">
        <v>3268</v>
      </c>
      <c r="B209" s="107">
        <v>1</v>
      </c>
    </row>
    <row r="210" spans="1:2">
      <c r="A210" s="64" t="s">
        <v>3337</v>
      </c>
      <c r="B210" s="107">
        <v>1</v>
      </c>
    </row>
    <row r="211" spans="1:2">
      <c r="A211" s="64" t="s">
        <v>3357</v>
      </c>
      <c r="B211" s="107">
        <v>1</v>
      </c>
    </row>
    <row r="212" spans="1:2">
      <c r="A212" s="64" t="s">
        <v>3351</v>
      </c>
      <c r="B212" s="107">
        <v>1</v>
      </c>
    </row>
    <row r="213" spans="1:2">
      <c r="A213" s="64" t="s">
        <v>3245</v>
      </c>
      <c r="B213" s="107">
        <v>1</v>
      </c>
    </row>
    <row r="214" spans="1:2">
      <c r="A214" s="64" t="s">
        <v>3246</v>
      </c>
      <c r="B214" s="107">
        <v>1</v>
      </c>
    </row>
    <row r="215" spans="1:2">
      <c r="A215" s="64" t="s">
        <v>3352</v>
      </c>
      <c r="B215" s="107">
        <v>1</v>
      </c>
    </row>
    <row r="216" spans="1:2">
      <c r="A216" s="64" t="s">
        <v>3338</v>
      </c>
      <c r="B216" s="107">
        <v>1</v>
      </c>
    </row>
    <row r="217" spans="1:2">
      <c r="A217" s="64" t="s">
        <v>3295</v>
      </c>
      <c r="B217" s="107">
        <v>1</v>
      </c>
    </row>
    <row r="218" spans="1:2">
      <c r="A218" s="64" t="s">
        <v>3296</v>
      </c>
      <c r="B218" s="107">
        <v>1</v>
      </c>
    </row>
    <row r="219" spans="1:2">
      <c r="A219" s="64" t="s">
        <v>3230</v>
      </c>
      <c r="B219" s="107">
        <v>1</v>
      </c>
    </row>
    <row r="220" spans="1:2">
      <c r="A220" s="64" t="s">
        <v>3231</v>
      </c>
      <c r="B220" s="107">
        <v>1</v>
      </c>
    </row>
    <row r="221" spans="1:2">
      <c r="A221" s="64" t="s">
        <v>3232</v>
      </c>
      <c r="B221" s="107">
        <v>1</v>
      </c>
    </row>
    <row r="222" spans="1:2">
      <c r="A222" s="64" t="s">
        <v>3233</v>
      </c>
      <c r="B222" s="107">
        <v>1</v>
      </c>
    </row>
    <row r="223" spans="1:2">
      <c r="A223" s="64" t="s">
        <v>3234</v>
      </c>
      <c r="B223" s="107">
        <v>1</v>
      </c>
    </row>
    <row r="224" spans="1:2">
      <c r="A224" s="64" t="s">
        <v>3235</v>
      </c>
      <c r="B224" s="107">
        <v>1</v>
      </c>
    </row>
    <row r="225" spans="1:2">
      <c r="A225" s="64" t="s">
        <v>3236</v>
      </c>
      <c r="B225" s="107">
        <v>1</v>
      </c>
    </row>
    <row r="226" spans="1:2">
      <c r="A226" s="64" t="s">
        <v>3237</v>
      </c>
      <c r="B226" s="107">
        <v>1</v>
      </c>
    </row>
    <row r="227" spans="1:2">
      <c r="A227" s="64" t="s">
        <v>3360</v>
      </c>
      <c r="B227" s="107">
        <v>1</v>
      </c>
    </row>
    <row r="228" spans="1:2">
      <c r="A228" s="64" t="s">
        <v>3301</v>
      </c>
      <c r="B228" s="107">
        <v>1</v>
      </c>
    </row>
    <row r="229" spans="1:2">
      <c r="A229" s="64" t="s">
        <v>3238</v>
      </c>
      <c r="B229" s="107">
        <v>1</v>
      </c>
    </row>
    <row r="230" spans="1:2">
      <c r="A230" s="64" t="s">
        <v>3239</v>
      </c>
      <c r="B230" s="107">
        <v>1</v>
      </c>
    </row>
    <row r="231" spans="1:2">
      <c r="A231" s="64" t="s">
        <v>3240</v>
      </c>
      <c r="B231" s="107">
        <v>1</v>
      </c>
    </row>
    <row r="232" spans="1:2">
      <c r="A232" s="64" t="s">
        <v>3241</v>
      </c>
      <c r="B232" s="107">
        <v>1</v>
      </c>
    </row>
    <row r="233" spans="1:2">
      <c r="A233" s="64" t="s">
        <v>3339</v>
      </c>
      <c r="B233" s="107">
        <v>1</v>
      </c>
    </row>
    <row r="234" spans="1:2">
      <c r="A234" s="64" t="s">
        <v>3343</v>
      </c>
      <c r="B234" s="107">
        <v>1</v>
      </c>
    </row>
    <row r="235" spans="1:2">
      <c r="A235" s="64" t="s">
        <v>3134</v>
      </c>
      <c r="B235" s="107">
        <v>1</v>
      </c>
    </row>
    <row r="236" spans="1:2">
      <c r="A236" s="64" t="s">
        <v>3135</v>
      </c>
      <c r="B236" s="107">
        <v>1</v>
      </c>
    </row>
    <row r="237" spans="1:2">
      <c r="A237" s="64" t="s">
        <v>3148</v>
      </c>
      <c r="B237" s="107">
        <v>1</v>
      </c>
    </row>
    <row r="238" spans="1:2">
      <c r="A238" s="64" t="s">
        <v>3149</v>
      </c>
      <c r="B238" s="107">
        <v>1</v>
      </c>
    </row>
    <row r="239" spans="1:2">
      <c r="A239" s="64" t="s">
        <v>3386</v>
      </c>
      <c r="B239" s="107">
        <v>1</v>
      </c>
    </row>
    <row r="240" spans="1:2">
      <c r="A240" s="64" t="s">
        <v>3387</v>
      </c>
      <c r="B240" s="107">
        <v>1</v>
      </c>
    </row>
    <row r="241" spans="1:2">
      <c r="A241" s="64" t="s">
        <v>3414</v>
      </c>
      <c r="B241" s="107">
        <v>1</v>
      </c>
    </row>
    <row r="242" spans="1:2">
      <c r="A242" s="64" t="s">
        <v>3388</v>
      </c>
      <c r="B242" s="107">
        <v>1</v>
      </c>
    </row>
    <row r="243" spans="1:2">
      <c r="A243" s="64" t="s">
        <v>3389</v>
      </c>
      <c r="B243" s="107">
        <v>1</v>
      </c>
    </row>
    <row r="244" spans="1:2">
      <c r="A244" s="64" t="s">
        <v>3390</v>
      </c>
      <c r="B244" s="107">
        <v>1</v>
      </c>
    </row>
    <row r="245" spans="1:2">
      <c r="A245" s="64" t="s">
        <v>3391</v>
      </c>
      <c r="B245" s="107">
        <v>1</v>
      </c>
    </row>
    <row r="246" spans="1:2">
      <c r="A246" s="64" t="s">
        <v>3392</v>
      </c>
      <c r="B246" s="107">
        <v>1</v>
      </c>
    </row>
    <row r="247" spans="1:2">
      <c r="A247" s="64" t="s">
        <v>3393</v>
      </c>
      <c r="B247" s="107">
        <v>1</v>
      </c>
    </row>
    <row r="248" spans="1:2">
      <c r="A248" s="64" t="s">
        <v>3394</v>
      </c>
      <c r="B248" s="107">
        <v>1</v>
      </c>
    </row>
    <row r="249" spans="1:2">
      <c r="A249" s="64" t="s">
        <v>3395</v>
      </c>
      <c r="B249" s="107">
        <v>1</v>
      </c>
    </row>
    <row r="250" spans="1:2">
      <c r="A250" s="64" t="s">
        <v>3396</v>
      </c>
      <c r="B250" s="107">
        <v>1</v>
      </c>
    </row>
    <row r="251" spans="1:2">
      <c r="A251" s="64" t="s">
        <v>3397</v>
      </c>
      <c r="B251" s="107">
        <v>1</v>
      </c>
    </row>
    <row r="252" spans="1:2">
      <c r="A252" s="64" t="s">
        <v>3398</v>
      </c>
      <c r="B252" s="107">
        <v>1</v>
      </c>
    </row>
    <row r="253" spans="1:2">
      <c r="A253" s="64" t="s">
        <v>3399</v>
      </c>
      <c r="B253" s="107">
        <v>1</v>
      </c>
    </row>
    <row r="254" spans="1:2">
      <c r="A254" s="64" t="s">
        <v>3400</v>
      </c>
      <c r="B254" s="107">
        <v>1</v>
      </c>
    </row>
    <row r="255" spans="1:2">
      <c r="A255" s="64" t="s">
        <v>3401</v>
      </c>
      <c r="B255" s="107">
        <v>1</v>
      </c>
    </row>
    <row r="256" spans="1:2">
      <c r="A256" s="64" t="s">
        <v>3402</v>
      </c>
      <c r="B256" s="107">
        <v>1</v>
      </c>
    </row>
    <row r="257" spans="1:2">
      <c r="A257" s="64" t="s">
        <v>3403</v>
      </c>
      <c r="B257" s="107">
        <v>1</v>
      </c>
    </row>
    <row r="258" spans="1:2">
      <c r="A258" s="64" t="s">
        <v>3404</v>
      </c>
      <c r="B258" s="107">
        <v>1</v>
      </c>
    </row>
    <row r="259" spans="1:2">
      <c r="A259" s="64" t="s">
        <v>3405</v>
      </c>
      <c r="B259" s="107">
        <v>1</v>
      </c>
    </row>
    <row r="260" spans="1:2">
      <c r="A260" s="64" t="s">
        <v>3406</v>
      </c>
      <c r="B260" s="107">
        <v>1</v>
      </c>
    </row>
    <row r="261" spans="1:2">
      <c r="A261" s="64" t="s">
        <v>3407</v>
      </c>
      <c r="B261" s="107">
        <v>1</v>
      </c>
    </row>
    <row r="262" spans="1:2">
      <c r="A262" s="64" t="s">
        <v>3408</v>
      </c>
      <c r="B262" s="107">
        <v>1</v>
      </c>
    </row>
    <row r="263" spans="1:2">
      <c r="A263" s="64" t="s">
        <v>3409</v>
      </c>
      <c r="B263" s="107">
        <v>1</v>
      </c>
    </row>
    <row r="264" spans="1:2">
      <c r="A264" s="64" t="s">
        <v>3410</v>
      </c>
      <c r="B264" s="107">
        <v>1</v>
      </c>
    </row>
    <row r="265" spans="1:2">
      <c r="A265" s="64" t="s">
        <v>3411</v>
      </c>
      <c r="B265" s="107">
        <v>1</v>
      </c>
    </row>
    <row r="266" spans="1:2">
      <c r="A266" s="64" t="s">
        <v>3412</v>
      </c>
      <c r="B266" s="107">
        <v>1</v>
      </c>
    </row>
    <row r="267" spans="1:2">
      <c r="A267" s="64" t="s">
        <v>3413</v>
      </c>
      <c r="B267" s="107">
        <v>1</v>
      </c>
    </row>
    <row r="268" spans="1:2">
      <c r="A268" s="64" t="s">
        <v>3415</v>
      </c>
      <c r="B268" s="107">
        <v>1</v>
      </c>
    </row>
    <row r="269" spans="1:2">
      <c r="A269" s="64" t="s">
        <v>3416</v>
      </c>
      <c r="B269" s="107">
        <v>1</v>
      </c>
    </row>
    <row r="270" spans="1:2">
      <c r="A270" s="64" t="s">
        <v>3417</v>
      </c>
      <c r="B270" s="107">
        <v>1</v>
      </c>
    </row>
    <row r="271" spans="1:2">
      <c r="A271" s="64" t="s">
        <v>3418</v>
      </c>
      <c r="B271" s="107">
        <v>1</v>
      </c>
    </row>
    <row r="272" spans="1:2">
      <c r="A272" s="64" t="s">
        <v>3419</v>
      </c>
      <c r="B272" s="107">
        <v>1</v>
      </c>
    </row>
    <row r="273" spans="1:2">
      <c r="A273" s="64" t="s">
        <v>3420</v>
      </c>
      <c r="B273" s="107">
        <v>1</v>
      </c>
    </row>
    <row r="274" spans="1:2">
      <c r="A274" s="64" t="s">
        <v>3421</v>
      </c>
      <c r="B274" s="107">
        <v>1</v>
      </c>
    </row>
    <row r="275" spans="1:2">
      <c r="A275" s="64" t="s">
        <v>3422</v>
      </c>
      <c r="B275" s="107">
        <v>1</v>
      </c>
    </row>
    <row r="276" spans="1:2">
      <c r="A276" s="64" t="s">
        <v>3423</v>
      </c>
      <c r="B276" s="107">
        <v>1</v>
      </c>
    </row>
    <row r="277" spans="1:2">
      <c r="A277" s="64" t="s">
        <v>3424</v>
      </c>
      <c r="B277" s="107">
        <v>1</v>
      </c>
    </row>
    <row r="278" spans="1:2">
      <c r="A278" s="64" t="s">
        <v>3425</v>
      </c>
      <c r="B278" s="107">
        <v>1</v>
      </c>
    </row>
    <row r="279" spans="1:2">
      <c r="A279" s="64" t="s">
        <v>3426</v>
      </c>
      <c r="B279" s="107">
        <v>1</v>
      </c>
    </row>
    <row r="280" spans="1:2">
      <c r="A280" s="64" t="s">
        <v>3427</v>
      </c>
      <c r="B280" s="107">
        <v>1</v>
      </c>
    </row>
    <row r="281" spans="1:2">
      <c r="A281" s="64" t="s">
        <v>3428</v>
      </c>
      <c r="B281" s="107">
        <v>1</v>
      </c>
    </row>
    <row r="282" spans="1:2">
      <c r="A282" s="64" t="s">
        <v>3429</v>
      </c>
      <c r="B282" s="107">
        <v>1</v>
      </c>
    </row>
    <row r="283" spans="1:2">
      <c r="A283" s="64" t="s">
        <v>3430</v>
      </c>
      <c r="B283" s="107">
        <v>1</v>
      </c>
    </row>
    <row r="284" spans="1:2">
      <c r="A284" s="64" t="s">
        <v>3431</v>
      </c>
      <c r="B284" s="107">
        <v>1</v>
      </c>
    </row>
    <row r="285" spans="1:2">
      <c r="A285" s="64" t="s">
        <v>3449</v>
      </c>
      <c r="B285" s="107">
        <v>1</v>
      </c>
    </row>
    <row r="286" spans="1:2">
      <c r="A286" s="64" t="s">
        <v>3450</v>
      </c>
      <c r="B286" s="107">
        <v>1</v>
      </c>
    </row>
    <row r="287" spans="1:2">
      <c r="A287" s="64" t="s">
        <v>3451</v>
      </c>
      <c r="B287" s="107">
        <v>1</v>
      </c>
    </row>
    <row r="288" spans="1:2">
      <c r="A288" s="64" t="s">
        <v>3452</v>
      </c>
      <c r="B288" s="107">
        <v>1</v>
      </c>
    </row>
    <row r="289" spans="1:2">
      <c r="A289" s="64" t="s">
        <v>3453</v>
      </c>
      <c r="B289" s="107">
        <v>1</v>
      </c>
    </row>
    <row r="290" spans="1:2">
      <c r="A290" s="64" t="s">
        <v>3454</v>
      </c>
      <c r="B290" s="107">
        <v>1</v>
      </c>
    </row>
    <row r="291" spans="1:2">
      <c r="A291" s="64" t="s">
        <v>3455</v>
      </c>
      <c r="B291" s="107">
        <v>1</v>
      </c>
    </row>
    <row r="292" spans="1:2">
      <c r="A292" s="64" t="s">
        <v>3456</v>
      </c>
      <c r="B292" s="107">
        <v>1</v>
      </c>
    </row>
    <row r="293" spans="1:2">
      <c r="A293" s="64" t="s">
        <v>3457</v>
      </c>
      <c r="B293" s="107">
        <v>1</v>
      </c>
    </row>
    <row r="294" spans="1:2">
      <c r="A294" s="64" t="s">
        <v>3458</v>
      </c>
      <c r="B294" s="107">
        <v>1</v>
      </c>
    </row>
    <row r="295" spans="1:2">
      <c r="A295" s="64" t="s">
        <v>3459</v>
      </c>
      <c r="B295" s="107">
        <v>1</v>
      </c>
    </row>
    <row r="296" spans="1:2">
      <c r="A296" s="64" t="s">
        <v>3460</v>
      </c>
      <c r="B296" s="107">
        <v>1</v>
      </c>
    </row>
    <row r="297" spans="1:2">
      <c r="A297" s="64" t="s">
        <v>3461</v>
      </c>
      <c r="B297" s="107">
        <v>1</v>
      </c>
    </row>
    <row r="298" spans="1:2">
      <c r="A298" s="64" t="s">
        <v>3462</v>
      </c>
      <c r="B298" s="107">
        <v>1</v>
      </c>
    </row>
    <row r="299" spans="1:2">
      <c r="A299" s="64" t="s">
        <v>3463</v>
      </c>
      <c r="B299" s="107">
        <v>1</v>
      </c>
    </row>
    <row r="300" spans="1:2">
      <c r="A300" s="64" t="s">
        <v>3464</v>
      </c>
      <c r="B300" s="107">
        <v>1</v>
      </c>
    </row>
    <row r="301" spans="1:2">
      <c r="A301" s="64" t="s">
        <v>3465</v>
      </c>
      <c r="B301" s="107">
        <v>1</v>
      </c>
    </row>
    <row r="302" spans="1:2">
      <c r="A302" s="64" t="s">
        <v>3466</v>
      </c>
      <c r="B302" s="107">
        <v>1</v>
      </c>
    </row>
    <row r="303" spans="1:2">
      <c r="A303" s="64" t="s">
        <v>3467</v>
      </c>
      <c r="B303" s="107">
        <v>1</v>
      </c>
    </row>
    <row r="304" spans="1:2">
      <c r="A304" s="64" t="s">
        <v>3468</v>
      </c>
      <c r="B304" s="107">
        <v>1</v>
      </c>
    </row>
    <row r="305" spans="1:2">
      <c r="A305" s="64" t="s">
        <v>3469</v>
      </c>
      <c r="B305" s="107">
        <v>1</v>
      </c>
    </row>
    <row r="306" spans="1:2">
      <c r="A306" s="64" t="s">
        <v>3470</v>
      </c>
      <c r="B306" s="107">
        <v>1</v>
      </c>
    </row>
    <row r="307" spans="1:2">
      <c r="A307" s="64" t="s">
        <v>3471</v>
      </c>
      <c r="B307" s="107">
        <v>1</v>
      </c>
    </row>
    <row r="308" spans="1:2">
      <c r="A308" s="64" t="s">
        <v>3472</v>
      </c>
      <c r="B308" s="107">
        <v>1</v>
      </c>
    </row>
    <row r="309" spans="1:2">
      <c r="A309" s="64" t="s">
        <v>3474</v>
      </c>
      <c r="B309" s="107">
        <v>1</v>
      </c>
    </row>
    <row r="310" spans="1:2">
      <c r="A310" s="64" t="s">
        <v>3473</v>
      </c>
      <c r="B310" s="107">
        <v>1</v>
      </c>
    </row>
    <row r="311" spans="1:2">
      <c r="A311" s="64" t="s">
        <v>3475</v>
      </c>
      <c r="B311" s="107">
        <v>1</v>
      </c>
    </row>
    <row r="312" spans="1:2">
      <c r="A312" s="64" t="s">
        <v>3476</v>
      </c>
      <c r="B312" s="107">
        <v>1</v>
      </c>
    </row>
    <row r="313" spans="1:2">
      <c r="A313" s="64" t="s">
        <v>3488</v>
      </c>
      <c r="B313" s="107">
        <v>1</v>
      </c>
    </row>
    <row r="314" spans="1:2">
      <c r="A314" s="64" t="s">
        <v>3489</v>
      </c>
      <c r="B314" s="107">
        <v>1</v>
      </c>
    </row>
    <row r="315" spans="1:2">
      <c r="A315" s="64" t="s">
        <v>3490</v>
      </c>
      <c r="B315" s="107">
        <v>1</v>
      </c>
    </row>
    <row r="316" spans="1:2">
      <c r="A316" s="64" t="s">
        <v>3491</v>
      </c>
      <c r="B316" s="107">
        <v>1</v>
      </c>
    </row>
    <row r="317" spans="1:2">
      <c r="A317" s="64" t="s">
        <v>3492</v>
      </c>
      <c r="B317" s="107">
        <v>1</v>
      </c>
    </row>
    <row r="318" spans="1:2">
      <c r="A318" s="64" t="s">
        <v>3493</v>
      </c>
      <c r="B318" s="107">
        <v>1</v>
      </c>
    </row>
    <row r="319" spans="1:2">
      <c r="A319" s="64" t="s">
        <v>3494</v>
      </c>
      <c r="B319" s="107">
        <v>1</v>
      </c>
    </row>
    <row r="320" spans="1:2">
      <c r="A320" s="64" t="s">
        <v>3495</v>
      </c>
      <c r="B320" s="107">
        <v>1</v>
      </c>
    </row>
    <row r="321" spans="1:2">
      <c r="A321" s="64" t="s">
        <v>3496</v>
      </c>
      <c r="B321" s="107">
        <v>1</v>
      </c>
    </row>
    <row r="322" spans="1:2">
      <c r="A322" s="64" t="s">
        <v>3497</v>
      </c>
      <c r="B322" s="107">
        <v>1</v>
      </c>
    </row>
    <row r="323" spans="1:2">
      <c r="A323" s="64" t="s">
        <v>3498</v>
      </c>
      <c r="B323" s="107">
        <v>1</v>
      </c>
    </row>
    <row r="324" spans="1:2">
      <c r="A324" s="64" t="s">
        <v>3499</v>
      </c>
      <c r="B324" s="107">
        <v>1</v>
      </c>
    </row>
    <row r="325" spans="1:2">
      <c r="A325" s="64" t="s">
        <v>3500</v>
      </c>
      <c r="B325" s="107">
        <v>1</v>
      </c>
    </row>
    <row r="326" spans="1:2">
      <c r="A326" s="64" t="s">
        <v>3501</v>
      </c>
      <c r="B326" s="107">
        <v>1</v>
      </c>
    </row>
    <row r="327" spans="1:2">
      <c r="A327" s="64" t="s">
        <v>3502</v>
      </c>
      <c r="B327" s="107">
        <v>1</v>
      </c>
    </row>
    <row r="328" spans="1:2">
      <c r="A328" s="64" t="s">
        <v>3503</v>
      </c>
      <c r="B328" s="107">
        <v>1</v>
      </c>
    </row>
    <row r="329" spans="1:2">
      <c r="A329" s="64" t="s">
        <v>3504</v>
      </c>
      <c r="B329" s="107">
        <v>1</v>
      </c>
    </row>
    <row r="330" spans="1:2">
      <c r="A330" s="64" t="s">
        <v>3505</v>
      </c>
      <c r="B330" s="107">
        <v>1</v>
      </c>
    </row>
    <row r="331" spans="1:2">
      <c r="A331" s="64" t="s">
        <v>3506</v>
      </c>
      <c r="B331" s="107">
        <v>1</v>
      </c>
    </row>
    <row r="332" spans="1:2">
      <c r="A332" s="64" t="s">
        <v>3507</v>
      </c>
      <c r="B332" s="107">
        <v>1</v>
      </c>
    </row>
    <row r="333" spans="1:2">
      <c r="A333" s="64" t="s">
        <v>3508</v>
      </c>
      <c r="B333" s="107">
        <v>1</v>
      </c>
    </row>
    <row r="334" spans="1:2">
      <c r="A334" s="64" t="s">
        <v>3509</v>
      </c>
      <c r="B334" s="107">
        <v>1</v>
      </c>
    </row>
    <row r="335" spans="1:2">
      <c r="A335" s="64" t="s">
        <v>3510</v>
      </c>
      <c r="B335" s="107">
        <v>1</v>
      </c>
    </row>
    <row r="336" spans="1:2">
      <c r="A336" s="64" t="s">
        <v>3511</v>
      </c>
      <c r="B336" s="107">
        <v>1</v>
      </c>
    </row>
    <row r="337" spans="1:2">
      <c r="A337" s="64" t="s">
        <v>3512</v>
      </c>
      <c r="B337" s="107">
        <v>1</v>
      </c>
    </row>
    <row r="338" spans="1:2">
      <c r="A338" s="64" t="s">
        <v>3513</v>
      </c>
      <c r="B338" s="107">
        <v>1</v>
      </c>
    </row>
    <row r="339" spans="1:2">
      <c r="A339" s="64" t="s">
        <v>3514</v>
      </c>
      <c r="B339" s="107">
        <v>1</v>
      </c>
    </row>
    <row r="340" spans="1:2">
      <c r="A340" s="64" t="s">
        <v>3515</v>
      </c>
      <c r="B340" s="107">
        <v>1</v>
      </c>
    </row>
    <row r="341" spans="1:2">
      <c r="A341" s="64" t="s">
        <v>3516</v>
      </c>
      <c r="B341" s="107">
        <v>1</v>
      </c>
    </row>
    <row r="342" spans="1:2">
      <c r="A342" s="64" t="s">
        <v>3517</v>
      </c>
      <c r="B342" s="107">
        <v>1</v>
      </c>
    </row>
    <row r="343" spans="1:2">
      <c r="A343" s="64" t="s">
        <v>3518</v>
      </c>
      <c r="B343" s="107">
        <v>1</v>
      </c>
    </row>
    <row r="344" spans="1:2">
      <c r="A344" s="64" t="s">
        <v>3519</v>
      </c>
      <c r="B344" s="107">
        <v>1</v>
      </c>
    </row>
    <row r="345" spans="1:2">
      <c r="A345" s="64" t="s">
        <v>3520</v>
      </c>
      <c r="B345" s="107">
        <v>1</v>
      </c>
    </row>
    <row r="346" spans="1:2">
      <c r="A346" s="64" t="s">
        <v>3521</v>
      </c>
      <c r="B346" s="107">
        <v>1</v>
      </c>
    </row>
    <row r="347" spans="1:2">
      <c r="A347" s="64" t="s">
        <v>3522</v>
      </c>
      <c r="B347" s="107">
        <v>1</v>
      </c>
    </row>
    <row r="348" spans="1:2">
      <c r="A348" s="64" t="s">
        <v>3523</v>
      </c>
      <c r="B348" s="107">
        <v>1</v>
      </c>
    </row>
    <row r="349" spans="1:2">
      <c r="A349" s="64" t="s">
        <v>3524</v>
      </c>
      <c r="B349" s="107">
        <v>1</v>
      </c>
    </row>
    <row r="350" spans="1:2">
      <c r="A350" s="64" t="s">
        <v>3525</v>
      </c>
      <c r="B350" s="107">
        <v>1</v>
      </c>
    </row>
    <row r="351" spans="1:2">
      <c r="A351" s="64" t="s">
        <v>3526</v>
      </c>
      <c r="B351" s="107">
        <v>1</v>
      </c>
    </row>
    <row r="352" spans="1:2">
      <c r="A352" s="64" t="s">
        <v>3527</v>
      </c>
      <c r="B352" s="107">
        <v>1</v>
      </c>
    </row>
    <row r="353" spans="1:2">
      <c r="A353" s="64" t="s">
        <v>3528</v>
      </c>
      <c r="B353" s="107">
        <v>1</v>
      </c>
    </row>
    <row r="354" spans="1:2">
      <c r="A354" s="64" t="s">
        <v>3529</v>
      </c>
      <c r="B354" s="107">
        <v>1</v>
      </c>
    </row>
    <row r="355" spans="1:2">
      <c r="A355" s="64" t="s">
        <v>3530</v>
      </c>
      <c r="B355" s="107">
        <v>1</v>
      </c>
    </row>
    <row r="356" spans="1:2">
      <c r="A356" s="64" t="s">
        <v>3531</v>
      </c>
      <c r="B356" s="107">
        <v>1</v>
      </c>
    </row>
    <row r="357" spans="1:2">
      <c r="A357" s="64" t="s">
        <v>3532</v>
      </c>
      <c r="B357" s="107">
        <v>1</v>
      </c>
    </row>
    <row r="358" spans="1:2">
      <c r="A358" s="64" t="s">
        <v>3533</v>
      </c>
      <c r="B358" s="107">
        <v>1</v>
      </c>
    </row>
    <row r="359" spans="1:2">
      <c r="A359" s="64" t="s">
        <v>3534</v>
      </c>
      <c r="B359" s="107">
        <v>1</v>
      </c>
    </row>
    <row r="360" spans="1:2">
      <c r="A360" s="64" t="s">
        <v>3535</v>
      </c>
      <c r="B360" s="107">
        <v>1</v>
      </c>
    </row>
    <row r="361" spans="1:2">
      <c r="A361" s="64" t="s">
        <v>3536</v>
      </c>
      <c r="B361" s="107">
        <v>1</v>
      </c>
    </row>
    <row r="362" spans="1:2">
      <c r="A362" s="64" t="s">
        <v>3537</v>
      </c>
      <c r="B362" s="107">
        <v>1</v>
      </c>
    </row>
    <row r="363" spans="1:2">
      <c r="A363" s="64" t="s">
        <v>3538</v>
      </c>
      <c r="B363" s="107">
        <v>1</v>
      </c>
    </row>
    <row r="364" spans="1:2">
      <c r="A364" s="64" t="s">
        <v>3539</v>
      </c>
      <c r="B364" s="107">
        <v>1</v>
      </c>
    </row>
    <row r="365" spans="1:2">
      <c r="A365" s="64" t="s">
        <v>3540</v>
      </c>
      <c r="B365" s="107">
        <v>1</v>
      </c>
    </row>
    <row r="366" spans="1:2">
      <c r="A366" s="64" t="s">
        <v>3541</v>
      </c>
      <c r="B366" s="107">
        <v>1</v>
      </c>
    </row>
    <row r="367" spans="1:2">
      <c r="A367" s="64" t="s">
        <v>3542</v>
      </c>
      <c r="B367" s="107">
        <v>1</v>
      </c>
    </row>
    <row r="368" spans="1:2">
      <c r="A368" s="64" t="s">
        <v>3543</v>
      </c>
      <c r="B368" s="107">
        <v>1</v>
      </c>
    </row>
    <row r="369" spans="1:2">
      <c r="A369" s="64" t="s">
        <v>3093</v>
      </c>
      <c r="B369" s="107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17"/>
  <sheetViews>
    <sheetView tabSelected="1" workbookViewId="0">
      <pane xSplit="4" ySplit="1" topLeftCell="I19" activePane="bottomRight" state="frozen"/>
      <selection pane="topRight" activeCell="E1" sqref="E1"/>
      <selection pane="bottomLeft" activeCell="A2" sqref="A2"/>
      <selection pane="bottomRight" activeCell="M57" sqref="M57"/>
    </sheetView>
  </sheetViews>
  <sheetFormatPr baseColWidth="10" defaultColWidth="14.33203125" defaultRowHeight="15" customHeight="1"/>
  <cols>
    <col min="1" max="1" width="5.1640625" customWidth="1"/>
    <col min="2" max="2" width="9.33203125" customWidth="1"/>
    <col min="3" max="3" width="33.1640625" customWidth="1"/>
    <col min="4" max="4" width="79.6640625" style="16" customWidth="1"/>
    <col min="5" max="5" width="21" style="16" bestFit="1" customWidth="1"/>
    <col min="6" max="6" width="15" customWidth="1"/>
    <col min="7" max="7" width="27.33203125" customWidth="1"/>
    <col min="8" max="8" width="42.83203125" bestFit="1" customWidth="1"/>
    <col min="10" max="10" width="23.83203125" bestFit="1" customWidth="1"/>
    <col min="11" max="11" width="17.5" bestFit="1" customWidth="1"/>
    <col min="12" max="13" width="45" customWidth="1"/>
    <col min="14" max="14" width="9.83203125" customWidth="1"/>
    <col min="15" max="15" width="22.33203125" customWidth="1"/>
    <col min="17" max="17" width="17" customWidth="1"/>
    <col min="18" max="18" width="17.1640625" customWidth="1"/>
    <col min="19" max="19" width="20.33203125" customWidth="1"/>
    <col min="20" max="20" width="25.33203125" customWidth="1"/>
    <col min="21" max="21" width="27.6640625" style="56" bestFit="1" customWidth="1"/>
    <col min="22" max="22" width="46.83203125" customWidth="1"/>
    <col min="23" max="24" width="9.5" bestFit="1" customWidth="1"/>
    <col min="25" max="25" width="9.6640625" bestFit="1" customWidth="1"/>
    <col min="26" max="27" width="10.5" bestFit="1" customWidth="1"/>
    <col min="28" max="28" width="10.1640625" bestFit="1" customWidth="1"/>
    <col min="29" max="31" width="9.5" bestFit="1" customWidth="1"/>
    <col min="32" max="32" width="10.5" bestFit="1" customWidth="1"/>
    <col min="33" max="33" width="9.5" bestFit="1" customWidth="1"/>
    <col min="34" max="34" width="10.6640625" bestFit="1" customWidth="1"/>
    <col min="35" max="37" width="9.5" bestFit="1" customWidth="1"/>
    <col min="38" max="38" width="40.33203125" style="64" customWidth="1"/>
    <col min="39" max="39" width="16.5" customWidth="1"/>
    <col min="42" max="43" width="14.33203125" style="71"/>
  </cols>
  <sheetData>
    <row r="1" spans="1:43" ht="15" customHeight="1" thickBot="1">
      <c r="A1" s="1" t="s">
        <v>0</v>
      </c>
      <c r="B1" s="1" t="s">
        <v>1</v>
      </c>
      <c r="C1" s="1" t="s">
        <v>2</v>
      </c>
      <c r="D1" s="14" t="s">
        <v>3090</v>
      </c>
      <c r="E1" s="14" t="s">
        <v>3091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3108</v>
      </c>
      <c r="N1" s="2" t="s">
        <v>10</v>
      </c>
      <c r="O1" s="2" t="s">
        <v>11</v>
      </c>
      <c r="P1" s="2" t="s">
        <v>12</v>
      </c>
      <c r="Q1" s="1" t="s">
        <v>13</v>
      </c>
      <c r="R1" s="1" t="s">
        <v>14</v>
      </c>
      <c r="S1" s="3" t="s">
        <v>15</v>
      </c>
      <c r="T1" s="1" t="s">
        <v>3478</v>
      </c>
      <c r="U1" s="13" t="s">
        <v>3580</v>
      </c>
      <c r="V1" s="1" t="s">
        <v>17</v>
      </c>
      <c r="W1" s="6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8" t="s">
        <v>32</v>
      </c>
      <c r="AL1" s="13" t="s">
        <v>33</v>
      </c>
      <c r="AM1" s="1" t="s">
        <v>34</v>
      </c>
      <c r="AN1" t="s">
        <v>3</v>
      </c>
      <c r="AO1" t="s">
        <v>2692</v>
      </c>
    </row>
    <row r="2" spans="1:43" ht="14" thickBot="1">
      <c r="A2" s="14">
        <v>6</v>
      </c>
      <c r="B2" s="14" t="s">
        <v>82</v>
      </c>
      <c r="C2" s="14" t="s">
        <v>83</v>
      </c>
      <c r="D2" s="134" t="str">
        <f>IFERROR(VLOOKUP(C2, Sanger_update_20181016!C$2:L$59, 10, FALSE), "NA")</f>
        <v>COI_CytB_AAB0079_Diptera_Chironomidae_Corynoneura_arctica</v>
      </c>
      <c r="E2" s="14" t="str">
        <f>VLOOKUP(C2, Tea_added!$B$2:$E$367, 4, FALSE)</f>
        <v>BOLD:AAB0079</v>
      </c>
      <c r="F2" s="14" t="s">
        <v>84</v>
      </c>
      <c r="G2" s="14" t="s">
        <v>85</v>
      </c>
      <c r="H2" s="14" t="s">
        <v>86</v>
      </c>
      <c r="I2" s="14" t="s">
        <v>40</v>
      </c>
      <c r="J2" s="14" t="s">
        <v>41</v>
      </c>
      <c r="K2" s="14" t="s">
        <v>87</v>
      </c>
      <c r="L2" s="14" t="s">
        <v>86</v>
      </c>
      <c r="M2" s="14" t="str">
        <f t="shared" ref="M2:M48" si="0">_xlfn.TEXTJOIN("_", FALSE, L2, E2)</f>
        <v>Corynoneura arctica_BOLD:AAB0079</v>
      </c>
      <c r="N2" s="15">
        <v>90</v>
      </c>
      <c r="O2" s="15" t="s">
        <v>88</v>
      </c>
      <c r="P2" s="15">
        <v>297</v>
      </c>
      <c r="Q2" s="16"/>
      <c r="R2" s="14" t="s">
        <v>2384</v>
      </c>
      <c r="S2" s="19" t="s">
        <v>2385</v>
      </c>
      <c r="T2" s="17" t="s">
        <v>216</v>
      </c>
      <c r="U2" s="56" t="s">
        <v>2385</v>
      </c>
      <c r="V2" s="115" t="s">
        <v>3559</v>
      </c>
      <c r="W2" s="18"/>
      <c r="X2" s="19" t="s">
        <v>2385</v>
      </c>
      <c r="Y2" s="19" t="s">
        <v>3553</v>
      </c>
      <c r="Z2" s="19"/>
      <c r="AA2" s="19"/>
      <c r="AB2" s="19"/>
      <c r="AC2" s="19"/>
      <c r="AD2" s="19"/>
      <c r="AE2" s="19"/>
      <c r="AF2" s="19"/>
      <c r="AG2" s="19"/>
      <c r="AH2" s="19" t="s">
        <v>2385</v>
      </c>
      <c r="AI2" s="19"/>
      <c r="AJ2" s="19"/>
      <c r="AK2" s="20"/>
      <c r="AL2" s="65"/>
      <c r="AM2" s="16" t="s">
        <v>2452</v>
      </c>
      <c r="AN2" s="16" t="s">
        <v>2452</v>
      </c>
      <c r="AO2" t="b">
        <f t="shared" ref="AO2:AO65" si="1">EXACT(AM2,AN2)</f>
        <v>1</v>
      </c>
    </row>
    <row r="3" spans="1:43" s="16" customFormat="1" ht="15" customHeight="1">
      <c r="A3" s="26">
        <v>70</v>
      </c>
      <c r="B3" s="26" t="s">
        <v>539</v>
      </c>
      <c r="C3" s="26" t="s">
        <v>540</v>
      </c>
      <c r="D3" s="134" t="str">
        <f>IFERROR(VLOOKUP(C3, Sanger_update_20181016!C$2:L$59, 10, FALSE), "NA")</f>
        <v>NA</v>
      </c>
      <c r="E3" s="14" t="str">
        <f>VLOOKUP(C3, Tea_added!$B$2:$E$367, 4, FALSE)</f>
        <v>BOLD:AAD8971</v>
      </c>
      <c r="F3" s="26" t="s">
        <v>541</v>
      </c>
      <c r="G3" s="26" t="s">
        <v>542</v>
      </c>
      <c r="H3" s="26" t="s">
        <v>543</v>
      </c>
      <c r="I3" s="26" t="s">
        <v>40</v>
      </c>
      <c r="J3" s="26" t="s">
        <v>41</v>
      </c>
      <c r="K3" s="26" t="s">
        <v>365</v>
      </c>
      <c r="L3" s="26" t="s">
        <v>543</v>
      </c>
      <c r="M3" s="14" t="str">
        <f t="shared" si="0"/>
        <v>Orthocladius oblidens_BOLD:AAD8971</v>
      </c>
      <c r="N3" s="27">
        <v>70</v>
      </c>
      <c r="O3" s="27" t="s">
        <v>544</v>
      </c>
      <c r="P3" s="27">
        <v>392</v>
      </c>
      <c r="Q3" s="26"/>
      <c r="R3" s="26" t="s">
        <v>2384</v>
      </c>
      <c r="S3" s="28" t="s">
        <v>2385</v>
      </c>
      <c r="T3" s="29" t="s">
        <v>216</v>
      </c>
      <c r="U3" s="56" t="s">
        <v>2385</v>
      </c>
      <c r="V3" s="128" t="s">
        <v>3560</v>
      </c>
      <c r="W3" s="30"/>
      <c r="X3" s="19" t="s">
        <v>2385</v>
      </c>
      <c r="Y3" s="19" t="s">
        <v>3553</v>
      </c>
      <c r="Z3" s="28"/>
      <c r="AA3" s="28"/>
      <c r="AB3" s="28"/>
      <c r="AC3" s="28"/>
      <c r="AD3" s="28"/>
      <c r="AE3" s="28"/>
      <c r="AF3" s="28"/>
      <c r="AG3" s="28"/>
      <c r="AH3" s="19" t="s">
        <v>3553</v>
      </c>
      <c r="AI3" s="28"/>
      <c r="AJ3" s="28"/>
      <c r="AK3" s="31"/>
      <c r="AL3" s="27"/>
      <c r="AM3" s="26" t="s">
        <v>2618</v>
      </c>
      <c r="AN3" s="26" t="s">
        <v>2457</v>
      </c>
      <c r="AO3" t="b">
        <f t="shared" si="1"/>
        <v>0</v>
      </c>
      <c r="AP3" s="71"/>
      <c r="AQ3" s="72"/>
    </row>
    <row r="4" spans="1:43" ht="15" customHeight="1">
      <c r="A4" s="1">
        <v>243</v>
      </c>
      <c r="B4" s="1" t="s">
        <v>1685</v>
      </c>
      <c r="C4" s="1" t="s">
        <v>1686</v>
      </c>
      <c r="D4" s="134" t="str">
        <f>IFERROR(VLOOKUP(C4, Sanger_update_20181016!C$2:L$59, 10, FALSE), "NA")</f>
        <v>COI_CytB_ACP4364_Diptera_Sciaridae</v>
      </c>
      <c r="E4" s="14" t="str">
        <f>VLOOKUP(C4, Tea_added!$B$2:$E$367, 4, FALSE)</f>
        <v>BOLD:ACP4364</v>
      </c>
      <c r="F4" s="1" t="s">
        <v>1687</v>
      </c>
      <c r="G4" s="1" t="s">
        <v>1688</v>
      </c>
      <c r="H4" s="1" t="s">
        <v>270</v>
      </c>
      <c r="I4" s="1" t="s">
        <v>40</v>
      </c>
      <c r="J4" s="1" t="s">
        <v>270</v>
      </c>
      <c r="K4" s="1" t="s">
        <v>3116</v>
      </c>
      <c r="L4" s="1" t="s">
        <v>3117</v>
      </c>
      <c r="M4" s="1" t="str">
        <f t="shared" si="0"/>
        <v>genus sp_BOLD:ACP4364</v>
      </c>
      <c r="N4" s="13">
        <v>50</v>
      </c>
      <c r="O4" s="13" t="s">
        <v>384</v>
      </c>
      <c r="P4" s="13">
        <v>215</v>
      </c>
      <c r="R4" s="1" t="s">
        <v>1272</v>
      </c>
      <c r="S4" s="7"/>
      <c r="T4" t="s">
        <v>216</v>
      </c>
      <c r="U4" s="56" t="s">
        <v>2385</v>
      </c>
      <c r="V4" s="114" t="s">
        <v>2686</v>
      </c>
      <c r="W4" s="6"/>
      <c r="X4" s="7" t="str">
        <f>VLOOKUP($B4, Sanger_update_20181016!$B$2:$F$59, 3, FALSE)</f>
        <v>no</v>
      </c>
      <c r="Y4" s="7" t="str">
        <f>VLOOKUP($B4, Sanger_update_20181016!$B$2:$F$59, 5, FALSE)</f>
        <v>no</v>
      </c>
      <c r="Z4" s="7"/>
      <c r="AA4" s="7"/>
      <c r="AB4" s="7"/>
      <c r="AC4" s="7"/>
      <c r="AD4" s="7"/>
      <c r="AE4" s="7"/>
      <c r="AF4" s="7"/>
      <c r="AG4" s="7"/>
      <c r="AH4" s="7" t="str">
        <f>VLOOKUP($B4, Sanger_update_20181016!$B$2:$F$59, 4, FALSE)</f>
        <v>yes</v>
      </c>
      <c r="AI4" s="7"/>
      <c r="AJ4" s="7"/>
      <c r="AK4" s="8"/>
      <c r="AN4" t="s">
        <v>2520</v>
      </c>
      <c r="AO4" t="b">
        <f t="shared" si="1"/>
        <v>0</v>
      </c>
      <c r="AP4" s="72"/>
    </row>
    <row r="5" spans="1:43" ht="15" customHeight="1">
      <c r="A5" s="1">
        <v>249</v>
      </c>
      <c r="B5" s="1" t="s">
        <v>1714</v>
      </c>
      <c r="C5" s="1" t="s">
        <v>1715</v>
      </c>
      <c r="D5" s="134" t="str">
        <f>IFERROR(VLOOKUP(C5, Sanger_update_20181016!C$2:L$59, 10, FALSE), "NA")</f>
        <v>COI_CytB_ACP6089_Diptera_Chironomidae_Smittia</v>
      </c>
      <c r="E5" s="14" t="str">
        <f>VLOOKUP(C5, Tea_added!$B$2:$E$367, 4, FALSE)</f>
        <v>BOLD:ACP6089</v>
      </c>
      <c r="F5" s="1" t="s">
        <v>1716</v>
      </c>
      <c r="G5" s="1" t="s">
        <v>1717</v>
      </c>
      <c r="H5" s="1" t="s">
        <v>278</v>
      </c>
      <c r="I5" s="1" t="s">
        <v>40</v>
      </c>
      <c r="J5" s="1" t="s">
        <v>41</v>
      </c>
      <c r="K5" s="1" t="s">
        <v>278</v>
      </c>
      <c r="L5" s="1" t="s">
        <v>3125</v>
      </c>
      <c r="M5" s="1" t="str">
        <f t="shared" si="0"/>
        <v>Smittia sp_BOLD:ACP6089</v>
      </c>
      <c r="N5" s="2">
        <v>50</v>
      </c>
      <c r="O5" s="2" t="s">
        <v>1615</v>
      </c>
      <c r="P5" s="2">
        <v>90</v>
      </c>
      <c r="R5" s="1" t="s">
        <v>1272</v>
      </c>
      <c r="S5" s="7"/>
      <c r="T5" t="s">
        <v>216</v>
      </c>
      <c r="U5" s="56" t="s">
        <v>2385</v>
      </c>
      <c r="V5" s="114" t="s">
        <v>2686</v>
      </c>
      <c r="W5" s="6"/>
      <c r="X5" s="7" t="str">
        <f>VLOOKUP($B5, Sanger_update_20181016!$B$2:$F$59, 3, FALSE)</f>
        <v>yes</v>
      </c>
      <c r="Y5" s="7" t="str">
        <f>VLOOKUP($B5, Sanger_update_20181016!$B$2:$F$59, 5, FALSE)</f>
        <v>no</v>
      </c>
      <c r="Z5" s="7"/>
      <c r="AA5" s="7"/>
      <c r="AB5" s="7"/>
      <c r="AC5" s="7"/>
      <c r="AD5" s="7"/>
      <c r="AE5" s="7"/>
      <c r="AF5" s="7"/>
      <c r="AG5" s="7"/>
      <c r="AH5" s="7" t="str">
        <f>VLOOKUP($B5, Sanger_update_20181016!$B$2:$F$59, 4, FALSE)</f>
        <v>yes</v>
      </c>
      <c r="AI5" s="7"/>
      <c r="AJ5" s="7"/>
      <c r="AK5" s="8"/>
      <c r="AN5" t="s">
        <v>2525</v>
      </c>
      <c r="AO5" t="b">
        <f t="shared" si="1"/>
        <v>0</v>
      </c>
    </row>
    <row r="6" spans="1:43" ht="15" customHeight="1">
      <c r="A6" s="1">
        <v>252</v>
      </c>
      <c r="B6" s="1" t="s">
        <v>1729</v>
      </c>
      <c r="C6" s="1" t="s">
        <v>1730</v>
      </c>
      <c r="D6" s="134" t="str">
        <f>IFERROR(VLOOKUP(C6, Sanger_update_20181016!C$2:L$59, 10, FALSE), "NA")</f>
        <v>COI_CytB_ACP4142_Diptera_Sciaridae_Lycoriella</v>
      </c>
      <c r="E6" s="14" t="str">
        <f>VLOOKUP(C6, Tea_added!$B$2:$E$367, 4, FALSE)</f>
        <v>BOLD:ACP4142</v>
      </c>
      <c r="F6" s="1" t="s">
        <v>1731</v>
      </c>
      <c r="G6" s="1" t="s">
        <v>1732</v>
      </c>
      <c r="H6" s="1" t="s">
        <v>271</v>
      </c>
      <c r="I6" s="1" t="s">
        <v>40</v>
      </c>
      <c r="J6" s="1" t="s">
        <v>270</v>
      </c>
      <c r="K6" s="1" t="s">
        <v>271</v>
      </c>
      <c r="L6" s="1" t="s">
        <v>3370</v>
      </c>
      <c r="M6" s="1" t="str">
        <f t="shared" si="0"/>
        <v>Lycoriella sp_BOLD:ACP4142</v>
      </c>
      <c r="N6" s="2">
        <v>50</v>
      </c>
      <c r="O6" s="2" t="s">
        <v>414</v>
      </c>
      <c r="P6" s="2">
        <v>260</v>
      </c>
      <c r="R6" s="1" t="s">
        <v>1272</v>
      </c>
      <c r="S6" s="7"/>
      <c r="T6" t="s">
        <v>216</v>
      </c>
      <c r="U6" s="56" t="s">
        <v>2385</v>
      </c>
      <c r="V6" s="114" t="s">
        <v>2686</v>
      </c>
      <c r="W6" s="6"/>
      <c r="X6" s="7" t="str">
        <f>VLOOKUP($B6, Sanger_update_20181016!$B$2:$F$59, 3, FALSE)</f>
        <v>no</v>
      </c>
      <c r="Y6" s="7" t="str">
        <f>VLOOKUP($B6, Sanger_update_20181016!$B$2:$F$59, 5, FALSE)</f>
        <v>no</v>
      </c>
      <c r="Z6" s="7"/>
      <c r="AA6" s="7"/>
      <c r="AB6" s="7"/>
      <c r="AC6" s="7"/>
      <c r="AD6" s="7"/>
      <c r="AE6" s="7"/>
      <c r="AF6" s="7"/>
      <c r="AG6" s="7"/>
      <c r="AH6" s="7" t="str">
        <f>VLOOKUP($B6, Sanger_update_20181016!$B$2:$F$59, 4, FALSE)</f>
        <v>yes</v>
      </c>
      <c r="AI6" s="7"/>
      <c r="AJ6" s="7"/>
      <c r="AK6" s="8"/>
      <c r="AN6" t="s">
        <v>2526</v>
      </c>
      <c r="AO6" t="b">
        <f t="shared" si="1"/>
        <v>0</v>
      </c>
    </row>
    <row r="7" spans="1:43" ht="15" customHeight="1" thickBot="1">
      <c r="A7" s="1">
        <v>253</v>
      </c>
      <c r="B7" s="1" t="s">
        <v>1733</v>
      </c>
      <c r="C7" s="1" t="s">
        <v>1734</v>
      </c>
      <c r="D7" s="134" t="str">
        <f>IFERROR(VLOOKUP(C7, Sanger_update_20181016!C$2:L$59, 10, FALSE), "NA")</f>
        <v>COI_CytB_ACP3647_Diptera_Chironomidae</v>
      </c>
      <c r="E7" s="14" t="str">
        <f>VLOOKUP(C7, Tea_added!$B$2:$E$367, 4, FALSE)</f>
        <v>BOLD:ACP3647</v>
      </c>
      <c r="F7" s="1" t="s">
        <v>1735</v>
      </c>
      <c r="G7" s="1" t="s">
        <v>1736</v>
      </c>
      <c r="H7" s="1" t="s">
        <v>41</v>
      </c>
      <c r="I7" s="1" t="s">
        <v>40</v>
      </c>
      <c r="J7" s="1" t="s">
        <v>41</v>
      </c>
      <c r="K7" s="1" t="s">
        <v>3116</v>
      </c>
      <c r="L7" s="1" t="s">
        <v>3117</v>
      </c>
      <c r="M7" s="1" t="str">
        <f t="shared" si="0"/>
        <v>genus sp_BOLD:ACP3647</v>
      </c>
      <c r="N7" s="13">
        <v>50</v>
      </c>
      <c r="O7" s="13" t="s">
        <v>1737</v>
      </c>
      <c r="P7" s="13">
        <v>95</v>
      </c>
      <c r="R7" s="1" t="s">
        <v>1272</v>
      </c>
      <c r="S7" s="7"/>
      <c r="T7" t="s">
        <v>216</v>
      </c>
      <c r="U7" s="56" t="s">
        <v>2385</v>
      </c>
      <c r="V7" s="114" t="s">
        <v>2686</v>
      </c>
      <c r="W7" s="6"/>
      <c r="X7" s="7" t="str">
        <f>VLOOKUP($B7, Sanger_update_20181016!$B$2:$F$59, 3, FALSE)</f>
        <v>no</v>
      </c>
      <c r="Y7" s="7" t="str">
        <f>VLOOKUP($B7, Sanger_update_20181016!$B$2:$F$59, 5, FALSE)</f>
        <v>yes</v>
      </c>
      <c r="Z7" s="7"/>
      <c r="AA7" s="7"/>
      <c r="AB7" s="7"/>
      <c r="AC7" s="7"/>
      <c r="AD7" s="7"/>
      <c r="AE7" s="7"/>
      <c r="AF7" s="7"/>
      <c r="AG7" s="7"/>
      <c r="AH7" s="7" t="str">
        <f>VLOOKUP($B7, Sanger_update_20181016!$B$2:$F$59, 4, FALSE)</f>
        <v>yes</v>
      </c>
      <c r="AI7" s="7"/>
      <c r="AJ7" s="7"/>
      <c r="AK7" s="8"/>
      <c r="AN7" t="s">
        <v>2527</v>
      </c>
      <c r="AO7" t="b">
        <f t="shared" si="1"/>
        <v>0</v>
      </c>
    </row>
    <row r="8" spans="1:43" ht="14" thickBot="1">
      <c r="A8" s="1">
        <v>254</v>
      </c>
      <c r="B8" s="1" t="s">
        <v>1738</v>
      </c>
      <c r="C8" s="1" t="s">
        <v>1739</v>
      </c>
      <c r="D8" s="134" t="str">
        <f>IFERROR(VLOOKUP(C8, Sanger_update_20181016!C$2:L$59, 10, FALSE), "NA")</f>
        <v>COI_CytB_ACP6246_Diptera_Agromyzidae</v>
      </c>
      <c r="E8" s="14" t="str">
        <f>VLOOKUP(C8, Tea_added!$B$2:$E$367, 4, FALSE)</f>
        <v>BOLD:ACP6246</v>
      </c>
      <c r="F8" s="1" t="s">
        <v>1740</v>
      </c>
      <c r="G8" s="1" t="s">
        <v>1741</v>
      </c>
      <c r="H8" s="1" t="s">
        <v>298</v>
      </c>
      <c r="I8" s="1" t="s">
        <v>40</v>
      </c>
      <c r="J8" s="1" t="s">
        <v>298</v>
      </c>
      <c r="K8" s="1" t="s">
        <v>3116</v>
      </c>
      <c r="L8" s="1" t="s">
        <v>3117</v>
      </c>
      <c r="M8" s="1" t="str">
        <f t="shared" si="0"/>
        <v>genus sp_BOLD:ACP6246</v>
      </c>
      <c r="N8" s="2">
        <v>50</v>
      </c>
      <c r="O8" s="2" t="s">
        <v>1742</v>
      </c>
      <c r="P8" s="2">
        <v>210</v>
      </c>
      <c r="R8" s="1" t="s">
        <v>1272</v>
      </c>
      <c r="S8" s="7"/>
      <c r="T8" t="s">
        <v>216</v>
      </c>
      <c r="U8" s="56" t="s">
        <v>2385</v>
      </c>
      <c r="V8" s="70" t="s">
        <v>2686</v>
      </c>
      <c r="W8" s="6"/>
      <c r="X8" s="7" t="str">
        <f>VLOOKUP($B8, Sanger_update_20181016!$B$2:$F$59, 3, FALSE)</f>
        <v>no</v>
      </c>
      <c r="Y8" s="7" t="str">
        <f>VLOOKUP($B8, Sanger_update_20181016!$B$2:$F$59, 5, FALSE)</f>
        <v>yes</v>
      </c>
      <c r="Z8" s="7"/>
      <c r="AA8" s="7"/>
      <c r="AB8" s="7"/>
      <c r="AC8" s="7"/>
      <c r="AD8" s="7"/>
      <c r="AE8" s="7"/>
      <c r="AF8" s="7"/>
      <c r="AG8" s="7"/>
      <c r="AH8" s="7" t="str">
        <f>VLOOKUP($B8, Sanger_update_20181016!$B$2:$F$59, 4, FALSE)</f>
        <v>yes</v>
      </c>
      <c r="AI8" s="7"/>
      <c r="AJ8" s="7"/>
      <c r="AK8" s="8"/>
      <c r="AN8" t="s">
        <v>2528</v>
      </c>
      <c r="AO8" t="b">
        <f t="shared" si="1"/>
        <v>0</v>
      </c>
    </row>
    <row r="9" spans="1:43" s="16" customFormat="1" ht="15" customHeight="1" thickBot="1">
      <c r="A9" s="1">
        <v>256</v>
      </c>
      <c r="B9" s="1" t="s">
        <v>1748</v>
      </c>
      <c r="C9" s="1" t="s">
        <v>1749</v>
      </c>
      <c r="D9" s="134" t="str">
        <f>IFERROR(VLOOKUP(C9, Sanger_update_20181016!C$2:L$59, 10, FALSE), "NA")</f>
        <v>COI_CytB_AAB0075_Diptera_Chironomidae_Corynoneura</v>
      </c>
      <c r="E9" s="14" t="str">
        <f>VLOOKUP(C9, Tea_added!$B$2:$E$367, 4, FALSE)</f>
        <v>BOLD:AAB0075</v>
      </c>
      <c r="F9" s="1" t="s">
        <v>1750</v>
      </c>
      <c r="G9" s="1" t="s">
        <v>1751</v>
      </c>
      <c r="H9" s="1" t="s">
        <v>87</v>
      </c>
      <c r="I9" s="1" t="s">
        <v>40</v>
      </c>
      <c r="J9" s="1" t="s">
        <v>41</v>
      </c>
      <c r="K9" s="1" t="s">
        <v>87</v>
      </c>
      <c r="L9" s="1" t="s">
        <v>3115</v>
      </c>
      <c r="M9" s="1" t="str">
        <f t="shared" si="0"/>
        <v>Corynoneura sp_BOLD:AAB0075</v>
      </c>
      <c r="N9" s="13">
        <v>50</v>
      </c>
      <c r="O9" s="13" t="s">
        <v>1742</v>
      </c>
      <c r="P9" s="13">
        <v>210</v>
      </c>
      <c r="Q9"/>
      <c r="R9" s="1" t="s">
        <v>1272</v>
      </c>
      <c r="S9" s="7"/>
      <c r="T9" t="s">
        <v>216</v>
      </c>
      <c r="U9" s="56" t="s">
        <v>2385</v>
      </c>
      <c r="V9" s="114" t="s">
        <v>2686</v>
      </c>
      <c r="W9" s="6"/>
      <c r="X9" s="7" t="str">
        <f>VLOOKUP($B9, Sanger_update_20181016!$B$2:$F$59, 3, FALSE)</f>
        <v>yes</v>
      </c>
      <c r="Y9" s="7" t="str">
        <f>VLOOKUP($B9, Sanger_update_20181016!$B$2:$F$59, 5, FALSE)</f>
        <v>yes</v>
      </c>
      <c r="Z9" s="7"/>
      <c r="AA9" s="7"/>
      <c r="AB9" s="7"/>
      <c r="AC9" s="7"/>
      <c r="AD9" s="7"/>
      <c r="AE9" s="7"/>
      <c r="AF9" s="7"/>
      <c r="AG9" s="7"/>
      <c r="AH9" s="7" t="str">
        <f>VLOOKUP($B9, Sanger_update_20181016!$B$2:$F$59, 4, FALSE)</f>
        <v>yes</v>
      </c>
      <c r="AI9" s="7"/>
      <c r="AJ9" s="7"/>
      <c r="AK9" s="8"/>
      <c r="AL9" s="64"/>
      <c r="AM9"/>
      <c r="AN9" t="s">
        <v>2530</v>
      </c>
      <c r="AO9" t="b">
        <f t="shared" si="1"/>
        <v>0</v>
      </c>
      <c r="AP9" s="71"/>
      <c r="AQ9" s="72"/>
    </row>
    <row r="10" spans="1:43" ht="14" thickBot="1">
      <c r="A10" s="32">
        <v>263</v>
      </c>
      <c r="B10" s="32" t="s">
        <v>1785</v>
      </c>
      <c r="C10" s="32" t="s">
        <v>1786</v>
      </c>
      <c r="D10" s="134" t="str">
        <f>IFERROR(VLOOKUP(C10, Sanger_update_20181016!C$2:L$59, 10, FALSE), "NA")</f>
        <v>COI_CytB_ACP5239_Diptera_Chironomidae_Metriocnemus_ursinus</v>
      </c>
      <c r="E10" s="14" t="str">
        <f>VLOOKUP(C10, Tea_added!$B$2:$E$367, 4, FALSE)</f>
        <v>BOLD:ACP5239</v>
      </c>
      <c r="F10" s="32" t="s">
        <v>1787</v>
      </c>
      <c r="G10" s="32" t="s">
        <v>1788</v>
      </c>
      <c r="H10" s="32" t="s">
        <v>1789</v>
      </c>
      <c r="I10" s="32" t="s">
        <v>40</v>
      </c>
      <c r="J10" s="32" t="s">
        <v>41</v>
      </c>
      <c r="K10" s="32" t="s">
        <v>327</v>
      </c>
      <c r="L10" s="32" t="s">
        <v>1789</v>
      </c>
      <c r="M10" s="1" t="str">
        <f t="shared" si="0"/>
        <v>Metriocnemus ursinus_BOLD:ACP5239</v>
      </c>
      <c r="N10" s="33">
        <v>50</v>
      </c>
      <c r="O10" s="33" t="s">
        <v>505</v>
      </c>
      <c r="P10" s="33">
        <v>265</v>
      </c>
      <c r="Q10" s="32"/>
      <c r="R10" s="32" t="s">
        <v>1272</v>
      </c>
      <c r="S10" s="34" t="s">
        <v>2388</v>
      </c>
      <c r="T10" s="32" t="s">
        <v>216</v>
      </c>
      <c r="U10" s="56" t="s">
        <v>2385</v>
      </c>
      <c r="V10" s="129" t="s">
        <v>3107</v>
      </c>
      <c r="W10" s="35"/>
      <c r="X10" s="7" t="str">
        <f>VLOOKUP($B10, Sanger_update_20181016!$B$2:$F$59, 3, FALSE)</f>
        <v>yes</v>
      </c>
      <c r="Y10" s="7" t="str">
        <f>VLOOKUP($B10, Sanger_update_20181016!$B$2:$F$59, 5, FALSE)</f>
        <v>no</v>
      </c>
      <c r="Z10" s="34"/>
      <c r="AA10" s="34"/>
      <c r="AB10" s="34"/>
      <c r="AC10" s="34"/>
      <c r="AD10" s="34"/>
      <c r="AE10" s="34"/>
      <c r="AF10" s="34"/>
      <c r="AG10" s="34"/>
      <c r="AH10" s="7" t="str">
        <f>VLOOKUP($B10, Sanger_update_20181016!$B$2:$F$59, 4, FALSE)</f>
        <v>yes</v>
      </c>
      <c r="AI10" s="34"/>
      <c r="AJ10" s="34"/>
      <c r="AK10" s="36"/>
      <c r="AL10" s="33"/>
      <c r="AM10" s="32" t="s">
        <v>2619</v>
      </c>
      <c r="AN10" s="32" t="s">
        <v>2534</v>
      </c>
      <c r="AO10" t="b">
        <f t="shared" si="1"/>
        <v>0</v>
      </c>
    </row>
    <row r="11" spans="1:43" s="16" customFormat="1" ht="15" customHeight="1">
      <c r="A11" s="32">
        <v>264</v>
      </c>
      <c r="B11" s="32" t="s">
        <v>1790</v>
      </c>
      <c r="C11" s="32" t="s">
        <v>1791</v>
      </c>
      <c r="D11" s="134" t="str">
        <f>IFERROR(VLOOKUP(C11, Sanger_update_20181016!C$2:L$59, 10, FALSE), "NA")</f>
        <v>COI_CytB_ACI8976_Diptera_Chironomidae_Prosmittia_jemtlandica</v>
      </c>
      <c r="E11" s="14" t="str">
        <f>VLOOKUP(C11, Tea_added!$B$2:$E$367, 4, FALSE)</f>
        <v>BOLD:ACI8976</v>
      </c>
      <c r="F11" s="32" t="s">
        <v>1792</v>
      </c>
      <c r="G11" s="32" t="s">
        <v>1793</v>
      </c>
      <c r="H11" s="32" t="s">
        <v>1794</v>
      </c>
      <c r="I11" s="32" t="s">
        <v>40</v>
      </c>
      <c r="J11" s="32" t="s">
        <v>41</v>
      </c>
      <c r="K11" s="32" t="s">
        <v>1795</v>
      </c>
      <c r="L11" s="32" t="s">
        <v>1794</v>
      </c>
      <c r="M11" s="1" t="str">
        <f t="shared" si="0"/>
        <v>Prosmittia jemtlandica_BOLD:ACI8976</v>
      </c>
      <c r="N11" s="33">
        <v>50</v>
      </c>
      <c r="O11" s="33" t="s">
        <v>1695</v>
      </c>
      <c r="P11" s="33">
        <v>85</v>
      </c>
      <c r="Q11" s="32"/>
      <c r="R11" s="32" t="s">
        <v>1272</v>
      </c>
      <c r="S11" s="34" t="s">
        <v>2389</v>
      </c>
      <c r="T11" s="32" t="s">
        <v>216</v>
      </c>
      <c r="U11" s="56" t="s">
        <v>2385</v>
      </c>
      <c r="V11" s="74" t="s">
        <v>3107</v>
      </c>
      <c r="W11" s="35"/>
      <c r="X11" s="7" t="str">
        <f>VLOOKUP($B11, Sanger_update_20181016!$B$2:$F$59, 3, FALSE)</f>
        <v>no</v>
      </c>
      <c r="Y11" s="7" t="str">
        <f>VLOOKUP($B11, Sanger_update_20181016!$B$2:$F$59, 5, FALSE)</f>
        <v>no</v>
      </c>
      <c r="Z11" s="34"/>
      <c r="AA11" s="34"/>
      <c r="AB11" s="34"/>
      <c r="AC11" s="34"/>
      <c r="AD11" s="34"/>
      <c r="AE11" s="34"/>
      <c r="AF11" s="34"/>
      <c r="AG11" s="34"/>
      <c r="AH11" s="7" t="str">
        <f>VLOOKUP($B11, Sanger_update_20181016!$B$2:$F$59, 4, FALSE)</f>
        <v>yes</v>
      </c>
      <c r="AI11" s="34"/>
      <c r="AJ11" s="34"/>
      <c r="AK11" s="36"/>
      <c r="AL11" s="33"/>
      <c r="AM11" s="32" t="s">
        <v>2620</v>
      </c>
      <c r="AN11" s="32" t="s">
        <v>2535</v>
      </c>
      <c r="AO11" t="b">
        <f t="shared" si="1"/>
        <v>0</v>
      </c>
      <c r="AP11" s="71"/>
      <c r="AQ11" s="72"/>
    </row>
    <row r="12" spans="1:43" ht="15" customHeight="1">
      <c r="A12" s="1">
        <v>266</v>
      </c>
      <c r="B12" s="1" t="s">
        <v>1800</v>
      </c>
      <c r="C12" s="1" t="s">
        <v>1801</v>
      </c>
      <c r="D12" s="134" t="str">
        <f>IFERROR(VLOOKUP(C12, Sanger_update_20181016!C$2:L$59, 10, FALSE), "NA")</f>
        <v>COI_CytB_ACI8913_Diptera_Chironomidae_Smittia</v>
      </c>
      <c r="E12" s="14" t="str">
        <f>VLOOKUP(C12, Tea_added!$B$2:$E$367, 4, FALSE)</f>
        <v>BOLD:ACI8913</v>
      </c>
      <c r="F12" s="1" t="s">
        <v>1802</v>
      </c>
      <c r="G12" s="1" t="s">
        <v>1803</v>
      </c>
      <c r="H12" s="1" t="s">
        <v>278</v>
      </c>
      <c r="I12" s="1" t="s">
        <v>40</v>
      </c>
      <c r="J12" s="1" t="s">
        <v>41</v>
      </c>
      <c r="K12" s="1" t="s">
        <v>278</v>
      </c>
      <c r="L12" s="1" t="s">
        <v>3125</v>
      </c>
      <c r="M12" s="1" t="str">
        <f t="shared" si="0"/>
        <v>Smittia sp_BOLD:ACI8913</v>
      </c>
      <c r="N12" s="13">
        <v>50</v>
      </c>
      <c r="O12" s="13" t="s">
        <v>1610</v>
      </c>
      <c r="P12" s="13">
        <v>125</v>
      </c>
      <c r="R12" s="1" t="s">
        <v>1272</v>
      </c>
      <c r="S12" s="7"/>
      <c r="T12" t="s">
        <v>216</v>
      </c>
      <c r="U12" s="56" t="s">
        <v>2385</v>
      </c>
      <c r="V12" s="114" t="s">
        <v>2686</v>
      </c>
      <c r="W12" s="6"/>
      <c r="X12" s="7" t="str">
        <f>VLOOKUP($B12, Sanger_update_20181016!$B$2:$F$59, 3, FALSE)</f>
        <v>no</v>
      </c>
      <c r="Y12" s="7" t="str">
        <f>VLOOKUP($B12, Sanger_update_20181016!$B$2:$F$59, 5, FALSE)</f>
        <v>no</v>
      </c>
      <c r="Z12" s="7"/>
      <c r="AA12" s="7"/>
      <c r="AB12" s="7"/>
      <c r="AC12" s="7"/>
      <c r="AD12" s="7"/>
      <c r="AE12" s="7"/>
      <c r="AF12" s="7"/>
      <c r="AG12" s="7"/>
      <c r="AH12" s="7" t="str">
        <f>VLOOKUP($B12, Sanger_update_20181016!$B$2:$F$59, 4, FALSE)</f>
        <v>yes</v>
      </c>
      <c r="AI12" s="7"/>
      <c r="AJ12" s="7"/>
      <c r="AK12" s="8"/>
      <c r="AN12" t="s">
        <v>2536</v>
      </c>
      <c r="AO12" t="b">
        <f t="shared" si="1"/>
        <v>0</v>
      </c>
    </row>
    <row r="13" spans="1:43" ht="15" customHeight="1">
      <c r="A13" s="1">
        <v>269</v>
      </c>
      <c r="B13" s="1" t="s">
        <v>1816</v>
      </c>
      <c r="C13" s="1" t="s">
        <v>1817</v>
      </c>
      <c r="D13" s="134" t="str">
        <f>IFERROR(VLOOKUP(C13, Sanger_update_20181016!C$2:L$59, 10, FALSE), "NA")</f>
        <v>COI_CytB_AAG1015_Diptera_Chironomidae_Smittia</v>
      </c>
      <c r="E13" s="14" t="str">
        <f>VLOOKUP(C13, Tea_added!$B$2:$E$367, 4, FALSE)</f>
        <v>BOLD:AAG1015</v>
      </c>
      <c r="F13" s="1" t="s">
        <v>1818</v>
      </c>
      <c r="G13" s="1" t="s">
        <v>1819</v>
      </c>
      <c r="H13" s="1" t="s">
        <v>278</v>
      </c>
      <c r="I13" s="1" t="s">
        <v>40</v>
      </c>
      <c r="J13" s="1" t="s">
        <v>41</v>
      </c>
      <c r="K13" s="1" t="s">
        <v>278</v>
      </c>
      <c r="L13" s="1" t="s">
        <v>3125</v>
      </c>
      <c r="M13" s="1" t="str">
        <f t="shared" si="0"/>
        <v>Smittia sp_BOLD:AAG1015</v>
      </c>
      <c r="N13" s="13">
        <v>50</v>
      </c>
      <c r="O13" s="13" t="s">
        <v>128</v>
      </c>
      <c r="P13" s="13">
        <v>115</v>
      </c>
      <c r="R13" s="1" t="s">
        <v>1272</v>
      </c>
      <c r="S13" s="7"/>
      <c r="T13" t="s">
        <v>216</v>
      </c>
      <c r="U13" s="56" t="s">
        <v>2385</v>
      </c>
      <c r="V13" s="114" t="s">
        <v>2686</v>
      </c>
      <c r="W13" s="6"/>
      <c r="X13" s="7" t="str">
        <f>VLOOKUP($B13, Sanger_update_20181016!$B$2:$F$59, 3, FALSE)</f>
        <v>yes</v>
      </c>
      <c r="Y13" s="7" t="str">
        <f>VLOOKUP($B13, Sanger_update_20181016!$B$2:$F$59, 5, FALSE)</f>
        <v>no</v>
      </c>
      <c r="Z13" s="7"/>
      <c r="AA13" s="7"/>
      <c r="AB13" s="7"/>
      <c r="AC13" s="7"/>
      <c r="AD13" s="7"/>
      <c r="AE13" s="7"/>
      <c r="AF13" s="7"/>
      <c r="AG13" s="7"/>
      <c r="AH13" s="7" t="str">
        <f>VLOOKUP($B13, Sanger_update_20181016!$B$2:$F$59, 4, FALSE)</f>
        <v>yes</v>
      </c>
      <c r="AI13" s="7"/>
      <c r="AJ13" s="7"/>
      <c r="AK13" s="8"/>
      <c r="AN13" t="s">
        <v>2538</v>
      </c>
      <c r="AO13" t="b">
        <f t="shared" si="1"/>
        <v>0</v>
      </c>
    </row>
    <row r="14" spans="1:43" ht="15" customHeight="1">
      <c r="A14" s="1">
        <v>272</v>
      </c>
      <c r="B14" s="1" t="s">
        <v>1831</v>
      </c>
      <c r="C14" s="1" t="s">
        <v>1832</v>
      </c>
      <c r="D14" s="134" t="str">
        <f>IFERROR(VLOOKUP(C14, Sanger_update_20181016!C$2:L$59, 10, FALSE), "NA")</f>
        <v>NA</v>
      </c>
      <c r="E14" s="14" t="str">
        <f>VLOOKUP(C14, Tea_added!$B$2:$E$367, 4, FALSE)</f>
        <v>BOLD:ACI9124</v>
      </c>
      <c r="F14" s="1" t="s">
        <v>1833</v>
      </c>
      <c r="G14" s="1" t="s">
        <v>1834</v>
      </c>
      <c r="H14" s="1" t="s">
        <v>327</v>
      </c>
      <c r="I14" s="1" t="s">
        <v>40</v>
      </c>
      <c r="J14" s="1" t="s">
        <v>41</v>
      </c>
      <c r="K14" s="1" t="s">
        <v>327</v>
      </c>
      <c r="L14" s="1" t="s">
        <v>3120</v>
      </c>
      <c r="M14" s="1" t="str">
        <f t="shared" si="0"/>
        <v>Metriocnemus sp_BOLD:ACI9124</v>
      </c>
      <c r="N14" s="13">
        <v>50</v>
      </c>
      <c r="O14" s="13" t="s">
        <v>1610</v>
      </c>
      <c r="P14" s="13">
        <v>125</v>
      </c>
      <c r="R14" s="1" t="s">
        <v>1272</v>
      </c>
      <c r="S14" s="7"/>
      <c r="T14" t="s">
        <v>216</v>
      </c>
      <c r="U14" s="56" t="s">
        <v>2385</v>
      </c>
      <c r="V14" s="71"/>
      <c r="W14" s="6"/>
      <c r="X14" s="7" t="str">
        <f>VLOOKUP($B14, Sanger_update_20181016!$B$2:$F$59, 3, FALSE)</f>
        <v>no</v>
      </c>
      <c r="Y14" s="7" t="str">
        <f>VLOOKUP($B14, Sanger_update_20181016!$B$2:$F$59, 5, FALSE)</f>
        <v>no</v>
      </c>
      <c r="Z14" s="7"/>
      <c r="AA14" s="7"/>
      <c r="AB14" s="7"/>
      <c r="AC14" s="7"/>
      <c r="AD14" s="7"/>
      <c r="AE14" s="7"/>
      <c r="AF14" s="7"/>
      <c r="AG14" s="7"/>
      <c r="AH14" s="7" t="str">
        <f>VLOOKUP($B14, Sanger_update_20181016!$B$2:$F$59, 4, FALSE)</f>
        <v>no</v>
      </c>
      <c r="AI14" s="7"/>
      <c r="AJ14" s="7"/>
      <c r="AK14" s="8"/>
      <c r="AN14" t="s">
        <v>2541</v>
      </c>
      <c r="AO14" t="b">
        <f t="shared" si="1"/>
        <v>0</v>
      </c>
    </row>
    <row r="15" spans="1:43" ht="15" customHeight="1">
      <c r="A15" s="21">
        <v>273</v>
      </c>
      <c r="B15" s="21" t="s">
        <v>1835</v>
      </c>
      <c r="C15" s="21" t="s">
        <v>1836</v>
      </c>
      <c r="D15" s="134" t="str">
        <f>IFERROR(VLOOKUP(C15, Sanger_update_20181016!C$2:L$59, 10, FALSE), "NA")</f>
        <v>COI_CytB_ACC5452_Diptera_Chironomidae_Metriocnemus</v>
      </c>
      <c r="E15" s="14" t="str">
        <f>VLOOKUP(C15, Tea_added!$B$2:$E$367, 4, FALSE)</f>
        <v>BOLD:ACC5452</v>
      </c>
      <c r="F15" s="21" t="s">
        <v>1837</v>
      </c>
      <c r="G15" s="21" t="s">
        <v>1838</v>
      </c>
      <c r="H15" s="21" t="s">
        <v>327</v>
      </c>
      <c r="I15" s="21" t="s">
        <v>40</v>
      </c>
      <c r="J15" s="21" t="s">
        <v>41</v>
      </c>
      <c r="K15" s="21" t="s">
        <v>327</v>
      </c>
      <c r="L15" s="1" t="s">
        <v>3120</v>
      </c>
      <c r="M15" s="1" t="str">
        <f t="shared" si="0"/>
        <v>Metriocnemus sp_BOLD:ACC5452</v>
      </c>
      <c r="N15" s="22">
        <v>50</v>
      </c>
      <c r="O15" s="22" t="s">
        <v>482</v>
      </c>
      <c r="P15" s="22">
        <v>145</v>
      </c>
      <c r="Q15" s="21"/>
      <c r="R15" s="21" t="s">
        <v>1272</v>
      </c>
      <c r="S15" s="23" t="s">
        <v>2388</v>
      </c>
      <c r="T15" s="21" t="s">
        <v>216</v>
      </c>
      <c r="U15" s="56" t="s">
        <v>2385</v>
      </c>
      <c r="V15" s="74" t="s">
        <v>3106</v>
      </c>
      <c r="W15" s="24"/>
      <c r="X15" s="7" t="str">
        <f>VLOOKUP($B15, Sanger_update_20181016!$B$2:$F$59, 3, FALSE)</f>
        <v>no</v>
      </c>
      <c r="Y15" s="7" t="str">
        <f>VLOOKUP($B15, Sanger_update_20181016!$B$2:$F$59, 5, FALSE)</f>
        <v>no</v>
      </c>
      <c r="Z15" s="23"/>
      <c r="AA15" s="23"/>
      <c r="AB15" s="23"/>
      <c r="AC15" s="23"/>
      <c r="AD15" s="23"/>
      <c r="AE15" s="23"/>
      <c r="AF15" s="23"/>
      <c r="AG15" s="23"/>
      <c r="AH15" s="7" t="str">
        <f>VLOOKUP($B15, Sanger_update_20181016!$B$2:$F$59, 4, FALSE)</f>
        <v>yes</v>
      </c>
      <c r="AI15" s="23"/>
      <c r="AJ15" s="23"/>
      <c r="AK15" s="25"/>
      <c r="AL15" s="22"/>
      <c r="AM15" s="21" t="s">
        <v>2551</v>
      </c>
      <c r="AN15" s="21" t="s">
        <v>2542</v>
      </c>
      <c r="AO15" t="b">
        <f t="shared" si="1"/>
        <v>0</v>
      </c>
    </row>
    <row r="16" spans="1:43" ht="15" customHeight="1">
      <c r="A16" s="21">
        <v>287</v>
      </c>
      <c r="B16" s="21" t="s">
        <v>1910</v>
      </c>
      <c r="C16" s="21" t="s">
        <v>1911</v>
      </c>
      <c r="D16" s="134" t="str">
        <f>IFERROR(VLOOKUP(C16, Sanger_update_20181016!C$2:L$59, 10, FALSE), "NA")</f>
        <v>NA</v>
      </c>
      <c r="E16" s="14" t="str">
        <f>VLOOKUP(C16, Tea_added!$B$2:$E$367, 4, FALSE)</f>
        <v>BOLD:AAH7424</v>
      </c>
      <c r="F16" s="21" t="s">
        <v>1912</v>
      </c>
      <c r="G16" s="21" t="s">
        <v>1913</v>
      </c>
      <c r="H16" s="21" t="s">
        <v>1914</v>
      </c>
      <c r="I16" s="21" t="s">
        <v>773</v>
      </c>
      <c r="J16" s="21" t="s">
        <v>803</v>
      </c>
      <c r="K16" s="21" t="s">
        <v>1915</v>
      </c>
      <c r="L16" s="21" t="s">
        <v>1914</v>
      </c>
      <c r="M16" s="1" t="str">
        <f t="shared" si="0"/>
        <v>Praon brevistigma_BOLD:AAH7424</v>
      </c>
      <c r="N16" s="22">
        <v>50</v>
      </c>
      <c r="O16" s="22" t="s">
        <v>343</v>
      </c>
      <c r="P16" s="22">
        <v>155</v>
      </c>
      <c r="Q16" s="21"/>
      <c r="R16" s="21" t="s">
        <v>1272</v>
      </c>
      <c r="S16" s="23" t="s">
        <v>2386</v>
      </c>
      <c r="T16" s="21" t="s">
        <v>216</v>
      </c>
      <c r="U16" s="56" t="s">
        <v>2385</v>
      </c>
      <c r="V16" s="74" t="s">
        <v>2681</v>
      </c>
      <c r="W16" s="24"/>
      <c r="X16" s="7" t="str">
        <f>VLOOKUP($B16, Sanger_update_20181016!$B$2:$F$59, 3, FALSE)</f>
        <v>yes</v>
      </c>
      <c r="Y16" s="7" t="str">
        <f>VLOOKUP($B16, Sanger_update_20181016!$B$2:$F$59, 5, FALSE)</f>
        <v>no</v>
      </c>
      <c r="Z16" s="23"/>
      <c r="AA16" s="23"/>
      <c r="AB16" s="23"/>
      <c r="AC16" s="23"/>
      <c r="AD16" s="23"/>
      <c r="AE16" s="23"/>
      <c r="AF16" s="23"/>
      <c r="AG16" s="23"/>
      <c r="AH16" s="7" t="str">
        <f>VLOOKUP($B16, Sanger_update_20181016!$B$2:$F$59, 4, FALSE)</f>
        <v>no</v>
      </c>
      <c r="AI16" s="23"/>
      <c r="AJ16" s="23"/>
      <c r="AK16" s="25"/>
      <c r="AL16" s="22"/>
      <c r="AM16" s="21" t="s">
        <v>2551</v>
      </c>
      <c r="AN16" s="21" t="s">
        <v>2553</v>
      </c>
      <c r="AO16" t="b">
        <f t="shared" si="1"/>
        <v>0</v>
      </c>
    </row>
    <row r="17" spans="1:43" ht="15" customHeight="1" thickBot="1">
      <c r="A17" s="1">
        <v>172</v>
      </c>
      <c r="B17" s="1" t="s">
        <v>1265</v>
      </c>
      <c r="C17" s="1" t="s">
        <v>1266</v>
      </c>
      <c r="D17" s="134" t="str">
        <f>IFERROR(VLOOKUP(C17, Sanger_update_20181016!C$2:L$59, 10, FALSE), "NA")</f>
        <v>COI_CytB_AAH1667_Hymenoptera_Ichneumonidae_Occapes_hinzi</v>
      </c>
      <c r="E17" s="14" t="str">
        <f>VLOOKUP(C17, Tea_added!$B$2:$E$367, 4, FALSE)</f>
        <v>BOLD:AAH1667</v>
      </c>
      <c r="F17" s="1" t="s">
        <v>1267</v>
      </c>
      <c r="G17" s="1" t="s">
        <v>1268</v>
      </c>
      <c r="H17" s="1" t="s">
        <v>1269</v>
      </c>
      <c r="I17" s="1" t="s">
        <v>773</v>
      </c>
      <c r="J17" s="1" t="s">
        <v>774</v>
      </c>
      <c r="K17" s="1" t="s">
        <v>1270</v>
      </c>
      <c r="L17" s="1" t="s">
        <v>1269</v>
      </c>
      <c r="M17" s="1" t="str">
        <f t="shared" si="0"/>
        <v>Occapes hinzi_BOLD:AAH1667</v>
      </c>
      <c r="N17" s="13">
        <v>18</v>
      </c>
      <c r="O17" s="13" t="s">
        <v>1012</v>
      </c>
      <c r="P17" s="13" t="s">
        <v>1271</v>
      </c>
      <c r="R17" s="1" t="s">
        <v>1272</v>
      </c>
      <c r="S17" s="7"/>
      <c r="T17" t="s">
        <v>216</v>
      </c>
      <c r="U17" s="56" t="s">
        <v>2385</v>
      </c>
      <c r="V17" s="114" t="s">
        <v>2686</v>
      </c>
      <c r="W17" s="6"/>
      <c r="X17" s="7" t="str">
        <f>VLOOKUP($B17, Sanger_update_20181016!$B$2:$F$59, 3, FALSE)</f>
        <v>yes</v>
      </c>
      <c r="Y17" s="7" t="str">
        <f>VLOOKUP($B17, Sanger_update_20181016!$B$2:$F$59, 5, FALSE)</f>
        <v>no</v>
      </c>
      <c r="Z17" s="7"/>
      <c r="AA17" s="7"/>
      <c r="AB17" s="7"/>
      <c r="AC17" s="7"/>
      <c r="AD17" s="7"/>
      <c r="AE17" s="7"/>
      <c r="AF17" s="7"/>
      <c r="AG17" s="7"/>
      <c r="AH17" s="7" t="str">
        <f>VLOOKUP($B17, Sanger_update_20181016!$B$2:$F$59, 4, FALSE)</f>
        <v>yes</v>
      </c>
      <c r="AI17" s="7"/>
      <c r="AJ17" s="7"/>
      <c r="AK17" s="8"/>
      <c r="AN17" t="s">
        <v>2460</v>
      </c>
      <c r="AO17" t="b">
        <f t="shared" si="1"/>
        <v>0</v>
      </c>
    </row>
    <row r="18" spans="1:43" ht="14" thickBot="1">
      <c r="A18" s="1">
        <v>173</v>
      </c>
      <c r="B18" s="1" t="s">
        <v>1273</v>
      </c>
      <c r="C18" s="1" t="s">
        <v>1274</v>
      </c>
      <c r="D18" s="134" t="str">
        <f>IFERROR(VLOOKUP(C18, Sanger_update_20181016!C$2:L$59, 10, FALSE), "NA")</f>
        <v>COI_CytB_AAH2141_Hymenoptera_Ichneumonidae_Cryptinae</v>
      </c>
      <c r="E18" s="14" t="str">
        <f>VLOOKUP(C18, Tea_added!$B$2:$E$367, 4, FALSE)</f>
        <v>BOLD:AAH2141</v>
      </c>
      <c r="F18" s="1" t="s">
        <v>1275</v>
      </c>
      <c r="G18" s="1" t="s">
        <v>1276</v>
      </c>
      <c r="H18" s="1" t="s">
        <v>782</v>
      </c>
      <c r="I18" s="1" t="s">
        <v>773</v>
      </c>
      <c r="J18" s="1" t="s">
        <v>774</v>
      </c>
      <c r="K18" s="1" t="s">
        <v>782</v>
      </c>
      <c r="L18" s="1" t="s">
        <v>3377</v>
      </c>
      <c r="M18" s="1" t="str">
        <f t="shared" si="0"/>
        <v>Atractodes sp_BOLD:AAH2141</v>
      </c>
      <c r="N18" s="2">
        <v>18</v>
      </c>
      <c r="O18" s="2" t="s">
        <v>1067</v>
      </c>
      <c r="P18" s="2" t="s">
        <v>1277</v>
      </c>
      <c r="R18" s="1" t="s">
        <v>1272</v>
      </c>
      <c r="S18" s="7"/>
      <c r="T18" t="s">
        <v>216</v>
      </c>
      <c r="U18" s="56" t="s">
        <v>2385</v>
      </c>
      <c r="V18" s="70" t="s">
        <v>2686</v>
      </c>
      <c r="W18" s="6"/>
      <c r="X18" s="7" t="str">
        <f>VLOOKUP($B18, Sanger_update_20181016!$B$2:$F$59, 3, FALSE)</f>
        <v>no</v>
      </c>
      <c r="Y18" s="7" t="str">
        <f>VLOOKUP($B18, Sanger_update_20181016!$B$2:$F$59, 5, FALSE)</f>
        <v>no</v>
      </c>
      <c r="Z18" s="7"/>
      <c r="AA18" s="7"/>
      <c r="AB18" s="7"/>
      <c r="AC18" s="7"/>
      <c r="AD18" s="7"/>
      <c r="AE18" s="7"/>
      <c r="AF18" s="7"/>
      <c r="AG18" s="7"/>
      <c r="AH18" s="7" t="str">
        <f>VLOOKUP($B18, Sanger_update_20181016!$B$2:$F$59, 4, FALSE)</f>
        <v>yes</v>
      </c>
      <c r="AI18" s="7"/>
      <c r="AJ18" s="7"/>
      <c r="AK18" s="8"/>
      <c r="AN18" t="s">
        <v>2461</v>
      </c>
      <c r="AO18" t="b">
        <f t="shared" si="1"/>
        <v>0</v>
      </c>
    </row>
    <row r="19" spans="1:43" s="16" customFormat="1" ht="15" customHeight="1">
      <c r="A19" s="1">
        <v>174</v>
      </c>
      <c r="B19" s="1" t="s">
        <v>1278</v>
      </c>
      <c r="C19" s="1" t="s">
        <v>1279</v>
      </c>
      <c r="D19" s="134" t="str">
        <f>IFERROR(VLOOKUP(C19, Sanger_update_20181016!C$2:L$59, 10, FALSE), "NA")</f>
        <v>COI_CytB_ABV5145_Hymenoptera_Braconidae_Dacnusa_groenlandica</v>
      </c>
      <c r="E19" s="14" t="str">
        <f>VLOOKUP(C19, Tea_added!$B$2:$E$367, 4, FALSE)</f>
        <v>BOLD:ABV5145</v>
      </c>
      <c r="F19" s="1" t="s">
        <v>1280</v>
      </c>
      <c r="G19" s="1" t="s">
        <v>1281</v>
      </c>
      <c r="H19" s="1" t="s">
        <v>1282</v>
      </c>
      <c r="I19" s="1" t="s">
        <v>773</v>
      </c>
      <c r="J19" s="1" t="s">
        <v>803</v>
      </c>
      <c r="K19" s="1" t="s">
        <v>1283</v>
      </c>
      <c r="L19" s="1" t="s">
        <v>1282</v>
      </c>
      <c r="M19" s="1" t="str">
        <f t="shared" si="0"/>
        <v>Dacnusa groenlandica_BOLD:ABV5145</v>
      </c>
      <c r="N19" s="13">
        <v>18</v>
      </c>
      <c r="O19" s="13" t="s">
        <v>607</v>
      </c>
      <c r="P19" s="13" t="s">
        <v>1284</v>
      </c>
      <c r="Q19"/>
      <c r="R19" s="1" t="s">
        <v>1272</v>
      </c>
      <c r="S19" s="7"/>
      <c r="T19" t="s">
        <v>216</v>
      </c>
      <c r="U19" s="56" t="s">
        <v>2385</v>
      </c>
      <c r="V19" s="114" t="s">
        <v>2686</v>
      </c>
      <c r="W19" s="6"/>
      <c r="X19" s="7" t="str">
        <f>VLOOKUP($B19, Sanger_update_20181016!$B$2:$F$59, 3, FALSE)</f>
        <v>yes</v>
      </c>
      <c r="Y19" s="7" t="str">
        <f>VLOOKUP($B19, Sanger_update_20181016!$B$2:$F$59, 5, FALSE)</f>
        <v>no</v>
      </c>
      <c r="Z19" s="7"/>
      <c r="AA19" s="7"/>
      <c r="AB19" s="7"/>
      <c r="AC19" s="7"/>
      <c r="AD19" s="7"/>
      <c r="AE19" s="7"/>
      <c r="AF19" s="7"/>
      <c r="AG19" s="7"/>
      <c r="AH19" s="7" t="str">
        <f>VLOOKUP($B19, Sanger_update_20181016!$B$2:$F$59, 4, FALSE)</f>
        <v>yes</v>
      </c>
      <c r="AI19" s="7"/>
      <c r="AJ19" s="7"/>
      <c r="AK19" s="8"/>
      <c r="AL19" s="64"/>
      <c r="AM19"/>
      <c r="AN19" t="s">
        <v>2462</v>
      </c>
      <c r="AO19" t="b">
        <f t="shared" si="1"/>
        <v>0</v>
      </c>
      <c r="AP19" s="79"/>
      <c r="AQ19" s="72"/>
    </row>
    <row r="20" spans="1:43" ht="15" customHeight="1">
      <c r="A20" s="1">
        <v>175</v>
      </c>
      <c r="B20" s="1" t="s">
        <v>1285</v>
      </c>
      <c r="C20" s="1" t="s">
        <v>1286</v>
      </c>
      <c r="D20" s="134" t="str">
        <f>IFERROR(VLOOKUP(C20, Sanger_update_20181016!C$2:L$59, 10, FALSE), "NA")</f>
        <v>COI_CytB_ABW6412_Hymenoptera_Encyrtidae_Pseudencyrtus_sp</v>
      </c>
      <c r="E20" s="14" t="str">
        <f>VLOOKUP(C20, Tea_added!$B$2:$E$367, 4, FALSE)</f>
        <v>BOLD:ABW6412</v>
      </c>
      <c r="F20" s="1" t="s">
        <v>1287</v>
      </c>
      <c r="G20" s="1" t="s">
        <v>1288</v>
      </c>
      <c r="H20" s="1" t="s">
        <v>1289</v>
      </c>
      <c r="I20" s="1" t="s">
        <v>773</v>
      </c>
      <c r="J20" s="1" t="s">
        <v>1290</v>
      </c>
      <c r="K20" s="1" t="s">
        <v>1291</v>
      </c>
      <c r="L20" s="1" t="s">
        <v>3486</v>
      </c>
      <c r="M20" s="1" t="str">
        <f t="shared" si="0"/>
        <v>Pseudencyrtus spnov_BOLD:ABW6412</v>
      </c>
      <c r="N20" s="13">
        <v>18</v>
      </c>
      <c r="O20" s="13" t="s">
        <v>832</v>
      </c>
      <c r="P20" s="13" t="s">
        <v>1292</v>
      </c>
      <c r="R20" s="1" t="s">
        <v>1272</v>
      </c>
      <c r="S20" s="7"/>
      <c r="T20" t="s">
        <v>216</v>
      </c>
      <c r="U20" s="56" t="s">
        <v>2385</v>
      </c>
      <c r="V20" s="114" t="s">
        <v>2686</v>
      </c>
      <c r="W20" s="6"/>
      <c r="X20" s="7" t="str">
        <f>VLOOKUP($B20, Sanger_update_20181016!$B$2:$F$59, 3, FALSE)</f>
        <v>yes</v>
      </c>
      <c r="Y20" s="7" t="str">
        <f>VLOOKUP($B20, Sanger_update_20181016!$B$2:$F$59, 5, FALSE)</f>
        <v>no</v>
      </c>
      <c r="Z20" s="7"/>
      <c r="AA20" s="7"/>
      <c r="AB20" s="7"/>
      <c r="AC20" s="7"/>
      <c r="AD20" s="7"/>
      <c r="AE20" s="7"/>
      <c r="AF20" s="7"/>
      <c r="AG20" s="7"/>
      <c r="AH20" s="7" t="str">
        <f>VLOOKUP($B20, Sanger_update_20181016!$B$2:$F$59, 4, FALSE)</f>
        <v>yes</v>
      </c>
      <c r="AI20" s="7"/>
      <c r="AJ20" s="7"/>
      <c r="AK20" s="8"/>
      <c r="AN20" t="s">
        <v>2463</v>
      </c>
      <c r="AO20" t="b">
        <f t="shared" si="1"/>
        <v>0</v>
      </c>
    </row>
    <row r="21" spans="1:43" ht="15" customHeight="1">
      <c r="A21" s="1">
        <v>176</v>
      </c>
      <c r="B21" s="1" t="s">
        <v>1293</v>
      </c>
      <c r="C21" s="1" t="s">
        <v>1294</v>
      </c>
      <c r="D21" s="134" t="str">
        <f>IFERROR(VLOOKUP(C21, Sanger_update_20181016!C$2:L$59, 10, FALSE), "NA")</f>
        <v>NA</v>
      </c>
      <c r="E21" s="14" t="str">
        <f>VLOOKUP(C21, Tea_added!$B$2:$E$367, 4, FALSE)</f>
        <v>BOLD:ABY7289</v>
      </c>
      <c r="F21" s="1" t="s">
        <v>1295</v>
      </c>
      <c r="G21" s="1" t="s">
        <v>1296</v>
      </c>
      <c r="H21" s="1" t="s">
        <v>1297</v>
      </c>
      <c r="I21" s="1" t="s">
        <v>773</v>
      </c>
      <c r="J21" s="1" t="s">
        <v>774</v>
      </c>
      <c r="K21" s="1" t="s">
        <v>1298</v>
      </c>
      <c r="L21" s="1" t="s">
        <v>3487</v>
      </c>
      <c r="M21" s="1" t="str">
        <f t="shared" si="0"/>
        <v>Gelis sp_BOLD:ABY7289</v>
      </c>
      <c r="N21" s="2">
        <v>18</v>
      </c>
      <c r="O21" s="2">
        <v>10</v>
      </c>
      <c r="P21" s="2">
        <v>180</v>
      </c>
      <c r="R21" s="1" t="s">
        <v>1272</v>
      </c>
      <c r="S21" s="7"/>
      <c r="T21" t="s">
        <v>216</v>
      </c>
      <c r="U21" s="56" t="s">
        <v>2385</v>
      </c>
      <c r="V21" s="114" t="s">
        <v>2686</v>
      </c>
      <c r="W21" s="6"/>
      <c r="X21" s="7" t="str">
        <f>VLOOKUP($B21, Sanger_update_20181016!$B$2:$F$59, 3, FALSE)</f>
        <v>yes</v>
      </c>
      <c r="Y21" s="7" t="str">
        <f>VLOOKUP($B21, Sanger_update_20181016!$B$2:$F$59, 5, FALSE)</f>
        <v>no</v>
      </c>
      <c r="Z21" s="7"/>
      <c r="AA21" s="7"/>
      <c r="AB21" s="7"/>
      <c r="AC21" s="7"/>
      <c r="AD21" s="7"/>
      <c r="AE21" s="7"/>
      <c r="AF21" s="7"/>
      <c r="AG21" s="7"/>
      <c r="AH21" s="7" t="str">
        <f>VLOOKUP($B21, Sanger_update_20181016!$B$2:$F$59, 4, FALSE)</f>
        <v>no</v>
      </c>
      <c r="AI21" s="7"/>
      <c r="AJ21" s="7"/>
      <c r="AK21" s="8"/>
      <c r="AN21" t="s">
        <v>2464</v>
      </c>
      <c r="AO21" t="b">
        <f t="shared" si="1"/>
        <v>0</v>
      </c>
      <c r="AP21" s="78"/>
    </row>
    <row r="22" spans="1:43" ht="15" customHeight="1">
      <c r="A22" s="1">
        <v>177</v>
      </c>
      <c r="B22" s="1" t="s">
        <v>1299</v>
      </c>
      <c r="C22" s="1" t="s">
        <v>1300</v>
      </c>
      <c r="D22" s="134" t="str">
        <f>IFERROR(VLOOKUP(C22, Sanger_update_20181016!C$2:L$59, 10, FALSE), "NA")</f>
        <v>NA</v>
      </c>
      <c r="E22" s="14" t="str">
        <f>VLOOKUP(C22, Tea_added!$B$2:$E$367, 4, FALSE)</f>
        <v>BOLD:ABV3104</v>
      </c>
      <c r="F22" s="1" t="s">
        <v>1301</v>
      </c>
      <c r="G22" s="1" t="s">
        <v>1302</v>
      </c>
      <c r="H22" s="1" t="s">
        <v>1303</v>
      </c>
      <c r="I22" s="1" t="s">
        <v>773</v>
      </c>
      <c r="J22" s="1" t="s">
        <v>774</v>
      </c>
      <c r="K22" s="1" t="s">
        <v>1304</v>
      </c>
      <c r="L22" s="1" t="s">
        <v>3482</v>
      </c>
      <c r="M22" s="1" t="str">
        <f t="shared" si="0"/>
        <v>Plectiscus sp_2ZERO_BOLD:ABV3104</v>
      </c>
      <c r="N22" s="13">
        <v>18</v>
      </c>
      <c r="O22" s="13" t="s">
        <v>1305</v>
      </c>
      <c r="P22" s="13" t="s">
        <v>1306</v>
      </c>
      <c r="R22" s="1" t="s">
        <v>1272</v>
      </c>
      <c r="S22" s="7"/>
      <c r="T22" t="s">
        <v>216</v>
      </c>
      <c r="U22" s="56" t="s">
        <v>2385</v>
      </c>
      <c r="V22" s="114" t="s">
        <v>2686</v>
      </c>
      <c r="W22" s="6"/>
      <c r="X22" s="7" t="str">
        <f>VLOOKUP($B22, Sanger_update_20181016!$B$2:$F$59, 3, FALSE)</f>
        <v>yes</v>
      </c>
      <c r="Y22" s="7" t="str">
        <f>VLOOKUP($B22, Sanger_update_20181016!$B$2:$F$59, 5, FALSE)</f>
        <v>no</v>
      </c>
      <c r="Z22" s="7"/>
      <c r="AA22" s="7"/>
      <c r="AB22" s="7"/>
      <c r="AC22" s="7"/>
      <c r="AD22" s="7"/>
      <c r="AE22" s="7"/>
      <c r="AF22" s="7"/>
      <c r="AG22" s="7"/>
      <c r="AH22" s="7" t="str">
        <f>VLOOKUP($B22, Sanger_update_20181016!$B$2:$F$59, 4, FALSE)</f>
        <v>no</v>
      </c>
      <c r="AI22" s="7"/>
      <c r="AJ22" s="7"/>
      <c r="AK22" s="8"/>
      <c r="AN22" t="s">
        <v>2465</v>
      </c>
      <c r="AO22" t="b">
        <f t="shared" si="1"/>
        <v>0</v>
      </c>
    </row>
    <row r="23" spans="1:43" ht="15" customHeight="1">
      <c r="A23" s="1">
        <v>178</v>
      </c>
      <c r="B23" s="1" t="s">
        <v>1307</v>
      </c>
      <c r="C23" s="1" t="s">
        <v>1308</v>
      </c>
      <c r="D23" s="134" t="str">
        <f>IFERROR(VLOOKUP(C23, Sanger_update_20181016!C$2:L$59, 10, FALSE), "NA")</f>
        <v>NA</v>
      </c>
      <c r="E23" s="14" t="str">
        <f>VLOOKUP(C23, Tea_added!$B$2:$E$367, 4, FALSE)</f>
        <v>BOLD:AAC8798</v>
      </c>
      <c r="F23" s="1" t="s">
        <v>1309</v>
      </c>
      <c r="G23" s="1" t="s">
        <v>1310</v>
      </c>
      <c r="H23" s="1" t="s">
        <v>1311</v>
      </c>
      <c r="I23" s="1" t="s">
        <v>773</v>
      </c>
      <c r="J23" s="1" t="s">
        <v>774</v>
      </c>
      <c r="K23" s="1" t="s">
        <v>1312</v>
      </c>
      <c r="L23" s="1" t="s">
        <v>3483</v>
      </c>
      <c r="M23" s="1" t="str">
        <f t="shared" si="0"/>
        <v>Stenomacrus sp_3ZERO_BOLD:AAC8798</v>
      </c>
      <c r="N23" s="13">
        <v>18</v>
      </c>
      <c r="O23" s="13" t="s">
        <v>1313</v>
      </c>
      <c r="P23" s="13">
        <v>261</v>
      </c>
      <c r="R23" s="1" t="s">
        <v>1272</v>
      </c>
      <c r="S23" s="7"/>
      <c r="T23" t="s">
        <v>216</v>
      </c>
      <c r="U23" s="56" t="s">
        <v>2385</v>
      </c>
      <c r="V23" s="114" t="s">
        <v>2686</v>
      </c>
      <c r="W23" s="6"/>
      <c r="X23" s="7" t="str">
        <f>VLOOKUP($B23, Sanger_update_20181016!$B$2:$F$59, 3, FALSE)</f>
        <v>yes</v>
      </c>
      <c r="Y23" s="7" t="str">
        <f>VLOOKUP($B23, Sanger_update_20181016!$B$2:$F$59, 5, FALSE)</f>
        <v>no</v>
      </c>
      <c r="Z23" s="7"/>
      <c r="AA23" s="7"/>
      <c r="AB23" s="7"/>
      <c r="AC23" s="7"/>
      <c r="AD23" s="7"/>
      <c r="AE23" s="7"/>
      <c r="AF23" s="7"/>
      <c r="AG23" s="7"/>
      <c r="AH23" s="7" t="str">
        <f>VLOOKUP($B23, Sanger_update_20181016!$B$2:$F$59, 4, FALSE)</f>
        <v>no</v>
      </c>
      <c r="AI23" s="7"/>
      <c r="AJ23" s="7"/>
      <c r="AK23" s="8"/>
      <c r="AN23" t="s">
        <v>2466</v>
      </c>
      <c r="AO23" t="b">
        <f t="shared" si="1"/>
        <v>0</v>
      </c>
    </row>
    <row r="24" spans="1:43" ht="15" customHeight="1">
      <c r="A24" s="1">
        <v>179</v>
      </c>
      <c r="B24" s="1" t="s">
        <v>1314</v>
      </c>
      <c r="C24" s="1" t="s">
        <v>1315</v>
      </c>
      <c r="D24" s="134" t="str">
        <f>IFERROR(VLOOKUP(C24, Sanger_update_20181016!C$2:L$59, 10, FALSE), "NA")</f>
        <v>NA</v>
      </c>
      <c r="E24" s="14" t="str">
        <f>VLOOKUP(C24, Tea_added!$B$2:$E$367, 4, FALSE)</f>
        <v>BOLD:AAM7533</v>
      </c>
      <c r="F24" s="1" t="s">
        <v>1316</v>
      </c>
      <c r="G24" s="1" t="s">
        <v>1317</v>
      </c>
      <c r="H24" s="1" t="s">
        <v>1312</v>
      </c>
      <c r="I24" s="1" t="s">
        <v>773</v>
      </c>
      <c r="J24" s="1" t="s">
        <v>774</v>
      </c>
      <c r="K24" s="1" t="s">
        <v>1312</v>
      </c>
      <c r="L24" s="1" t="s">
        <v>3384</v>
      </c>
      <c r="M24" s="1" t="str">
        <f t="shared" si="0"/>
        <v>Stenomacrus sp_BOLD:AAM7533</v>
      </c>
      <c r="N24" s="13">
        <v>18</v>
      </c>
      <c r="O24" s="13" t="s">
        <v>1318</v>
      </c>
      <c r="P24" s="13" t="s">
        <v>1319</v>
      </c>
      <c r="R24" s="1" t="s">
        <v>1272</v>
      </c>
      <c r="S24" s="7"/>
      <c r="T24" t="s">
        <v>216</v>
      </c>
      <c r="U24" s="56" t="s">
        <v>2385</v>
      </c>
      <c r="V24" s="114" t="s">
        <v>2686</v>
      </c>
      <c r="W24" s="6"/>
      <c r="X24" s="7" t="str">
        <f>VLOOKUP($B24, Sanger_update_20181016!$B$2:$F$59, 3, FALSE)</f>
        <v>yes</v>
      </c>
      <c r="Y24" s="7" t="str">
        <f>VLOOKUP($B24, Sanger_update_20181016!$B$2:$F$59, 5, FALSE)</f>
        <v>no</v>
      </c>
      <c r="Z24" s="7"/>
      <c r="AA24" s="7"/>
      <c r="AB24" s="7"/>
      <c r="AC24" s="7"/>
      <c r="AD24" s="7"/>
      <c r="AE24" s="7"/>
      <c r="AF24" s="7"/>
      <c r="AG24" s="7"/>
      <c r="AH24" s="7" t="str">
        <f>VLOOKUP($B24, Sanger_update_20181016!$B$2:$F$59, 4, FALSE)</f>
        <v>no</v>
      </c>
      <c r="AI24" s="7"/>
      <c r="AJ24" s="7"/>
      <c r="AK24" s="8"/>
      <c r="AN24" t="s">
        <v>2467</v>
      </c>
      <c r="AO24" t="b">
        <f t="shared" si="1"/>
        <v>0</v>
      </c>
    </row>
    <row r="25" spans="1:43" ht="15" customHeight="1" thickBot="1">
      <c r="A25" s="1">
        <v>180</v>
      </c>
      <c r="B25" s="1" t="s">
        <v>1320</v>
      </c>
      <c r="C25" s="1" t="s">
        <v>1321</v>
      </c>
      <c r="D25" s="134" t="str">
        <f>IFERROR(VLOOKUP(C25, Sanger_update_20181016!C$2:L$59, 10, FALSE), "NA")</f>
        <v>COI_CytB_ABW6398_Hymenoptera_Pteromalidae_Pachyneuron_groenlandicum</v>
      </c>
      <c r="E25" s="14" t="str">
        <f>VLOOKUP(C25, Tea_added!$B$2:$E$367, 4, FALSE)</f>
        <v>BOLD:ABW6398</v>
      </c>
      <c r="F25" s="1" t="s">
        <v>1322</v>
      </c>
      <c r="G25" s="1" t="s">
        <v>1323</v>
      </c>
      <c r="H25" s="1" t="s">
        <v>1324</v>
      </c>
      <c r="I25" s="1" t="s">
        <v>773</v>
      </c>
      <c r="J25" s="1" t="s">
        <v>1325</v>
      </c>
      <c r="K25" s="1" t="s">
        <v>1326</v>
      </c>
      <c r="L25" s="1" t="s">
        <v>1324</v>
      </c>
      <c r="M25" s="1" t="str">
        <f t="shared" si="0"/>
        <v>Pachyneuron groenlandicum_BOLD:ABW6398</v>
      </c>
      <c r="N25" s="13">
        <v>18</v>
      </c>
      <c r="O25" s="13" t="s">
        <v>659</v>
      </c>
      <c r="P25" s="13" t="s">
        <v>1327</v>
      </c>
      <c r="R25" s="1" t="s">
        <v>1272</v>
      </c>
      <c r="S25" s="7"/>
      <c r="T25" t="s">
        <v>216</v>
      </c>
      <c r="U25" s="56" t="s">
        <v>2385</v>
      </c>
      <c r="V25" s="114" t="s">
        <v>2686</v>
      </c>
      <c r="W25" s="6"/>
      <c r="X25" s="7" t="str">
        <f>VLOOKUP($B25, Sanger_update_20181016!$B$2:$F$59, 3, FALSE)</f>
        <v>no</v>
      </c>
      <c r="Y25" s="7" t="str">
        <f>VLOOKUP($B25, Sanger_update_20181016!$B$2:$F$59, 5, FALSE)</f>
        <v>no</v>
      </c>
      <c r="Z25" s="7"/>
      <c r="AA25" s="7"/>
      <c r="AB25" s="7"/>
      <c r="AC25" s="7"/>
      <c r="AD25" s="7"/>
      <c r="AE25" s="7"/>
      <c r="AF25" s="7"/>
      <c r="AG25" s="7"/>
      <c r="AH25" s="7" t="str">
        <f>VLOOKUP($B25, Sanger_update_20181016!$B$2:$F$59, 4, FALSE)</f>
        <v>yes</v>
      </c>
      <c r="AI25" s="7"/>
      <c r="AJ25" s="7"/>
      <c r="AK25" s="8"/>
      <c r="AN25" t="s">
        <v>2468</v>
      </c>
      <c r="AO25" t="b">
        <f t="shared" si="1"/>
        <v>0</v>
      </c>
    </row>
    <row r="26" spans="1:43" ht="14" thickBot="1">
      <c r="A26" s="1">
        <v>181</v>
      </c>
      <c r="B26" s="1" t="s">
        <v>1328</v>
      </c>
      <c r="C26" s="1" t="s">
        <v>1329</v>
      </c>
      <c r="D26" s="134" t="str">
        <f>IFERROR(VLOOKUP(C26, Sanger_update_20181016!C$2:L$59, 10, FALSE), "NA")</f>
        <v>COI_CytB_AAF0572_Hymenoptera_Ichneumonidae_Orthocentrus</v>
      </c>
      <c r="E26" s="14" t="str">
        <f>VLOOKUP(C26, Tea_added!$B$2:$E$367, 4, FALSE)</f>
        <v>BOLD:AAF0572</v>
      </c>
      <c r="F26" s="1" t="s">
        <v>1330</v>
      </c>
      <c r="G26" s="1" t="s">
        <v>1331</v>
      </c>
      <c r="H26" s="1" t="s">
        <v>838</v>
      </c>
      <c r="I26" s="1" t="s">
        <v>773</v>
      </c>
      <c r="J26" s="1" t="s">
        <v>774</v>
      </c>
      <c r="K26" s="1" t="s">
        <v>838</v>
      </c>
      <c r="L26" s="1" t="s">
        <v>3381</v>
      </c>
      <c r="M26" s="1" t="str">
        <f t="shared" si="0"/>
        <v>Orthocentrus sp_BOLD:AAF0572</v>
      </c>
      <c r="N26" s="13">
        <v>18</v>
      </c>
      <c r="O26" s="13" t="s">
        <v>824</v>
      </c>
      <c r="P26" s="13" t="s">
        <v>1332</v>
      </c>
      <c r="R26" s="1" t="s">
        <v>1272</v>
      </c>
      <c r="S26" s="7"/>
      <c r="T26" t="s">
        <v>216</v>
      </c>
      <c r="U26" s="56" t="s">
        <v>2385</v>
      </c>
      <c r="V26" s="70" t="s">
        <v>2686</v>
      </c>
      <c r="W26" s="6"/>
      <c r="X26" s="7" t="str">
        <f>VLOOKUP($B26, Sanger_update_20181016!$B$2:$F$59, 3, FALSE)</f>
        <v>yes</v>
      </c>
      <c r="Y26" s="7" t="str">
        <f>VLOOKUP($B26, Sanger_update_20181016!$B$2:$F$59, 5, FALSE)</f>
        <v>no</v>
      </c>
      <c r="Z26" s="7"/>
      <c r="AA26" s="7"/>
      <c r="AB26" s="7"/>
      <c r="AC26" s="7"/>
      <c r="AD26" s="7"/>
      <c r="AE26" s="7"/>
      <c r="AF26" s="7"/>
      <c r="AG26" s="7"/>
      <c r="AH26" s="7" t="str">
        <f>VLOOKUP($B26, Sanger_update_20181016!$B$2:$F$59, 4, FALSE)</f>
        <v>yes</v>
      </c>
      <c r="AI26" s="7"/>
      <c r="AJ26" s="7"/>
      <c r="AK26" s="8"/>
      <c r="AN26" t="s">
        <v>2469</v>
      </c>
      <c r="AO26" t="b">
        <f t="shared" si="1"/>
        <v>0</v>
      </c>
    </row>
    <row r="27" spans="1:43" s="26" customFormat="1" ht="15" customHeight="1" thickBot="1">
      <c r="A27" s="1">
        <v>182</v>
      </c>
      <c r="B27" s="1" t="s">
        <v>1333</v>
      </c>
      <c r="C27" s="1" t="s">
        <v>1334</v>
      </c>
      <c r="D27" s="134" t="str">
        <f>IFERROR(VLOOKUP(C27, Sanger_update_20181016!C$2:L$59, 10, FALSE), "NA")</f>
        <v>COI_CytB_ACD2908_Diptera_Chironomidae_Orthocladius</v>
      </c>
      <c r="E27" s="14" t="str">
        <f>VLOOKUP(C27, Tea_added!$B$2:$E$367, 4, FALSE)</f>
        <v>BOLD:ACD2908</v>
      </c>
      <c r="F27" s="1" t="s">
        <v>1335</v>
      </c>
      <c r="G27" s="1" t="s">
        <v>1336</v>
      </c>
      <c r="H27" s="1" t="s">
        <v>365</v>
      </c>
      <c r="I27" s="1" t="s">
        <v>40</v>
      </c>
      <c r="J27" s="1" t="s">
        <v>41</v>
      </c>
      <c r="K27" s="1" t="s">
        <v>365</v>
      </c>
      <c r="L27" s="1" t="s">
        <v>3121</v>
      </c>
      <c r="M27" s="1" t="str">
        <f t="shared" si="0"/>
        <v>Orthocladius sp_BOLD:ACD2908</v>
      </c>
      <c r="N27" s="13">
        <v>18</v>
      </c>
      <c r="O27" s="13" t="s">
        <v>1337</v>
      </c>
      <c r="P27" s="13" t="s">
        <v>1338</v>
      </c>
      <c r="Q27"/>
      <c r="R27" s="1" t="s">
        <v>1272</v>
      </c>
      <c r="S27" s="7"/>
      <c r="T27" t="s">
        <v>216</v>
      </c>
      <c r="U27" s="56" t="s">
        <v>2385</v>
      </c>
      <c r="V27" s="114" t="s">
        <v>2686</v>
      </c>
      <c r="W27" s="6"/>
      <c r="X27" s="7" t="str">
        <f>VLOOKUP($B27, Sanger_update_20181016!$B$2:$F$59, 3, FALSE)</f>
        <v>no</v>
      </c>
      <c r="Y27" s="7" t="str">
        <f>VLOOKUP($B27, Sanger_update_20181016!$B$2:$F$59, 5, FALSE)</f>
        <v>no</v>
      </c>
      <c r="Z27" s="7"/>
      <c r="AA27" s="7"/>
      <c r="AB27" s="7"/>
      <c r="AC27" s="7"/>
      <c r="AD27" s="7"/>
      <c r="AE27" s="7"/>
      <c r="AF27" s="7"/>
      <c r="AG27" s="7"/>
      <c r="AH27" s="7" t="str">
        <f>VLOOKUP($B27, Sanger_update_20181016!$B$2:$F$59, 4, FALSE)</f>
        <v>yes</v>
      </c>
      <c r="AI27" s="7"/>
      <c r="AJ27" s="7"/>
      <c r="AK27" s="8"/>
      <c r="AL27" s="64"/>
      <c r="AM27"/>
      <c r="AN27" t="s">
        <v>2470</v>
      </c>
      <c r="AO27" t="b">
        <f t="shared" si="1"/>
        <v>0</v>
      </c>
      <c r="AP27" s="71"/>
      <c r="AQ27" s="73"/>
    </row>
    <row r="28" spans="1:43" ht="14" thickBot="1">
      <c r="A28" s="21">
        <v>183</v>
      </c>
      <c r="B28" s="21" t="s">
        <v>1339</v>
      </c>
      <c r="C28" s="21" t="s">
        <v>1340</v>
      </c>
      <c r="D28" s="134" t="str">
        <f>IFERROR(VLOOKUP(C28, Sanger_update_20181016!C$2:L$59, 10, FALSE), "NA")</f>
        <v>COI_CytB_AAN5165_Diptera_Ceratopogonidae_Forcipomyia</v>
      </c>
      <c r="E28" s="14" t="str">
        <f>VLOOKUP(C28, Tea_added!$B$2:$E$367, 4, FALSE)</f>
        <v>BOLD:AAN5165</v>
      </c>
      <c r="F28" s="21" t="s">
        <v>1341</v>
      </c>
      <c r="G28" s="21" t="s">
        <v>1342</v>
      </c>
      <c r="H28" s="21" t="s">
        <v>1343</v>
      </c>
      <c r="I28" s="21" t="s">
        <v>40</v>
      </c>
      <c r="J28" s="21" t="s">
        <v>626</v>
      </c>
      <c r="K28" s="21" t="s">
        <v>1343</v>
      </c>
      <c r="L28" s="21" t="s">
        <v>3479</v>
      </c>
      <c r="M28" s="1" t="str">
        <f t="shared" si="0"/>
        <v>Forcipomyia sp_BOLD:AAN5165</v>
      </c>
      <c r="N28" s="22">
        <v>18</v>
      </c>
      <c r="O28" s="22" t="s">
        <v>1344</v>
      </c>
      <c r="P28" s="22" t="s">
        <v>1345</v>
      </c>
      <c r="Q28" s="21"/>
      <c r="R28" s="21" t="s">
        <v>1272</v>
      </c>
      <c r="S28" s="23" t="s">
        <v>2388</v>
      </c>
      <c r="T28" s="21" t="s">
        <v>216</v>
      </c>
      <c r="U28" s="56" t="s">
        <v>2385</v>
      </c>
      <c r="V28" s="129" t="s">
        <v>3107</v>
      </c>
      <c r="W28" s="24"/>
      <c r="X28" s="7" t="str">
        <f>VLOOKUP($B28, Sanger_update_20181016!$B$2:$F$59, 3, FALSE)</f>
        <v>no</v>
      </c>
      <c r="Y28" s="7" t="str">
        <f>VLOOKUP($B28, Sanger_update_20181016!$B$2:$F$59, 5, FALSE)</f>
        <v>yes</v>
      </c>
      <c r="Z28" s="23"/>
      <c r="AA28" s="23"/>
      <c r="AB28" s="23"/>
      <c r="AC28" s="23"/>
      <c r="AD28" s="23"/>
      <c r="AE28" s="23"/>
      <c r="AF28" s="23"/>
      <c r="AG28" s="23"/>
      <c r="AH28" s="7" t="str">
        <f>VLOOKUP($B28, Sanger_update_20181016!$B$2:$F$59, 4, FALSE)</f>
        <v>yes</v>
      </c>
      <c r="AI28" s="23"/>
      <c r="AJ28" s="23"/>
      <c r="AK28" s="25"/>
      <c r="AL28" s="22"/>
      <c r="AM28" s="21" t="s">
        <v>2430</v>
      </c>
      <c r="AN28" s="21" t="s">
        <v>2416</v>
      </c>
      <c r="AO28" t="b">
        <f t="shared" si="1"/>
        <v>0</v>
      </c>
    </row>
    <row r="29" spans="1:43" s="16" customFormat="1" ht="15" customHeight="1" thickBot="1">
      <c r="A29" s="1">
        <v>184</v>
      </c>
      <c r="B29" s="1" t="s">
        <v>1346</v>
      </c>
      <c r="C29" s="1" t="s">
        <v>1347</v>
      </c>
      <c r="D29" s="134" t="str">
        <f>IFERROR(VLOOKUP(C29, Sanger_update_20181016!C$2:L$59, 10, FALSE), "NA")</f>
        <v>COI_CytB_ACX5953_Diptera_Chironomidae_Diamesa_arctica_COIsameAsACW5472</v>
      </c>
      <c r="E29" s="14" t="str">
        <f>VLOOKUP(C29, Tea_added!$B$2:$E$367, 4, FALSE)</f>
        <v>BOLD:ACX5953</v>
      </c>
      <c r="F29" s="1" t="s">
        <v>1348</v>
      </c>
      <c r="G29" s="1" t="s">
        <v>1349</v>
      </c>
      <c r="H29" s="1" t="s">
        <v>149</v>
      </c>
      <c r="I29" s="1" t="s">
        <v>40</v>
      </c>
      <c r="J29" s="1" t="s">
        <v>41</v>
      </c>
      <c r="K29" s="1" t="s">
        <v>142</v>
      </c>
      <c r="L29" s="1" t="s">
        <v>149</v>
      </c>
      <c r="M29" s="1" t="str">
        <f t="shared" si="0"/>
        <v>Diamesa arctica_BOLD:ACX5953</v>
      </c>
      <c r="N29" s="13">
        <v>18</v>
      </c>
      <c r="O29" s="13" t="s">
        <v>1350</v>
      </c>
      <c r="P29" s="13" t="s">
        <v>1351</v>
      </c>
      <c r="Q29"/>
      <c r="R29" s="1" t="s">
        <v>1272</v>
      </c>
      <c r="S29" s="7"/>
      <c r="T29" t="s">
        <v>216</v>
      </c>
      <c r="U29" s="56" t="s">
        <v>2385</v>
      </c>
      <c r="V29" s="114" t="s">
        <v>2686</v>
      </c>
      <c r="W29" s="6"/>
      <c r="X29" s="7" t="str">
        <f>VLOOKUP($B29, Sanger_update_20181016!$B$2:$F$59, 3, FALSE)</f>
        <v>yes</v>
      </c>
      <c r="Y29" s="7" t="str">
        <f>VLOOKUP($B29, Sanger_update_20181016!$B$2:$F$59, 5, FALSE)</f>
        <v>yes</v>
      </c>
      <c r="Z29" s="7"/>
      <c r="AA29" s="7"/>
      <c r="AB29" s="7"/>
      <c r="AC29" s="7"/>
      <c r="AD29" s="7"/>
      <c r="AE29" s="7"/>
      <c r="AF29" s="7"/>
      <c r="AG29" s="7"/>
      <c r="AH29" s="7" t="str">
        <f>VLOOKUP($B29, Sanger_update_20181016!$B$2:$F$59, 4, FALSE)</f>
        <v>yes</v>
      </c>
      <c r="AI29" s="7"/>
      <c r="AJ29" s="7"/>
      <c r="AK29" s="8"/>
      <c r="AL29" s="64"/>
      <c r="AM29"/>
      <c r="AN29" t="s">
        <v>2471</v>
      </c>
      <c r="AO29" t="b">
        <f t="shared" si="1"/>
        <v>0</v>
      </c>
      <c r="AP29" s="72"/>
      <c r="AQ29" s="72"/>
    </row>
    <row r="30" spans="1:43" ht="14" thickBot="1">
      <c r="A30" s="1">
        <v>185</v>
      </c>
      <c r="B30" s="1" t="s">
        <v>1352</v>
      </c>
      <c r="C30" s="1" t="s">
        <v>1353</v>
      </c>
      <c r="D30" s="134" t="str">
        <f>IFERROR(VLOOKUP(C30, Sanger_update_20181016!C$2:L$59, 10, FALSE), "NA")</f>
        <v>NA</v>
      </c>
      <c r="E30" s="14" t="str">
        <f>VLOOKUP(C30, Tea_added!$B$2:$E$367, 4, FALSE)</f>
        <v>BOLD:AAU6557</v>
      </c>
      <c r="F30" s="1" t="s">
        <v>1354</v>
      </c>
      <c r="G30" s="1" t="s">
        <v>1355</v>
      </c>
      <c r="H30" s="1" t="s">
        <v>327</v>
      </c>
      <c r="I30" s="1" t="s">
        <v>40</v>
      </c>
      <c r="J30" s="1" t="s">
        <v>41</v>
      </c>
      <c r="K30" s="1" t="s">
        <v>327</v>
      </c>
      <c r="L30" s="1" t="s">
        <v>3120</v>
      </c>
      <c r="M30" s="1" t="str">
        <f t="shared" si="0"/>
        <v>Metriocnemus sp_BOLD:AAU6557</v>
      </c>
      <c r="N30" s="2">
        <v>18</v>
      </c>
      <c r="O30" s="2" t="s">
        <v>430</v>
      </c>
      <c r="P30" s="2" t="s">
        <v>1356</v>
      </c>
      <c r="R30" s="1" t="s">
        <v>1272</v>
      </c>
      <c r="S30" s="7"/>
      <c r="T30" t="s">
        <v>216</v>
      </c>
      <c r="U30" s="56" t="s">
        <v>2385</v>
      </c>
      <c r="V30" s="70" t="s">
        <v>2686</v>
      </c>
      <c r="W30" s="6"/>
      <c r="X30" s="7" t="str">
        <f>VLOOKUP($B30, Sanger_update_20181016!$B$2:$F$59, 3, FALSE)</f>
        <v>no</v>
      </c>
      <c r="Y30" s="7" t="str">
        <f>VLOOKUP($B30, Sanger_update_20181016!$B$2:$F$59, 5, FALSE)</f>
        <v>no</v>
      </c>
      <c r="Z30" s="7"/>
      <c r="AA30" s="7"/>
      <c r="AB30" s="7"/>
      <c r="AC30" s="7"/>
      <c r="AD30" s="7"/>
      <c r="AE30" s="7"/>
      <c r="AF30" s="7"/>
      <c r="AG30" s="7"/>
      <c r="AH30" s="7" t="str">
        <f>VLOOKUP($B30, Sanger_update_20181016!$B$2:$F$59, 4, FALSE)</f>
        <v>no</v>
      </c>
      <c r="AI30" s="7"/>
      <c r="AJ30" s="7"/>
      <c r="AK30" s="8"/>
      <c r="AN30" t="s">
        <v>2472</v>
      </c>
      <c r="AO30" t="b">
        <f t="shared" si="1"/>
        <v>0</v>
      </c>
    </row>
    <row r="31" spans="1:43" s="26" customFormat="1" ht="15" customHeight="1">
      <c r="A31" s="1">
        <v>186</v>
      </c>
      <c r="B31" s="1" t="s">
        <v>1357</v>
      </c>
      <c r="C31" s="1" t="s">
        <v>1358</v>
      </c>
      <c r="D31" s="134" t="str">
        <f>IFERROR(VLOOKUP(C31, Sanger_update_20181016!C$2:L$59, 10, FALSE), "NA")</f>
        <v>COI_CytB_AAU6582_Diptera_Cecidomyiidae_Dasineura</v>
      </c>
      <c r="E31" s="14" t="str">
        <f>VLOOKUP(C31, Tea_added!$B$2:$E$367, 4, FALSE)</f>
        <v>BOLD:AAU6582</v>
      </c>
      <c r="F31" s="1" t="s">
        <v>1359</v>
      </c>
      <c r="G31" s="1" t="s">
        <v>1360</v>
      </c>
      <c r="H31" s="1" t="s">
        <v>1361</v>
      </c>
      <c r="I31" s="1" t="s">
        <v>40</v>
      </c>
      <c r="J31" s="1" t="s">
        <v>1362</v>
      </c>
      <c r="K31" s="1" t="s">
        <v>1361</v>
      </c>
      <c r="L31" s="1" t="s">
        <v>3110</v>
      </c>
      <c r="M31" s="1" t="str">
        <f t="shared" si="0"/>
        <v>Dasineura sp_BOLD:AAU6582</v>
      </c>
      <c r="N31" s="13">
        <v>18</v>
      </c>
      <c r="O31" s="13" t="s">
        <v>1363</v>
      </c>
      <c r="P31" s="13" t="s">
        <v>1364</v>
      </c>
      <c r="Q31"/>
      <c r="R31" s="1" t="s">
        <v>1272</v>
      </c>
      <c r="S31" s="7"/>
      <c r="T31" t="s">
        <v>216</v>
      </c>
      <c r="U31" s="56" t="s">
        <v>2385</v>
      </c>
      <c r="V31" s="114" t="s">
        <v>2686</v>
      </c>
      <c r="W31" s="6"/>
      <c r="X31" s="7" t="str">
        <f>VLOOKUP($B31, Sanger_update_20181016!$B$2:$F$59, 3, FALSE)</f>
        <v>yes</v>
      </c>
      <c r="Y31" s="7" t="str">
        <f>VLOOKUP($B31, Sanger_update_20181016!$B$2:$F$59, 5, FALSE)</f>
        <v>no</v>
      </c>
      <c r="Z31" s="7"/>
      <c r="AA31" s="7"/>
      <c r="AB31" s="7"/>
      <c r="AC31" s="7"/>
      <c r="AD31" s="7"/>
      <c r="AE31" s="7"/>
      <c r="AF31" s="7"/>
      <c r="AG31" s="7"/>
      <c r="AH31" s="7" t="str">
        <f>VLOOKUP($B31, Sanger_update_20181016!$B$2:$F$59, 4, FALSE)</f>
        <v>yes</v>
      </c>
      <c r="AI31" s="7"/>
      <c r="AJ31" s="7"/>
      <c r="AK31" s="8"/>
      <c r="AL31" s="64"/>
      <c r="AM31"/>
      <c r="AN31" t="s">
        <v>2473</v>
      </c>
      <c r="AO31" t="b">
        <f t="shared" si="1"/>
        <v>0</v>
      </c>
      <c r="AP31" s="71"/>
      <c r="AQ31" s="73"/>
    </row>
    <row r="32" spans="1:43" ht="15" customHeight="1">
      <c r="A32" s="1">
        <v>187</v>
      </c>
      <c r="B32" s="1" t="s">
        <v>1365</v>
      </c>
      <c r="C32" s="1" t="s">
        <v>1366</v>
      </c>
      <c r="D32" s="134" t="str">
        <f>IFERROR(VLOOKUP(C32, Sanger_update_20181016!C$2:L$59, 10, FALSE), "NA")</f>
        <v>COI_CytB_ACU4980_Diptera_Ceratopogonidae_Brachypogon</v>
      </c>
      <c r="E32" s="14" t="str">
        <f>VLOOKUP(C32, Tea_added!$B$2:$E$367, 4, FALSE)</f>
        <v>BOLD:ACU4980</v>
      </c>
      <c r="F32" s="1" t="s">
        <v>1367</v>
      </c>
      <c r="G32" s="1" t="s">
        <v>1368</v>
      </c>
      <c r="H32" s="1" t="s">
        <v>625</v>
      </c>
      <c r="I32" s="1" t="s">
        <v>40</v>
      </c>
      <c r="J32" s="1" t="s">
        <v>626</v>
      </c>
      <c r="K32" s="1" t="s">
        <v>625</v>
      </c>
      <c r="L32" s="1" t="s">
        <v>3111</v>
      </c>
      <c r="M32" s="1" t="str">
        <f t="shared" si="0"/>
        <v>Brachypogon sp_BOLD:ACU4980</v>
      </c>
      <c r="N32" s="2">
        <v>18</v>
      </c>
      <c r="O32" s="2" t="s">
        <v>659</v>
      </c>
      <c r="P32" s="2" t="s">
        <v>1327</v>
      </c>
      <c r="R32" s="1" t="s">
        <v>1272</v>
      </c>
      <c r="S32" s="7"/>
      <c r="T32" t="s">
        <v>216</v>
      </c>
      <c r="U32" s="56" t="s">
        <v>2385</v>
      </c>
      <c r="V32" s="114" t="s">
        <v>2686</v>
      </c>
      <c r="W32" s="6"/>
      <c r="X32" s="7" t="str">
        <f>VLOOKUP($B32, Sanger_update_20181016!$B$2:$F$59, 3, FALSE)</f>
        <v>no</v>
      </c>
      <c r="Y32" s="7" t="str">
        <f>VLOOKUP($B32, Sanger_update_20181016!$B$2:$F$59, 5, FALSE)</f>
        <v>yes</v>
      </c>
      <c r="Z32" s="7"/>
      <c r="AA32" s="7"/>
      <c r="AB32" s="7"/>
      <c r="AC32" s="7"/>
      <c r="AD32" s="7"/>
      <c r="AE32" s="7"/>
      <c r="AF32" s="7"/>
      <c r="AG32" s="7"/>
      <c r="AH32" s="7" t="str">
        <f>VLOOKUP($B32, Sanger_update_20181016!$B$2:$F$59, 4, FALSE)</f>
        <v>yes</v>
      </c>
      <c r="AI32" s="7"/>
      <c r="AJ32" s="7"/>
      <c r="AK32" s="8"/>
      <c r="AN32" t="s">
        <v>2474</v>
      </c>
      <c r="AO32" t="b">
        <f t="shared" si="1"/>
        <v>0</v>
      </c>
    </row>
    <row r="33" spans="1:43" ht="15" customHeight="1">
      <c r="A33" s="1">
        <v>190</v>
      </c>
      <c r="B33" s="1" t="s">
        <v>1381</v>
      </c>
      <c r="C33" s="1" t="s">
        <v>1382</v>
      </c>
      <c r="D33" s="134" t="str">
        <f>IFERROR(VLOOKUP(C33, Sanger_update_20181016!C$2:L$59, 10, FALSE), "NA")</f>
        <v>COI_CytB_ACI9621_Diptera_Chironomidae_Metriocnemus</v>
      </c>
      <c r="E33" s="14" t="str">
        <f>VLOOKUP(C33, Tea_added!$B$2:$E$367, 4, FALSE)</f>
        <v>BOLD:ACI9621</v>
      </c>
      <c r="F33" s="1" t="s">
        <v>1383</v>
      </c>
      <c r="G33" s="1" t="s">
        <v>1384</v>
      </c>
      <c r="H33" s="1" t="s">
        <v>327</v>
      </c>
      <c r="I33" s="1" t="s">
        <v>40</v>
      </c>
      <c r="J33" s="1" t="s">
        <v>41</v>
      </c>
      <c r="K33" s="1" t="s">
        <v>327</v>
      </c>
      <c r="L33" s="1" t="s">
        <v>3120</v>
      </c>
      <c r="M33" s="1" t="str">
        <f t="shared" si="0"/>
        <v>Metriocnemus sp_BOLD:ACI9621</v>
      </c>
      <c r="N33" s="13">
        <v>18</v>
      </c>
      <c r="O33" s="13" t="s">
        <v>54</v>
      </c>
      <c r="P33" s="13" t="s">
        <v>1385</v>
      </c>
      <c r="R33" s="1" t="s">
        <v>1272</v>
      </c>
      <c r="S33" s="7"/>
      <c r="T33" t="s">
        <v>216</v>
      </c>
      <c r="U33" s="56" t="s">
        <v>2385</v>
      </c>
      <c r="V33" s="114" t="s">
        <v>2686</v>
      </c>
      <c r="W33" s="6"/>
      <c r="X33" s="7" t="str">
        <f>VLOOKUP($B33, Sanger_update_20181016!$B$2:$F$59, 3, FALSE)</f>
        <v>no</v>
      </c>
      <c r="Y33" s="7" t="str">
        <f>VLOOKUP($B33, Sanger_update_20181016!$B$2:$F$59, 5, FALSE)</f>
        <v>no</v>
      </c>
      <c r="Z33" s="7"/>
      <c r="AA33" s="7"/>
      <c r="AB33" s="7"/>
      <c r="AC33" s="7"/>
      <c r="AD33" s="7"/>
      <c r="AE33" s="7"/>
      <c r="AF33" s="7"/>
      <c r="AG33" s="7"/>
      <c r="AH33" s="7" t="str">
        <f>VLOOKUP($B33, Sanger_update_20181016!$B$2:$F$59, 4, FALSE)</f>
        <v>yes</v>
      </c>
      <c r="AI33" s="7"/>
      <c r="AJ33" s="7"/>
      <c r="AK33" s="8"/>
      <c r="AN33" t="s">
        <v>2476</v>
      </c>
      <c r="AO33" t="b">
        <f t="shared" si="1"/>
        <v>0</v>
      </c>
    </row>
    <row r="34" spans="1:43" ht="15" customHeight="1">
      <c r="A34" s="1">
        <v>191</v>
      </c>
      <c r="B34" s="1" t="s">
        <v>1386</v>
      </c>
      <c r="C34" s="1" t="s">
        <v>1387</v>
      </c>
      <c r="D34" s="134" t="str">
        <f>IFERROR(VLOOKUP(C34, Sanger_update_20181016!C$2:L$59, 10, FALSE), "NA")</f>
        <v>COI_CytB_ACG1817_Diptera_Chironomidae</v>
      </c>
      <c r="E34" s="14" t="str">
        <f>VLOOKUP(C34, Tea_added!$B$2:$E$367, 4, FALSE)</f>
        <v>BOLD:ACG1817</v>
      </c>
      <c r="F34" s="1" t="s">
        <v>1388</v>
      </c>
      <c r="G34" s="1" t="s">
        <v>1389</v>
      </c>
      <c r="H34" s="1" t="s">
        <v>41</v>
      </c>
      <c r="I34" s="1" t="s">
        <v>40</v>
      </c>
      <c r="J34" s="1" t="s">
        <v>41</v>
      </c>
      <c r="K34" s="1" t="s">
        <v>3116</v>
      </c>
      <c r="L34" s="1" t="s">
        <v>3117</v>
      </c>
      <c r="M34" s="1" t="str">
        <f t="shared" si="0"/>
        <v>genus sp_BOLD:ACG1817</v>
      </c>
      <c r="N34" s="13">
        <v>18</v>
      </c>
      <c r="O34" s="13" t="s">
        <v>1390</v>
      </c>
      <c r="P34" s="13" t="s">
        <v>1391</v>
      </c>
      <c r="R34" s="1" t="s">
        <v>1272</v>
      </c>
      <c r="S34" s="7"/>
      <c r="T34" t="s">
        <v>216</v>
      </c>
      <c r="U34" s="56" t="s">
        <v>2385</v>
      </c>
      <c r="V34" s="114" t="s">
        <v>2686</v>
      </c>
      <c r="W34" s="6"/>
      <c r="X34" s="7" t="str">
        <f>VLOOKUP($B34, Sanger_update_20181016!$B$2:$F$59, 3, FALSE)</f>
        <v>yes</v>
      </c>
      <c r="Y34" s="7" t="str">
        <f>VLOOKUP($B34, Sanger_update_20181016!$B$2:$F$59, 5, FALSE)</f>
        <v>yes</v>
      </c>
      <c r="Z34" s="7"/>
      <c r="AA34" s="7"/>
      <c r="AB34" s="7"/>
      <c r="AC34" s="7"/>
      <c r="AD34" s="7"/>
      <c r="AE34" s="7"/>
      <c r="AF34" s="7"/>
      <c r="AG34" s="7"/>
      <c r="AH34" s="7" t="str">
        <f>VLOOKUP($B34, Sanger_update_20181016!$B$2:$F$59, 4, FALSE)</f>
        <v>yes</v>
      </c>
      <c r="AI34" s="7"/>
      <c r="AJ34" s="7"/>
      <c r="AK34" s="8"/>
      <c r="AN34" t="s">
        <v>2477</v>
      </c>
      <c r="AO34" t="b">
        <f t="shared" si="1"/>
        <v>0</v>
      </c>
    </row>
    <row r="35" spans="1:43" ht="15" customHeight="1">
      <c r="A35" s="1">
        <v>195</v>
      </c>
      <c r="B35" s="1" t="s">
        <v>1416</v>
      </c>
      <c r="C35" s="1" t="s">
        <v>1417</v>
      </c>
      <c r="D35" s="134" t="str">
        <f>IFERROR(VLOOKUP(C35, Sanger_update_20181016!C$2:L$59, 10, FALSE), "NA")</f>
        <v>NA</v>
      </c>
      <c r="E35" s="14" t="str">
        <f>VLOOKUP(C35, Tea_added!$B$2:$E$367, 4, FALSE)</f>
        <v>BOLD:ABA0368</v>
      </c>
      <c r="F35" s="1" t="s">
        <v>1418</v>
      </c>
      <c r="G35" s="1" t="s">
        <v>1419</v>
      </c>
      <c r="H35" s="1" t="s">
        <v>1420</v>
      </c>
      <c r="I35" s="1" t="s">
        <v>773</v>
      </c>
      <c r="J35" s="1" t="s">
        <v>803</v>
      </c>
      <c r="K35" s="1" t="s">
        <v>1421</v>
      </c>
      <c r="L35" s="1" t="s">
        <v>1420</v>
      </c>
      <c r="M35" s="1" t="str">
        <f t="shared" si="0"/>
        <v>Meteorus rubens_BOLD:ABA0368</v>
      </c>
      <c r="N35" s="2">
        <v>18</v>
      </c>
      <c r="O35" s="2" t="s">
        <v>179</v>
      </c>
      <c r="P35" s="2" t="s">
        <v>1422</v>
      </c>
      <c r="R35" s="1" t="s">
        <v>1272</v>
      </c>
      <c r="S35" s="7"/>
      <c r="T35" t="s">
        <v>216</v>
      </c>
      <c r="U35" s="56" t="s">
        <v>2385</v>
      </c>
      <c r="V35" s="114" t="s">
        <v>2686</v>
      </c>
      <c r="W35" s="6"/>
      <c r="X35" s="7" t="str">
        <f>VLOOKUP($B35, Sanger_update_20181016!$B$2:$F$59, 3, FALSE)</f>
        <v>yes</v>
      </c>
      <c r="Y35" s="7" t="str">
        <f>VLOOKUP($B35, Sanger_update_20181016!$B$2:$F$59, 5, FALSE)</f>
        <v>no</v>
      </c>
      <c r="Z35" s="7"/>
      <c r="AA35" s="7"/>
      <c r="AB35" s="7"/>
      <c r="AC35" s="7"/>
      <c r="AD35" s="7"/>
      <c r="AE35" s="7"/>
      <c r="AF35" s="7"/>
      <c r="AG35" s="7"/>
      <c r="AH35" s="7" t="str">
        <f>VLOOKUP($B35, Sanger_update_20181016!$B$2:$F$59, 4, FALSE)</f>
        <v>no</v>
      </c>
      <c r="AI35" s="7"/>
      <c r="AJ35" s="7"/>
      <c r="AK35" s="8"/>
      <c r="AN35" t="s">
        <v>2481</v>
      </c>
      <c r="AO35" t="b">
        <f t="shared" si="1"/>
        <v>0</v>
      </c>
    </row>
    <row r="36" spans="1:43" ht="15" customHeight="1">
      <c r="A36" s="1">
        <v>196</v>
      </c>
      <c r="B36" s="1" t="s">
        <v>1423</v>
      </c>
      <c r="C36" s="1" t="s">
        <v>1424</v>
      </c>
      <c r="D36" s="134" t="str">
        <f>IFERROR(VLOOKUP(C36, Sanger_update_20181016!C$2:L$59, 10, FALSE), "NA")</f>
        <v>NA</v>
      </c>
      <c r="E36" s="14" t="str">
        <f>VLOOKUP(C36, Tea_added!$B$2:$E$367, 4, FALSE)</f>
        <v>BOLD:ABY9539</v>
      </c>
      <c r="F36" s="1" t="s">
        <v>1425</v>
      </c>
      <c r="G36" s="1" t="s">
        <v>1426</v>
      </c>
      <c r="H36" s="1" t="s">
        <v>1427</v>
      </c>
      <c r="I36" s="1" t="s">
        <v>773</v>
      </c>
      <c r="J36" s="1" t="s">
        <v>803</v>
      </c>
      <c r="K36" s="1" t="s">
        <v>1428</v>
      </c>
      <c r="L36" s="1" t="s">
        <v>1427</v>
      </c>
      <c r="M36" s="1" t="str">
        <f t="shared" si="0"/>
        <v>Protapanteles fulvipes_BOLD:ABY9539</v>
      </c>
      <c r="N36" s="13">
        <v>18</v>
      </c>
      <c r="O36" s="13" t="s">
        <v>1003</v>
      </c>
      <c r="P36" s="13" t="s">
        <v>1429</v>
      </c>
      <c r="R36" s="1" t="s">
        <v>1272</v>
      </c>
      <c r="S36" s="7"/>
      <c r="T36" t="s">
        <v>216</v>
      </c>
      <c r="U36" s="56" t="s">
        <v>2385</v>
      </c>
      <c r="V36" s="114" t="s">
        <v>2686</v>
      </c>
      <c r="W36" s="6"/>
      <c r="X36" s="7" t="str">
        <f>VLOOKUP($B36, Sanger_update_20181016!$B$2:$F$59, 3, FALSE)</f>
        <v>yes</v>
      </c>
      <c r="Y36" s="7" t="str">
        <f>VLOOKUP($B36, Sanger_update_20181016!$B$2:$F$59, 5, FALSE)</f>
        <v>no</v>
      </c>
      <c r="Z36" s="7"/>
      <c r="AA36" s="7"/>
      <c r="AB36" s="7"/>
      <c r="AC36" s="7"/>
      <c r="AD36" s="7"/>
      <c r="AE36" s="7"/>
      <c r="AF36" s="7"/>
      <c r="AG36" s="7"/>
      <c r="AH36" s="7" t="str">
        <f>VLOOKUP($B36, Sanger_update_20181016!$B$2:$F$59, 4, FALSE)</f>
        <v>no</v>
      </c>
      <c r="AI36" s="7"/>
      <c r="AJ36" s="7"/>
      <c r="AK36" s="8"/>
      <c r="AN36" t="s">
        <v>2482</v>
      </c>
      <c r="AO36" t="b">
        <f t="shared" si="1"/>
        <v>0</v>
      </c>
    </row>
    <row r="37" spans="1:43" ht="15" customHeight="1">
      <c r="A37" s="1">
        <v>198</v>
      </c>
      <c r="B37" s="1" t="s">
        <v>1437</v>
      </c>
      <c r="C37" s="1" t="s">
        <v>1438</v>
      </c>
      <c r="D37" s="134" t="str">
        <f>IFERROR(VLOOKUP(C37, Sanger_update_20181016!C$2:L$59, 10, FALSE), "NA")</f>
        <v>NA</v>
      </c>
      <c r="E37" s="14" t="str">
        <f>VLOOKUP(C37, Tea_added!$B$2:$E$367, 4, FALSE)</f>
        <v>BOLD:ABW3245</v>
      </c>
      <c r="F37" s="1" t="s">
        <v>1439</v>
      </c>
      <c r="G37" s="1" t="s">
        <v>1440</v>
      </c>
      <c r="H37" s="1" t="s">
        <v>1441</v>
      </c>
      <c r="I37" s="1" t="s">
        <v>773</v>
      </c>
      <c r="J37" s="1" t="s">
        <v>1290</v>
      </c>
      <c r="K37" s="1" t="s">
        <v>1442</v>
      </c>
      <c r="L37" s="1" t="s">
        <v>1441</v>
      </c>
      <c r="M37" s="1" t="str">
        <f t="shared" si="0"/>
        <v>Metaphycus groenlandicus_BOLD:ABW3245</v>
      </c>
      <c r="N37" s="2">
        <v>18</v>
      </c>
      <c r="O37" s="2">
        <v>7</v>
      </c>
      <c r="P37" s="2">
        <v>126</v>
      </c>
      <c r="R37" s="1" t="s">
        <v>1272</v>
      </c>
      <c r="S37" s="7"/>
      <c r="T37" t="s">
        <v>216</v>
      </c>
      <c r="U37" s="56" t="s">
        <v>2385</v>
      </c>
      <c r="V37" s="114" t="s">
        <v>2686</v>
      </c>
      <c r="W37" s="6"/>
      <c r="X37" s="7" t="str">
        <f>VLOOKUP($B37, Sanger_update_20181016!$B$2:$F$59, 3, FALSE)</f>
        <v>no</v>
      </c>
      <c r="Y37" s="7" t="str">
        <f>VLOOKUP($B37, Sanger_update_20181016!$B$2:$F$59, 5, FALSE)</f>
        <v>no</v>
      </c>
      <c r="Z37" s="7"/>
      <c r="AA37" s="7"/>
      <c r="AB37" s="7"/>
      <c r="AC37" s="7"/>
      <c r="AD37" s="7"/>
      <c r="AE37" s="7"/>
      <c r="AF37" s="7"/>
      <c r="AG37" s="7"/>
      <c r="AH37" s="7" t="str">
        <f>VLOOKUP($B37, Sanger_update_20181016!$B$2:$F$59, 4, FALSE)</f>
        <v>no</v>
      </c>
      <c r="AI37" s="7"/>
      <c r="AJ37" s="7"/>
      <c r="AK37" s="8"/>
      <c r="AN37" t="s">
        <v>2484</v>
      </c>
      <c r="AO37" t="b">
        <f t="shared" si="1"/>
        <v>0</v>
      </c>
    </row>
    <row r="38" spans="1:43" ht="15" customHeight="1">
      <c r="A38" s="1">
        <v>201</v>
      </c>
      <c r="B38" s="1" t="s">
        <v>1457</v>
      </c>
      <c r="C38" s="1" t="s">
        <v>1458</v>
      </c>
      <c r="D38" s="134" t="str">
        <f>IFERROR(VLOOKUP(C38, Sanger_update_20181016!C$2:L$59, 10, FALSE), "NA")</f>
        <v>NA</v>
      </c>
      <c r="E38" s="14" t="str">
        <f>VLOOKUP(C38, Tea_added!$B$2:$E$367, 4, FALSE)</f>
        <v>BOLD:AAO3897</v>
      </c>
      <c r="F38" s="1" t="s">
        <v>1459</v>
      </c>
      <c r="G38" s="1" t="s">
        <v>1460</v>
      </c>
      <c r="H38" s="1" t="s">
        <v>1461</v>
      </c>
      <c r="I38" s="1" t="s">
        <v>242</v>
      </c>
      <c r="J38" s="1" t="s">
        <v>1462</v>
      </c>
      <c r="K38" s="1" t="s">
        <v>1463</v>
      </c>
      <c r="L38" s="1" t="s">
        <v>1461</v>
      </c>
      <c r="M38" s="1" t="str">
        <f t="shared" si="0"/>
        <v>Latridius minutus_BOLD:AAO3897</v>
      </c>
      <c r="N38" s="13">
        <v>18</v>
      </c>
      <c r="O38" s="13">
        <v>7</v>
      </c>
      <c r="P38" s="13">
        <v>126</v>
      </c>
      <c r="R38" s="1" t="s">
        <v>1272</v>
      </c>
      <c r="S38" s="7"/>
      <c r="T38" t="s">
        <v>216</v>
      </c>
      <c r="U38" s="56" t="s">
        <v>2385</v>
      </c>
      <c r="V38" s="114" t="s">
        <v>2686</v>
      </c>
      <c r="W38" s="6"/>
      <c r="X38" s="7" t="str">
        <f>VLOOKUP($B38, Sanger_update_20181016!$B$2:$F$59, 3, FALSE)</f>
        <v>no</v>
      </c>
      <c r="Y38" s="7" t="str">
        <f>VLOOKUP($B38, Sanger_update_20181016!$B$2:$F$59, 5, FALSE)</f>
        <v>no</v>
      </c>
      <c r="Z38" s="7"/>
      <c r="AA38" s="7"/>
      <c r="AB38" s="7"/>
      <c r="AC38" s="7"/>
      <c r="AD38" s="7"/>
      <c r="AE38" s="7"/>
      <c r="AF38" s="7"/>
      <c r="AG38" s="7"/>
      <c r="AH38" s="7" t="str">
        <f>VLOOKUP($B38, Sanger_update_20181016!$B$2:$F$59, 4, FALSE)</f>
        <v>no</v>
      </c>
      <c r="AI38" s="7"/>
      <c r="AJ38" s="7"/>
      <c r="AK38" s="8"/>
      <c r="AN38" t="s">
        <v>2487</v>
      </c>
      <c r="AO38" t="b">
        <f t="shared" si="1"/>
        <v>0</v>
      </c>
    </row>
    <row r="39" spans="1:43" ht="15" customHeight="1" thickBot="1">
      <c r="A39" s="1">
        <v>205</v>
      </c>
      <c r="B39" s="1" t="s">
        <v>1484</v>
      </c>
      <c r="C39" s="1" t="s">
        <v>1485</v>
      </c>
      <c r="D39" s="134" t="str">
        <f>IFERROR(VLOOKUP(C39, Sanger_update_20181016!C$2:L$59, 10, FALSE), "NA")</f>
        <v>COI_CytB_AAH2140_Hymenoptera_Ichneumonidae_Atractodes</v>
      </c>
      <c r="E39" s="14" t="str">
        <f>VLOOKUP(C39, Tea_added!$B$2:$E$367, 4, FALSE)</f>
        <v>BOLD:AAH2140</v>
      </c>
      <c r="F39" s="1" t="s">
        <v>1486</v>
      </c>
      <c r="G39" s="1" t="s">
        <v>1487</v>
      </c>
      <c r="H39" s="1" t="s">
        <v>782</v>
      </c>
      <c r="I39" s="1" t="s">
        <v>773</v>
      </c>
      <c r="J39" s="1" t="s">
        <v>774</v>
      </c>
      <c r="K39" s="1" t="s">
        <v>782</v>
      </c>
      <c r="L39" s="1" t="s">
        <v>3377</v>
      </c>
      <c r="M39" s="1" t="str">
        <f t="shared" si="0"/>
        <v>Atractodes sp_BOLD:AAH2140</v>
      </c>
      <c r="N39" s="13">
        <v>18</v>
      </c>
      <c r="O39" s="13" t="s">
        <v>832</v>
      </c>
      <c r="P39" s="13" t="s">
        <v>1292</v>
      </c>
      <c r="R39" s="1" t="s">
        <v>1272</v>
      </c>
      <c r="S39" s="7"/>
      <c r="T39" t="s">
        <v>216</v>
      </c>
      <c r="U39" s="56" t="s">
        <v>2385</v>
      </c>
      <c r="V39" s="114" t="s">
        <v>2686</v>
      </c>
      <c r="W39" s="6"/>
      <c r="X39" s="7" t="str">
        <f>VLOOKUP($B39, Sanger_update_20181016!$B$2:$F$59, 3, FALSE)</f>
        <v>no</v>
      </c>
      <c r="Y39" s="7" t="str">
        <f>VLOOKUP($B39, Sanger_update_20181016!$B$2:$F$59, 5, FALSE)</f>
        <v>no</v>
      </c>
      <c r="Z39" s="7"/>
      <c r="AA39" s="7"/>
      <c r="AB39" s="7"/>
      <c r="AC39" s="7"/>
      <c r="AD39" s="7"/>
      <c r="AE39" s="7"/>
      <c r="AF39" s="7"/>
      <c r="AG39" s="7"/>
      <c r="AH39" s="7" t="str">
        <f>VLOOKUP($B39, Sanger_update_20181016!$B$2:$F$59, 4, FALSE)</f>
        <v>yes</v>
      </c>
      <c r="AI39" s="7"/>
      <c r="AJ39" s="7"/>
      <c r="AK39" s="8"/>
      <c r="AN39" t="s">
        <v>2490</v>
      </c>
      <c r="AO39" t="b">
        <f t="shared" si="1"/>
        <v>0</v>
      </c>
    </row>
    <row r="40" spans="1:43" ht="14" thickBot="1">
      <c r="A40" s="1">
        <v>206</v>
      </c>
      <c r="B40" s="1" t="s">
        <v>1488</v>
      </c>
      <c r="C40" s="1" t="s">
        <v>1489</v>
      </c>
      <c r="D40" s="134" t="str">
        <f>IFERROR(VLOOKUP(C40, Sanger_update_20181016!C$2:L$59, 10, FALSE), "NA")</f>
        <v>COI_CytB_AAH1707_Hymenoptera_Ichneumonidae_Campoletis</v>
      </c>
      <c r="E40" s="14" t="str">
        <f>VLOOKUP(C40, Tea_added!$B$2:$E$367, 4, FALSE)</f>
        <v>BOLD:AAH1707</v>
      </c>
      <c r="F40" s="1" t="s">
        <v>1490</v>
      </c>
      <c r="G40" s="1" t="s">
        <v>1491</v>
      </c>
      <c r="H40" s="1" t="s">
        <v>775</v>
      </c>
      <c r="I40" s="1" t="s">
        <v>773</v>
      </c>
      <c r="J40" s="1" t="s">
        <v>774</v>
      </c>
      <c r="K40" s="1" t="s">
        <v>775</v>
      </c>
      <c r="L40" s="1" t="s">
        <v>3378</v>
      </c>
      <c r="M40" s="1" t="str">
        <f t="shared" si="0"/>
        <v>Campoletis sp_BOLD:AAH1707</v>
      </c>
      <c r="N40" s="13">
        <v>18</v>
      </c>
      <c r="O40" s="13" t="s">
        <v>54</v>
      </c>
      <c r="P40" s="13" t="s">
        <v>1385</v>
      </c>
      <c r="R40" s="1" t="s">
        <v>1272</v>
      </c>
      <c r="S40" s="7"/>
      <c r="T40" t="s">
        <v>216</v>
      </c>
      <c r="U40" s="56" t="s">
        <v>2385</v>
      </c>
      <c r="V40" s="70" t="s">
        <v>2686</v>
      </c>
      <c r="W40" s="6"/>
      <c r="X40" s="7" t="str">
        <f>VLOOKUP($B40, Sanger_update_20181016!$B$2:$F$59, 3, FALSE)</f>
        <v>no</v>
      </c>
      <c r="Y40" s="7" t="str">
        <f>VLOOKUP($B40, Sanger_update_20181016!$B$2:$F$59, 5, FALSE)</f>
        <v>no</v>
      </c>
      <c r="Z40" s="7"/>
      <c r="AA40" s="7"/>
      <c r="AB40" s="7"/>
      <c r="AC40" s="7"/>
      <c r="AD40" s="7"/>
      <c r="AE40" s="7"/>
      <c r="AF40" s="7"/>
      <c r="AG40" s="7"/>
      <c r="AH40" s="7" t="str">
        <f>VLOOKUP($B40, Sanger_update_20181016!$B$2:$F$59, 4, FALSE)</f>
        <v>yes</v>
      </c>
      <c r="AI40" s="7"/>
      <c r="AJ40" s="7"/>
      <c r="AK40" s="8"/>
      <c r="AN40" t="s">
        <v>2491</v>
      </c>
      <c r="AO40" t="b">
        <f t="shared" si="1"/>
        <v>0</v>
      </c>
    </row>
    <row r="41" spans="1:43" s="16" customFormat="1" ht="15" customHeight="1">
      <c r="A41" s="1">
        <v>207</v>
      </c>
      <c r="B41" s="1" t="s">
        <v>1492</v>
      </c>
      <c r="C41" s="1" t="s">
        <v>1493</v>
      </c>
      <c r="D41" s="134" t="str">
        <f>IFERROR(VLOOKUP(C41, Sanger_update_20181016!C$2:L$59, 10, FALSE), "NA")</f>
        <v>COI_CytB_AAQ0427_Hymenoptera_Tenthredinidae_Amauronematus_groenlandicus</v>
      </c>
      <c r="E41" s="14" t="str">
        <f>VLOOKUP(C41, Tea_added!$B$2:$E$367, 4, FALSE)</f>
        <v>BOLD:AAQ0427</v>
      </c>
      <c r="F41" s="1" t="s">
        <v>1494</v>
      </c>
      <c r="G41" s="1" t="s">
        <v>1495</v>
      </c>
      <c r="H41" s="1" t="s">
        <v>1496</v>
      </c>
      <c r="I41" s="1" t="s">
        <v>773</v>
      </c>
      <c r="J41" s="1" t="s">
        <v>1497</v>
      </c>
      <c r="K41" s="1" t="s">
        <v>1498</v>
      </c>
      <c r="L41" s="1" t="s">
        <v>1496</v>
      </c>
      <c r="M41" s="1" t="str">
        <f t="shared" si="0"/>
        <v>Amauronematus groenlandicus_BOLD:AAQ0427</v>
      </c>
      <c r="N41" s="13">
        <v>18</v>
      </c>
      <c r="O41" s="13" t="s">
        <v>947</v>
      </c>
      <c r="P41" s="13" t="s">
        <v>1408</v>
      </c>
      <c r="Q41"/>
      <c r="R41" s="1" t="s">
        <v>1272</v>
      </c>
      <c r="S41" s="7"/>
      <c r="T41" t="s">
        <v>216</v>
      </c>
      <c r="U41" s="56" t="s">
        <v>2385</v>
      </c>
      <c r="V41" s="114" t="s">
        <v>2686</v>
      </c>
      <c r="W41" s="6"/>
      <c r="X41" s="7" t="str">
        <f>VLOOKUP($B41, Sanger_update_20181016!$B$2:$F$59, 3, FALSE)</f>
        <v>yes</v>
      </c>
      <c r="Y41" s="7" t="str">
        <f>VLOOKUP($B41, Sanger_update_20181016!$B$2:$F$59, 5, FALSE)</f>
        <v>no</v>
      </c>
      <c r="Z41" s="7"/>
      <c r="AA41" s="7"/>
      <c r="AB41" s="7"/>
      <c r="AC41" s="7"/>
      <c r="AD41" s="7"/>
      <c r="AE41" s="7"/>
      <c r="AF41" s="7"/>
      <c r="AG41" s="7"/>
      <c r="AH41" s="7" t="str">
        <f>VLOOKUP($B41, Sanger_update_20181016!$B$2:$F$59, 4, FALSE)</f>
        <v>yes</v>
      </c>
      <c r="AI41" s="7"/>
      <c r="AJ41" s="7"/>
      <c r="AK41" s="8"/>
      <c r="AL41" s="64"/>
      <c r="AM41"/>
      <c r="AN41" t="s">
        <v>2492</v>
      </c>
      <c r="AO41" t="b">
        <f t="shared" si="1"/>
        <v>0</v>
      </c>
      <c r="AP41" s="71"/>
      <c r="AQ41" s="72"/>
    </row>
    <row r="42" spans="1:43" ht="15" customHeight="1">
      <c r="A42" s="1">
        <v>208</v>
      </c>
      <c r="B42" s="1" t="s">
        <v>1499</v>
      </c>
      <c r="C42" s="1" t="s">
        <v>1500</v>
      </c>
      <c r="D42" s="134" t="str">
        <f>IFERROR(VLOOKUP(C42, Sanger_update_20181016!C$2:L$59, 10, FALSE), "NA")</f>
        <v>COI_CytB_ABW2471_Hymenoptera_Tenthredinidae_Amauronematus_nitidipleuris</v>
      </c>
      <c r="E42" s="14" t="str">
        <f>VLOOKUP(C42, Tea_added!$B$2:$E$367, 4, FALSE)</f>
        <v>BOLD:ABW2471</v>
      </c>
      <c r="F42" s="1" t="s">
        <v>1501</v>
      </c>
      <c r="G42" s="1" t="s">
        <v>1502</v>
      </c>
      <c r="H42" s="1" t="s">
        <v>1503</v>
      </c>
      <c r="I42" s="1" t="s">
        <v>773</v>
      </c>
      <c r="J42" s="1" t="s">
        <v>1497</v>
      </c>
      <c r="K42" s="1" t="s">
        <v>1498</v>
      </c>
      <c r="L42" s="1" t="s">
        <v>1503</v>
      </c>
      <c r="M42" s="1" t="str">
        <f t="shared" si="0"/>
        <v>Amauronematus nitidipleuris_BOLD:ABW2471</v>
      </c>
      <c r="N42" s="13">
        <v>18</v>
      </c>
      <c r="O42" s="13">
        <v>7</v>
      </c>
      <c r="P42" s="13">
        <v>126</v>
      </c>
      <c r="R42" s="1" t="s">
        <v>1272</v>
      </c>
      <c r="S42" s="7"/>
      <c r="T42" t="s">
        <v>216</v>
      </c>
      <c r="U42" s="56" t="s">
        <v>2385</v>
      </c>
      <c r="V42" s="114" t="s">
        <v>2686</v>
      </c>
      <c r="W42" s="6"/>
      <c r="X42" s="7" t="str">
        <f>VLOOKUP($B42, Sanger_update_20181016!$B$2:$F$59, 3, FALSE)</f>
        <v>yes</v>
      </c>
      <c r="Y42" s="7" t="str">
        <f>VLOOKUP($B42, Sanger_update_20181016!$B$2:$F$59, 5, FALSE)</f>
        <v>no</v>
      </c>
      <c r="Z42" s="7"/>
      <c r="AA42" s="7"/>
      <c r="AB42" s="7"/>
      <c r="AC42" s="7"/>
      <c r="AD42" s="7"/>
      <c r="AE42" s="7"/>
      <c r="AF42" s="7"/>
      <c r="AG42" s="7"/>
      <c r="AH42" s="7" t="str">
        <f>VLOOKUP($B42, Sanger_update_20181016!$B$2:$F$59, 4, FALSE)</f>
        <v>yes</v>
      </c>
      <c r="AI42" s="7"/>
      <c r="AJ42" s="7"/>
      <c r="AK42" s="8"/>
      <c r="AN42" t="s">
        <v>2493</v>
      </c>
      <c r="AO42" t="b">
        <f t="shared" si="1"/>
        <v>0</v>
      </c>
    </row>
    <row r="43" spans="1:43" ht="15" customHeight="1">
      <c r="A43" s="1">
        <v>211</v>
      </c>
      <c r="B43" s="1" t="s">
        <v>1516</v>
      </c>
      <c r="C43" s="1" t="s">
        <v>1517</v>
      </c>
      <c r="D43" s="134" t="str">
        <f>IFERROR(VLOOKUP(C43, Sanger_update_20181016!C$2:L$59, 10, FALSE), "NA")</f>
        <v>COI_CytB_ACG3235_Diptera_Chironomidae_Orthocladiinae</v>
      </c>
      <c r="E43" s="14" t="str">
        <f>VLOOKUP(C43, Tea_added!$B$2:$E$367, 4, FALSE)</f>
        <v>BOLD:ACG3235</v>
      </c>
      <c r="F43" s="1" t="s">
        <v>1518</v>
      </c>
      <c r="G43" s="1" t="s">
        <v>1519</v>
      </c>
      <c r="H43" s="1" t="s">
        <v>1520</v>
      </c>
      <c r="I43" s="1" t="s">
        <v>40</v>
      </c>
      <c r="J43" s="1" t="s">
        <v>41</v>
      </c>
      <c r="K43" s="1" t="s">
        <v>3116</v>
      </c>
      <c r="L43" s="1" t="s">
        <v>3117</v>
      </c>
      <c r="M43" s="1" t="str">
        <f t="shared" si="0"/>
        <v>genus sp_BOLD:ACG3235</v>
      </c>
      <c r="N43" s="2">
        <v>18</v>
      </c>
      <c r="O43" s="2" t="s">
        <v>100</v>
      </c>
      <c r="P43" s="2" t="s">
        <v>1521</v>
      </c>
      <c r="R43" s="1" t="s">
        <v>1272</v>
      </c>
      <c r="S43" s="7"/>
      <c r="T43" t="s">
        <v>216</v>
      </c>
      <c r="U43" s="56" t="s">
        <v>2385</v>
      </c>
      <c r="V43" s="114" t="s">
        <v>2686</v>
      </c>
      <c r="W43" s="6"/>
      <c r="X43" s="7" t="str">
        <f>VLOOKUP($B43, Sanger_update_20181016!$B$2:$F$59, 3, FALSE)</f>
        <v>no</v>
      </c>
      <c r="Y43" s="7" t="str">
        <f>VLOOKUP($B43, Sanger_update_20181016!$B$2:$F$59, 5, FALSE)</f>
        <v>no</v>
      </c>
      <c r="Z43" s="7"/>
      <c r="AA43" s="7"/>
      <c r="AB43" s="7"/>
      <c r="AC43" s="7"/>
      <c r="AD43" s="7"/>
      <c r="AE43" s="7"/>
      <c r="AF43" s="7"/>
      <c r="AG43" s="7"/>
      <c r="AH43" s="7" t="str">
        <f>VLOOKUP($B43, Sanger_update_20181016!$B$2:$F$59, 4, FALSE)</f>
        <v>yes</v>
      </c>
      <c r="AI43" s="7"/>
      <c r="AJ43" s="7"/>
      <c r="AK43" s="8"/>
      <c r="AN43" t="s">
        <v>2496</v>
      </c>
      <c r="AO43" t="b">
        <f t="shared" si="1"/>
        <v>0</v>
      </c>
    </row>
    <row r="44" spans="1:43" ht="15" customHeight="1">
      <c r="A44" s="50">
        <v>212</v>
      </c>
      <c r="B44" s="50" t="s">
        <v>1522</v>
      </c>
      <c r="C44" s="50" t="s">
        <v>1523</v>
      </c>
      <c r="D44" s="134" t="str">
        <f>IFERROR(VLOOKUP(C44, Sanger_update_20181016!C$2:L$59, 10, FALSE), "NA")</f>
        <v>NA</v>
      </c>
      <c r="E44" s="14" t="str">
        <f>VLOOKUP(C44, Tea_added!$B$2:$E$367, 4, FALSE)</f>
        <v>BOLD:ACT4493</v>
      </c>
      <c r="F44" s="50" t="s">
        <v>1524</v>
      </c>
      <c r="G44" s="50" t="s">
        <v>1525</v>
      </c>
      <c r="H44" s="50" t="s">
        <v>278</v>
      </c>
      <c r="I44" s="50" t="s">
        <v>40</v>
      </c>
      <c r="J44" s="50" t="s">
        <v>41</v>
      </c>
      <c r="K44" s="50" t="s">
        <v>278</v>
      </c>
      <c r="L44" s="1" t="s">
        <v>3125</v>
      </c>
      <c r="M44" s="1" t="str">
        <f t="shared" si="0"/>
        <v>Smittia sp_BOLD:ACT4493</v>
      </c>
      <c r="N44" s="51">
        <v>18</v>
      </c>
      <c r="O44" s="51" t="s">
        <v>1526</v>
      </c>
      <c r="P44" s="51" t="s">
        <v>1527</v>
      </c>
      <c r="Q44" s="50"/>
      <c r="R44" s="50" t="s">
        <v>1272</v>
      </c>
      <c r="S44" s="52"/>
      <c r="T44" s="50" t="s">
        <v>216</v>
      </c>
      <c r="U44" s="56" t="s">
        <v>2385</v>
      </c>
      <c r="V44" s="75" t="s">
        <v>2645</v>
      </c>
      <c r="W44" s="53"/>
      <c r="X44" s="7" t="str">
        <f>VLOOKUP($B44, Sanger_update_20181016!$B$2:$F$59, 3, FALSE)</f>
        <v>no</v>
      </c>
      <c r="Y44" s="7" t="str">
        <f>VLOOKUP($B44, Sanger_update_20181016!$B$2:$F$59, 5, FALSE)</f>
        <v>no</v>
      </c>
      <c r="Z44" s="52"/>
      <c r="AA44" s="52"/>
      <c r="AB44" s="52"/>
      <c r="AC44" s="52"/>
      <c r="AD44" s="52"/>
      <c r="AE44" s="52"/>
      <c r="AF44" s="52"/>
      <c r="AG44" s="52"/>
      <c r="AH44" s="7" t="str">
        <f>VLOOKUP($B44, Sanger_update_20181016!$B$2:$F$59, 4, FALSE)</f>
        <v>yes</v>
      </c>
      <c r="AI44" s="52"/>
      <c r="AJ44" s="52"/>
      <c r="AK44" s="54"/>
      <c r="AL44" s="51"/>
      <c r="AM44" s="50"/>
      <c r="AN44" s="50" t="s">
        <v>2497</v>
      </c>
      <c r="AO44" t="b">
        <f t="shared" si="1"/>
        <v>0</v>
      </c>
    </row>
    <row r="45" spans="1:43" ht="15" customHeight="1">
      <c r="A45" s="1">
        <v>213</v>
      </c>
      <c r="B45" s="1" t="s">
        <v>1528</v>
      </c>
      <c r="C45" s="1" t="s">
        <v>1529</v>
      </c>
      <c r="D45" s="134" t="str">
        <f>IFERROR(VLOOKUP(C45, Sanger_update_20181016!C$2:L$59, 10, FALSE), "NA")</f>
        <v>COI_CytB_AAM6307_Diptera_Chironomidae_Orthocladiinae</v>
      </c>
      <c r="E45" s="14" t="str">
        <f>VLOOKUP(C45, Tea_added!$B$2:$E$367, 4, FALSE)</f>
        <v>BOLD:AAM6307</v>
      </c>
      <c r="F45" s="1" t="s">
        <v>1530</v>
      </c>
      <c r="G45" s="1" t="s">
        <v>1531</v>
      </c>
      <c r="H45" s="1" t="s">
        <v>1520</v>
      </c>
      <c r="I45" s="1" t="s">
        <v>40</v>
      </c>
      <c r="J45" s="1" t="s">
        <v>41</v>
      </c>
      <c r="K45" s="1" t="s">
        <v>3116</v>
      </c>
      <c r="L45" s="1" t="s">
        <v>3117</v>
      </c>
      <c r="M45" s="1" t="str">
        <f t="shared" si="0"/>
        <v>genus sp_BOLD:AAM6307</v>
      </c>
      <c r="N45" s="13">
        <v>18</v>
      </c>
      <c r="O45" s="13" t="s">
        <v>107</v>
      </c>
      <c r="P45" s="13" t="s">
        <v>1532</v>
      </c>
      <c r="R45" s="1" t="s">
        <v>1272</v>
      </c>
      <c r="S45" s="7"/>
      <c r="T45" t="s">
        <v>216</v>
      </c>
      <c r="U45" s="56" t="s">
        <v>2385</v>
      </c>
      <c r="V45" s="114" t="s">
        <v>2686</v>
      </c>
      <c r="W45" s="6"/>
      <c r="X45" s="7" t="str">
        <f>VLOOKUP($B45, Sanger_update_20181016!$B$2:$F$59, 3, FALSE)</f>
        <v>no</v>
      </c>
      <c r="Y45" s="7" t="str">
        <f>VLOOKUP($B45, Sanger_update_20181016!$B$2:$F$59, 5, FALSE)</f>
        <v>no</v>
      </c>
      <c r="Z45" s="7"/>
      <c r="AA45" s="7"/>
      <c r="AB45" s="7"/>
      <c r="AC45" s="7"/>
      <c r="AD45" s="7"/>
      <c r="AE45" s="7"/>
      <c r="AF45" s="7"/>
      <c r="AG45" s="7"/>
      <c r="AH45" s="7" t="str">
        <f>VLOOKUP($B45, Sanger_update_20181016!$B$2:$F$59, 4, FALSE)</f>
        <v>yes</v>
      </c>
      <c r="AI45" s="7"/>
      <c r="AJ45" s="7"/>
      <c r="AK45" s="8"/>
      <c r="AN45" t="s">
        <v>2498</v>
      </c>
      <c r="AO45" t="b">
        <f t="shared" si="1"/>
        <v>0</v>
      </c>
      <c r="AP45" s="74"/>
    </row>
    <row r="46" spans="1:43" ht="15" customHeight="1">
      <c r="A46" s="1">
        <v>216</v>
      </c>
      <c r="B46" s="1" t="s">
        <v>1543</v>
      </c>
      <c r="C46" s="1" t="s">
        <v>1544</v>
      </c>
      <c r="D46" s="134" t="str">
        <f>IFERROR(VLOOKUP(C46, Sanger_update_20181016!C$2:L$59, 10, FALSE), "NA")</f>
        <v>COI_CytB_ACR5821_Diptera_Chironomidae</v>
      </c>
      <c r="E46" s="14" t="str">
        <f>VLOOKUP(C46, Tea_added!$B$2:$E$367, 4, FALSE)</f>
        <v>BOLD:ACR5821</v>
      </c>
      <c r="F46" s="1" t="s">
        <v>1545</v>
      </c>
      <c r="G46" s="1" t="s">
        <v>1546</v>
      </c>
      <c r="H46" s="1" t="s">
        <v>41</v>
      </c>
      <c r="I46" s="1" t="s">
        <v>40</v>
      </c>
      <c r="J46" s="1" t="s">
        <v>41</v>
      </c>
      <c r="K46" s="1" t="s">
        <v>3116</v>
      </c>
      <c r="L46" s="1" t="s">
        <v>3117</v>
      </c>
      <c r="M46" s="1" t="str">
        <f t="shared" si="0"/>
        <v>genus sp_BOLD:ACR5821</v>
      </c>
      <c r="N46" s="13">
        <v>18</v>
      </c>
      <c r="O46" s="13" t="s">
        <v>422</v>
      </c>
      <c r="P46" s="13" t="s">
        <v>1547</v>
      </c>
      <c r="R46" s="1" t="s">
        <v>1272</v>
      </c>
      <c r="S46" s="7"/>
      <c r="T46" t="s">
        <v>216</v>
      </c>
      <c r="U46" s="56" t="s">
        <v>2385</v>
      </c>
      <c r="V46" s="114" t="s">
        <v>2686</v>
      </c>
      <c r="W46" s="6"/>
      <c r="X46" s="7" t="str">
        <f>VLOOKUP($B46, Sanger_update_20181016!$B$2:$F$59, 3, FALSE)</f>
        <v>no</v>
      </c>
      <c r="Y46" s="7" t="str">
        <f>VLOOKUP($B46, Sanger_update_20181016!$B$2:$F$59, 5, FALSE)</f>
        <v>no</v>
      </c>
      <c r="Z46" s="7"/>
      <c r="AA46" s="7"/>
      <c r="AB46" s="7"/>
      <c r="AC46" s="7"/>
      <c r="AD46" s="7"/>
      <c r="AE46" s="7"/>
      <c r="AF46" s="7"/>
      <c r="AG46" s="7"/>
      <c r="AH46" s="7" t="str">
        <f>VLOOKUP($B46, Sanger_update_20181016!$B$2:$F$59, 4, FALSE)</f>
        <v>yes</v>
      </c>
      <c r="AI46" s="7"/>
      <c r="AJ46" s="7"/>
      <c r="AK46" s="8"/>
      <c r="AN46" t="s">
        <v>2500</v>
      </c>
      <c r="AO46" t="b">
        <f t="shared" si="1"/>
        <v>0</v>
      </c>
    </row>
    <row r="47" spans="1:43" ht="15" customHeight="1">
      <c r="A47" s="1">
        <v>217</v>
      </c>
      <c r="B47" s="1" t="s">
        <v>1548</v>
      </c>
      <c r="C47" s="1" t="s">
        <v>1549</v>
      </c>
      <c r="D47" s="134" t="str">
        <f>IFERROR(VLOOKUP(C47, Sanger_update_20181016!C$2:L$59, 10, FALSE), "NA")</f>
        <v>NA</v>
      </c>
      <c r="E47" s="14" t="str">
        <f>VLOOKUP(C47, Tea_added!$B$2:$E$367, 4, FALSE)</f>
        <v>BOLD:AAG5432</v>
      </c>
      <c r="F47" s="1" t="s">
        <v>1550</v>
      </c>
      <c r="G47" s="1" t="s">
        <v>1551</v>
      </c>
      <c r="H47" s="1" t="s">
        <v>1552</v>
      </c>
      <c r="I47" s="1" t="s">
        <v>40</v>
      </c>
      <c r="J47" s="1" t="s">
        <v>41</v>
      </c>
      <c r="K47" s="1" t="s">
        <v>87</v>
      </c>
      <c r="L47" s="1" t="s">
        <v>3485</v>
      </c>
      <c r="M47" s="1" t="str">
        <f t="shared" si="0"/>
        <v>Corynoneura sp_8ES_BOLD:AAG5432</v>
      </c>
      <c r="N47" s="2">
        <v>18</v>
      </c>
      <c r="O47" s="2" t="s">
        <v>832</v>
      </c>
      <c r="P47" s="2" t="s">
        <v>1292</v>
      </c>
      <c r="R47" s="1" t="s">
        <v>1272</v>
      </c>
      <c r="S47" s="7"/>
      <c r="T47" t="s">
        <v>216</v>
      </c>
      <c r="U47" s="56" t="s">
        <v>2385</v>
      </c>
      <c r="V47" s="114" t="s">
        <v>2686</v>
      </c>
      <c r="W47" s="6"/>
      <c r="X47" s="7" t="str">
        <f>VLOOKUP($B47, Sanger_update_20181016!$B$2:$F$59, 3, FALSE)</f>
        <v>yes</v>
      </c>
      <c r="Y47" s="7" t="str">
        <f>VLOOKUP($B47, Sanger_update_20181016!$B$2:$F$59, 5, FALSE)</f>
        <v>no</v>
      </c>
      <c r="Z47" s="7"/>
      <c r="AA47" s="7"/>
      <c r="AB47" s="7"/>
      <c r="AC47" s="7"/>
      <c r="AD47" s="7"/>
      <c r="AE47" s="7"/>
      <c r="AF47" s="7"/>
      <c r="AG47" s="7"/>
      <c r="AH47" s="7" t="str">
        <f>VLOOKUP($B47, Sanger_update_20181016!$B$2:$F$59, 4, FALSE)</f>
        <v>no</v>
      </c>
      <c r="AI47" s="7"/>
      <c r="AJ47" s="7"/>
      <c r="AK47" s="8"/>
      <c r="AN47" t="s">
        <v>2501</v>
      </c>
      <c r="AO47" t="b">
        <f t="shared" si="1"/>
        <v>0</v>
      </c>
    </row>
    <row r="48" spans="1:43" ht="15" customHeight="1">
      <c r="A48" s="1">
        <v>135</v>
      </c>
      <c r="B48" s="1" t="s">
        <v>1005</v>
      </c>
      <c r="C48" s="1" t="s">
        <v>1006</v>
      </c>
      <c r="D48" s="134" t="str">
        <f>IFERROR(VLOOKUP(C48, Sanger_update_20181016!C$2:L$59, 10, FALSE), "NA")</f>
        <v>COI_CytB_AAA3398_Lepidoptera_Boloria_polaris</v>
      </c>
      <c r="E48" s="14" t="str">
        <f>VLOOKUP(C48, Tea_added!$B$2:$E$367, 4, FALSE)</f>
        <v>BOLD:AAA3398</v>
      </c>
      <c r="F48" s="1" t="s">
        <v>1007</v>
      </c>
      <c r="G48" s="1" t="s">
        <v>1008</v>
      </c>
      <c r="H48" s="1" t="s">
        <v>1009</v>
      </c>
      <c r="I48" s="1" t="s">
        <v>867</v>
      </c>
      <c r="J48" s="1" t="s">
        <v>1010</v>
      </c>
      <c r="K48" s="1" t="s">
        <v>1011</v>
      </c>
      <c r="L48" s="14" t="s">
        <v>1009</v>
      </c>
      <c r="M48" s="1" t="str">
        <f t="shared" si="0"/>
        <v>Boloria polaris_BOLD:AAA3398</v>
      </c>
      <c r="N48" s="2">
        <v>120</v>
      </c>
      <c r="O48" s="2" t="s">
        <v>1012</v>
      </c>
      <c r="P48" s="2">
        <v>588</v>
      </c>
      <c r="Q48" s="1" t="s">
        <v>715</v>
      </c>
      <c r="R48" s="1" t="s">
        <v>44</v>
      </c>
      <c r="S48" s="4" t="s">
        <v>45</v>
      </c>
      <c r="T48" s="5" t="s">
        <v>3581</v>
      </c>
      <c r="U48" s="116" t="s">
        <v>2385</v>
      </c>
      <c r="V48" s="110" t="s">
        <v>3561</v>
      </c>
      <c r="W48" s="18"/>
      <c r="X48" s="19" t="s">
        <v>2385</v>
      </c>
      <c r="Y48" s="19" t="s">
        <v>3544</v>
      </c>
      <c r="Z48" s="19"/>
      <c r="AA48" s="19"/>
      <c r="AB48" s="19"/>
      <c r="AC48" s="19"/>
      <c r="AD48" s="19"/>
      <c r="AE48" s="19"/>
      <c r="AF48" s="19"/>
      <c r="AG48" s="19"/>
      <c r="AH48" s="19" t="s">
        <v>2385</v>
      </c>
      <c r="AI48" s="19"/>
      <c r="AJ48" s="19"/>
      <c r="AK48" s="20"/>
      <c r="AM48" s="1"/>
      <c r="AN48" t="s">
        <v>2459</v>
      </c>
      <c r="AO48" t="b">
        <f t="shared" si="1"/>
        <v>0</v>
      </c>
    </row>
    <row r="49" spans="1:42" ht="15" customHeight="1">
      <c r="A49" s="45">
        <v>343</v>
      </c>
      <c r="B49" s="45" t="s">
        <v>2261</v>
      </c>
      <c r="C49" s="45" t="s">
        <v>2262</v>
      </c>
      <c r="D49" s="134" t="str">
        <f>IFERROR(VLOOKUP(C49, Sanger_update_20181016!C$2:L$59, 10, FALSE), "NA")</f>
        <v>NA</v>
      </c>
      <c r="E49" s="14" t="str">
        <f>VLOOKUP(C49, Tea_added!$B$2:$E$367, 4, FALSE)</f>
        <v>BOLD:ACS9731</v>
      </c>
      <c r="F49" s="45" t="s">
        <v>2263</v>
      </c>
      <c r="G49" s="45" t="s">
        <v>2264</v>
      </c>
      <c r="H49" s="45" t="s">
        <v>2265</v>
      </c>
      <c r="I49" s="45" t="s">
        <v>40</v>
      </c>
      <c r="J49" s="45" t="s">
        <v>391</v>
      </c>
      <c r="K49" s="45" t="s">
        <v>392</v>
      </c>
      <c r="L49" s="45" t="s">
        <v>2265</v>
      </c>
      <c r="M49" s="1" t="str">
        <f>_xlfn.TEXTJOIN("_", FALSE, L49, E49)</f>
        <v>Rhamphomyia filicauda_BOLD:ACS9731</v>
      </c>
      <c r="N49" s="46">
        <v>70</v>
      </c>
      <c r="O49" s="46">
        <v>75</v>
      </c>
      <c r="P49" s="46">
        <v>5250</v>
      </c>
      <c r="Q49" s="45" t="s">
        <v>715</v>
      </c>
      <c r="R49" s="45" t="s">
        <v>1272</v>
      </c>
      <c r="S49" s="47" t="s">
        <v>2642</v>
      </c>
      <c r="T49" t="s">
        <v>216</v>
      </c>
      <c r="U49" s="56" t="s">
        <v>2385</v>
      </c>
      <c r="V49" s="79" t="s">
        <v>2644</v>
      </c>
      <c r="W49" s="48"/>
      <c r="X49" s="7" t="str">
        <f>VLOOKUP($B49, Sanger_update_20181016!$B$2:$F$59, 3, FALSE)</f>
        <v>yes</v>
      </c>
      <c r="Y49" s="7" t="str">
        <f>VLOOKUP($B49, Sanger_update_20181016!$B$2:$F$59, 5, FALSE)</f>
        <v>no</v>
      </c>
      <c r="Z49" s="47"/>
      <c r="AA49" s="47"/>
      <c r="AB49" s="47"/>
      <c r="AC49" s="47"/>
      <c r="AD49" s="47"/>
      <c r="AE49" s="47"/>
      <c r="AF49" s="47"/>
      <c r="AG49" s="47"/>
      <c r="AH49" s="7" t="str">
        <f>VLOOKUP($B49, Sanger_update_20181016!$B$2:$F$59, 4, FALSE)</f>
        <v>yes</v>
      </c>
      <c r="AI49" s="47"/>
      <c r="AJ49" s="47"/>
      <c r="AK49" s="49"/>
      <c r="AL49" s="46"/>
      <c r="AM49" s="45" t="s">
        <v>2643</v>
      </c>
      <c r="AN49" s="45" t="s">
        <v>2598</v>
      </c>
      <c r="AO49" t="b">
        <f t="shared" si="1"/>
        <v>0</v>
      </c>
    </row>
    <row r="50" spans="1:42" ht="15" customHeight="1">
      <c r="A50" s="45">
        <v>344</v>
      </c>
      <c r="B50" s="45" t="s">
        <v>2266</v>
      </c>
      <c r="C50" s="45" t="s">
        <v>2267</v>
      </c>
      <c r="D50" s="134" t="str">
        <f>IFERROR(VLOOKUP(C50, Sanger_update_20181016!C$2:L$59, 10, FALSE), "NA")</f>
        <v>NA</v>
      </c>
      <c r="E50" s="14" t="str">
        <f>VLOOKUP(C50, Tea_added!$B$2:$E$367, 4, FALSE)</f>
        <v>BOLD:ACT4566</v>
      </c>
      <c r="F50" s="45" t="s">
        <v>2268</v>
      </c>
      <c r="G50" s="45" t="s">
        <v>2269</v>
      </c>
      <c r="H50" s="45" t="s">
        <v>1110</v>
      </c>
      <c r="I50" s="45" t="s">
        <v>40</v>
      </c>
      <c r="J50" s="45" t="s">
        <v>406</v>
      </c>
      <c r="K50" s="45" t="s">
        <v>1110</v>
      </c>
      <c r="L50" s="45" t="s">
        <v>3480</v>
      </c>
      <c r="M50" s="1" t="str">
        <f>_xlfn.TEXTJOIN("_", FALSE, L50, E50)</f>
        <v>Drymeia sp_BOLD:ACT4566</v>
      </c>
      <c r="N50" s="46">
        <v>70</v>
      </c>
      <c r="O50" s="46" t="s">
        <v>2270</v>
      </c>
      <c r="P50" s="46">
        <v>9086</v>
      </c>
      <c r="Q50" s="45" t="s">
        <v>715</v>
      </c>
      <c r="R50" s="45" t="s">
        <v>1272</v>
      </c>
      <c r="S50" s="47" t="s">
        <v>2388</v>
      </c>
      <c r="T50" t="s">
        <v>216</v>
      </c>
      <c r="U50" s="56" t="s">
        <v>2385</v>
      </c>
      <c r="V50" s="45" t="s">
        <v>2640</v>
      </c>
      <c r="W50" s="48"/>
      <c r="X50" s="7" t="str">
        <f>VLOOKUP($B50, Sanger_update_20181016!$B$2:$F$59, 3, FALSE)</f>
        <v>yes</v>
      </c>
      <c r="Y50" s="7" t="str">
        <f>VLOOKUP($B50, Sanger_update_20181016!$B$2:$F$59, 5, FALSE)</f>
        <v>no</v>
      </c>
      <c r="Z50" s="47"/>
      <c r="AA50" s="47"/>
      <c r="AB50" s="47"/>
      <c r="AC50" s="47"/>
      <c r="AD50" s="47"/>
      <c r="AE50" s="47"/>
      <c r="AF50" s="47"/>
      <c r="AG50" s="47"/>
      <c r="AH50" s="7" t="str">
        <f>VLOOKUP($B50, Sanger_update_20181016!$B$2:$F$59, 4, FALSE)</f>
        <v>yes</v>
      </c>
      <c r="AI50" s="47"/>
      <c r="AJ50" s="47"/>
      <c r="AK50" s="49"/>
      <c r="AL50" s="46"/>
      <c r="AM50" s="45" t="s">
        <v>2622</v>
      </c>
      <c r="AN50" s="45" t="s">
        <v>2599</v>
      </c>
      <c r="AO50" t="b">
        <f t="shared" si="1"/>
        <v>0</v>
      </c>
      <c r="AP50" s="72"/>
    </row>
    <row r="51" spans="1:42" ht="15" customHeight="1">
      <c r="A51" s="1">
        <v>349</v>
      </c>
      <c r="B51" s="1" t="s">
        <v>2288</v>
      </c>
      <c r="C51" s="1" t="s">
        <v>2289</v>
      </c>
      <c r="D51" s="134" t="str">
        <f>IFERROR(VLOOKUP(C51, Sanger_update_20181016!C$2:L$59, 10, FALSE), "NA")</f>
        <v>COI_CytB_ACF1470_Diptera_Sciaridae</v>
      </c>
      <c r="E51" s="14" t="str">
        <f>VLOOKUP(C51, Tea_added!$B$2:$E$367, 4, FALSE)</f>
        <v>BOLD:ACF1470</v>
      </c>
      <c r="F51" s="1" t="s">
        <v>2290</v>
      </c>
      <c r="G51" s="1" t="s">
        <v>2291</v>
      </c>
      <c r="H51" s="1" t="s">
        <v>270</v>
      </c>
      <c r="I51" s="1" t="s">
        <v>40</v>
      </c>
      <c r="J51" s="1" t="s">
        <v>270</v>
      </c>
      <c r="K51" s="1" t="s">
        <v>3116</v>
      </c>
      <c r="L51" s="1" t="s">
        <v>3117</v>
      </c>
      <c r="M51" s="1" t="str">
        <f>_xlfn.TEXTJOIN("_", FALSE, L51, E51)</f>
        <v>genus sp_BOLD:ACF1470</v>
      </c>
      <c r="N51" s="13">
        <v>70</v>
      </c>
      <c r="O51" s="13" t="s">
        <v>1576</v>
      </c>
      <c r="P51" s="13">
        <v>224</v>
      </c>
      <c r="Q51" s="1" t="s">
        <v>715</v>
      </c>
      <c r="R51" s="1" t="s">
        <v>1272</v>
      </c>
      <c r="S51" s="7"/>
      <c r="T51" t="s">
        <v>216</v>
      </c>
      <c r="U51" s="56" t="s">
        <v>2385</v>
      </c>
      <c r="V51" s="71"/>
      <c r="W51" s="6"/>
      <c r="X51" s="7" t="str">
        <f>VLOOKUP($B51, Sanger_update_20181016!$B$2:$F$59, 3, FALSE)</f>
        <v>yes</v>
      </c>
      <c r="Y51" s="7" t="str">
        <f>VLOOKUP($B51, Sanger_update_20181016!$B$2:$F$59, 5, FALSE)</f>
        <v>no</v>
      </c>
      <c r="Z51" s="7"/>
      <c r="AA51" s="7"/>
      <c r="AB51" s="7"/>
      <c r="AC51" s="7"/>
      <c r="AD51" s="7"/>
      <c r="AE51" s="7"/>
      <c r="AF51" s="7"/>
      <c r="AG51" s="7"/>
      <c r="AH51" s="7" t="str">
        <f>VLOOKUP($B51, Sanger_update_20181016!$B$2:$F$59, 4, FALSE)</f>
        <v>yes</v>
      </c>
      <c r="AI51" s="7"/>
      <c r="AJ51" s="7"/>
      <c r="AK51" s="8"/>
      <c r="AN51" t="s">
        <v>2603</v>
      </c>
      <c r="AO51" t="b">
        <f t="shared" si="1"/>
        <v>0</v>
      </c>
    </row>
    <row r="52" spans="1:42" ht="15" customHeight="1">
      <c r="A52" s="1">
        <v>350</v>
      </c>
      <c r="B52" s="1" t="s">
        <v>2292</v>
      </c>
      <c r="C52" s="1" t="s">
        <v>2293</v>
      </c>
      <c r="D52" s="134" t="str">
        <f>IFERROR(VLOOKUP(C52, Sanger_update_20181016!C$2:L$59, 10, FALSE), "NA")</f>
        <v>COI_CytB_ACR0933_Diptera_Trichoceridae</v>
      </c>
      <c r="E52" s="14" t="str">
        <f>VLOOKUP(C52, Tea_added!$B$2:$E$367, 4, FALSE)</f>
        <v>BOLD:ACR0933</v>
      </c>
      <c r="F52" s="1" t="s">
        <v>2294</v>
      </c>
      <c r="G52" s="1" t="s">
        <v>2295</v>
      </c>
      <c r="H52" s="1" t="s">
        <v>1598</v>
      </c>
      <c r="I52" s="1" t="s">
        <v>40</v>
      </c>
      <c r="J52" s="1" t="s">
        <v>1598</v>
      </c>
      <c r="K52" s="1" t="s">
        <v>3116</v>
      </c>
      <c r="L52" s="1" t="s">
        <v>3117</v>
      </c>
      <c r="M52" s="1" t="str">
        <f>_xlfn.TEXTJOIN("_", FALSE, L52, E52)</f>
        <v>genus sp_BOLD:ACR0933</v>
      </c>
      <c r="N52" s="2">
        <v>70</v>
      </c>
      <c r="O52" s="2">
        <v>13</v>
      </c>
      <c r="P52" s="2">
        <v>910</v>
      </c>
      <c r="Q52" s="1" t="s">
        <v>715</v>
      </c>
      <c r="R52" s="1" t="s">
        <v>1272</v>
      </c>
      <c r="S52" s="7"/>
      <c r="T52" t="s">
        <v>216</v>
      </c>
      <c r="U52" s="56" t="s">
        <v>2385</v>
      </c>
      <c r="V52" s="71"/>
      <c r="W52" s="6"/>
      <c r="X52" s="7" t="str">
        <f>VLOOKUP($B52, Sanger_update_20181016!$B$2:$F$59, 3, FALSE)</f>
        <v>no</v>
      </c>
      <c r="Y52" s="7" t="str">
        <f>VLOOKUP($B52, Sanger_update_20181016!$B$2:$F$59, 5, FALSE)</f>
        <v>yes</v>
      </c>
      <c r="Z52" s="7"/>
      <c r="AA52" s="7"/>
      <c r="AB52" s="7"/>
      <c r="AC52" s="7"/>
      <c r="AD52" s="7"/>
      <c r="AE52" s="7"/>
      <c r="AF52" s="7"/>
      <c r="AG52" s="7"/>
      <c r="AH52" s="7" t="str">
        <f>VLOOKUP($B52, Sanger_update_20181016!$B$2:$F$59, 4, FALSE)</f>
        <v>yes</v>
      </c>
      <c r="AI52" s="7"/>
      <c r="AJ52" s="7"/>
      <c r="AK52" s="8"/>
      <c r="AN52" t="s">
        <v>2604</v>
      </c>
      <c r="AO52" t="b">
        <f t="shared" si="1"/>
        <v>0</v>
      </c>
    </row>
    <row r="53" spans="1:42" ht="15" customHeight="1">
      <c r="A53" s="1">
        <v>359</v>
      </c>
      <c r="B53" s="1" t="s">
        <v>2342</v>
      </c>
      <c r="C53" s="1" t="s">
        <v>2343</v>
      </c>
      <c r="D53" s="134" t="str">
        <f>IFERROR(VLOOKUP(C53, Sanger_update_20181016!C$2:L$59, 10, FALSE), "NA")</f>
        <v>COI_CytB_AAA5701_Hymenoptera_Braconidae_Cotesia</v>
      </c>
      <c r="E53" s="14" t="str">
        <f>VLOOKUP(C53, Tea_added!$B$2:$E$367, 4, FALSE)</f>
        <v>BOLD:AAA5701</v>
      </c>
      <c r="F53" s="1" t="s">
        <v>2344</v>
      </c>
      <c r="G53" s="1" t="s">
        <v>2345</v>
      </c>
      <c r="H53" s="1" t="s">
        <v>802</v>
      </c>
      <c r="I53" s="1" t="s">
        <v>773</v>
      </c>
      <c r="J53" s="1" t="s">
        <v>803</v>
      </c>
      <c r="K53" s="1" t="s">
        <v>802</v>
      </c>
      <c r="L53" s="1" t="s">
        <v>3375</v>
      </c>
      <c r="M53" s="1" t="str">
        <f>_xlfn.TEXTJOIN("_", FALSE, L53, E53)</f>
        <v>Cotesia sp_BOLD:AAA5701</v>
      </c>
      <c r="N53" s="2">
        <v>70</v>
      </c>
      <c r="O53" s="2" t="s">
        <v>1509</v>
      </c>
      <c r="P53" s="2">
        <v>805</v>
      </c>
      <c r="Q53" s="1" t="s">
        <v>715</v>
      </c>
      <c r="R53" s="1" t="s">
        <v>1272</v>
      </c>
      <c r="S53" s="7"/>
      <c r="T53" t="s">
        <v>216</v>
      </c>
      <c r="U53" s="56" t="s">
        <v>2385</v>
      </c>
      <c r="V53" s="71"/>
      <c r="W53" s="6"/>
      <c r="X53" s="7" t="str">
        <f>VLOOKUP($B53, Sanger_update_20181016!$B$2:$F$59, 3, FALSE)</f>
        <v>yes</v>
      </c>
      <c r="Y53" s="7" t="str">
        <f>VLOOKUP($B53, Sanger_update_20181016!$B$2:$F$59, 5, FALSE)</f>
        <v>no</v>
      </c>
      <c r="Z53" s="7"/>
      <c r="AA53" s="7"/>
      <c r="AB53" s="7"/>
      <c r="AC53" s="7"/>
      <c r="AD53" s="7"/>
      <c r="AE53" s="7"/>
      <c r="AF53" s="7"/>
      <c r="AG53" s="7"/>
      <c r="AH53" s="7" t="str">
        <f>VLOOKUP($B53, Sanger_update_20181016!$B$2:$F$59, 4, FALSE)</f>
        <v>yes</v>
      </c>
      <c r="AI53" s="7"/>
      <c r="AJ53" s="7"/>
      <c r="AK53" s="8"/>
      <c r="AN53" t="s">
        <v>2611</v>
      </c>
      <c r="AO53" t="b">
        <f t="shared" si="1"/>
        <v>0</v>
      </c>
    </row>
    <row r="54" spans="1:42" ht="15" customHeight="1">
      <c r="A54" s="37">
        <v>319</v>
      </c>
      <c r="B54" s="37" t="s">
        <v>2108</v>
      </c>
      <c r="C54" s="37" t="s">
        <v>2109</v>
      </c>
      <c r="D54" s="134" t="str">
        <f>IFERROR(VLOOKUP(C54, Sanger_update_20181016!C$2:L$59, 10, FALSE), "NA")</f>
        <v>COI_CytB_AAA8874_Trichoptera_Apataniidae_Apatania_zonella</v>
      </c>
      <c r="E54" s="14" t="str">
        <f>VLOOKUP(C54, Tea_added!$B$2:$E$367, 4, FALSE)</f>
        <v>BOLD:AAA8874</v>
      </c>
      <c r="F54" s="37" t="s">
        <v>2110</v>
      </c>
      <c r="G54" s="37" t="s">
        <v>2111</v>
      </c>
      <c r="H54" s="37" t="s">
        <v>2112</v>
      </c>
      <c r="I54" s="37" t="s">
        <v>2113</v>
      </c>
      <c r="J54" s="37" t="s">
        <v>2114</v>
      </c>
      <c r="K54" s="37" t="s">
        <v>2115</v>
      </c>
      <c r="L54" s="37" t="s">
        <v>2112</v>
      </c>
      <c r="M54" s="1" t="str">
        <f>_xlfn.TEXTJOIN("_", FALSE, L54, E54)</f>
        <v>Apatania zonella_BOLD:AAA8874</v>
      </c>
      <c r="N54" s="38">
        <v>90</v>
      </c>
      <c r="O54" s="38" t="s">
        <v>2116</v>
      </c>
      <c r="P54" s="38">
        <v>9216</v>
      </c>
      <c r="Q54" s="37" t="s">
        <v>715</v>
      </c>
      <c r="R54" s="37" t="s">
        <v>1272</v>
      </c>
      <c r="S54" s="44" t="s">
        <v>2389</v>
      </c>
      <c r="T54" s="43" t="s">
        <v>3581</v>
      </c>
      <c r="U54" s="119" t="s">
        <v>2385</v>
      </c>
      <c r="V54" s="111" t="s">
        <v>2393</v>
      </c>
      <c r="W54" s="41"/>
      <c r="X54" s="7" t="str">
        <f>VLOOKUP($B54, Sanger_update_20181016!$B$2:$F$59, 3, FALSE)</f>
        <v>yes</v>
      </c>
      <c r="Y54" s="7" t="str">
        <f>VLOOKUP($B54, Sanger_update_20181016!$B$2:$F$59, 5, FALSE)</f>
        <v>no</v>
      </c>
      <c r="Z54" s="39"/>
      <c r="AA54" s="39"/>
      <c r="AB54" s="39"/>
      <c r="AC54" s="39"/>
      <c r="AD54" s="39"/>
      <c r="AE54" s="39"/>
      <c r="AF54" s="39"/>
      <c r="AG54" s="39"/>
      <c r="AH54" s="7" t="str">
        <f>VLOOKUP($B54, Sanger_update_20181016!$B$2:$F$59, 4, FALSE)</f>
        <v>yes</v>
      </c>
      <c r="AI54" s="39"/>
      <c r="AJ54" s="39"/>
      <c r="AK54" s="42"/>
      <c r="AL54" s="67"/>
      <c r="AM54" s="40"/>
      <c r="AN54" s="40" t="s">
        <v>2578</v>
      </c>
      <c r="AO54" t="b">
        <f t="shared" si="1"/>
        <v>0</v>
      </c>
    </row>
    <row r="55" spans="1:42" ht="15" customHeight="1">
      <c r="A55" s="1">
        <v>321</v>
      </c>
      <c r="B55" s="1" t="s">
        <v>2122</v>
      </c>
      <c r="C55" s="1" t="s">
        <v>2123</v>
      </c>
      <c r="D55" s="134" t="str">
        <f>IFERROR(VLOOKUP(C55, Sanger_update_20181016!C$2:L$59, 10, FALSE), "NA")</f>
        <v>COI_CytB_ACG1604_Diptera_Mycetophilidae_Rymosia_cf_Britteni</v>
      </c>
      <c r="E55" s="14" t="str">
        <f>VLOOKUP(C55, Tea_added!$B$2:$E$367, 4, FALSE)</f>
        <v>BOLD:ACG1604</v>
      </c>
      <c r="F55" s="1" t="s">
        <v>2124</v>
      </c>
      <c r="G55" s="1" t="s">
        <v>2125</v>
      </c>
      <c r="H55" s="1" t="s">
        <v>2126</v>
      </c>
      <c r="I55" s="1" t="s">
        <v>40</v>
      </c>
      <c r="J55" s="1" t="s">
        <v>320</v>
      </c>
      <c r="K55" s="1" t="s">
        <v>2127</v>
      </c>
      <c r="L55" s="1" t="s">
        <v>3481</v>
      </c>
      <c r="M55" s="1" t="str">
        <f t="shared" ref="M55:M62" si="2">_xlfn.TEXTJOIN("_", FALSE, L55, E55)</f>
        <v>Rymosia cf_britteni_BOLD:ACG1604</v>
      </c>
      <c r="N55" s="2">
        <v>50</v>
      </c>
      <c r="O55" s="2" t="s">
        <v>2128</v>
      </c>
      <c r="P55" s="2">
        <v>640</v>
      </c>
      <c r="Q55" s="1" t="s">
        <v>715</v>
      </c>
      <c r="R55" s="1" t="s">
        <v>1272</v>
      </c>
      <c r="S55" s="7"/>
      <c r="T55" t="s">
        <v>216</v>
      </c>
      <c r="U55" s="56" t="s">
        <v>2385</v>
      </c>
      <c r="V55" s="71"/>
      <c r="W55" s="6"/>
      <c r="X55" s="7" t="str">
        <f>VLOOKUP($B55, Sanger_update_20181016!$B$2:$F$59, 3, FALSE)</f>
        <v>yes</v>
      </c>
      <c r="Y55" s="7" t="str">
        <f>VLOOKUP($B55, Sanger_update_20181016!$B$2:$F$59, 5, FALSE)</f>
        <v>no</v>
      </c>
      <c r="Z55" s="7"/>
      <c r="AA55" s="7"/>
      <c r="AB55" s="7"/>
      <c r="AC55" s="7"/>
      <c r="AD55" s="7"/>
      <c r="AE55" s="7"/>
      <c r="AF55" s="7"/>
      <c r="AG55" s="7"/>
      <c r="AH55" s="7" t="str">
        <f>VLOOKUP($B55, Sanger_update_20181016!$B$2:$F$59, 4, FALSE)</f>
        <v>yes</v>
      </c>
      <c r="AI55" s="7"/>
      <c r="AJ55" s="7"/>
      <c r="AK55" s="8"/>
      <c r="AN55" t="s">
        <v>2580</v>
      </c>
      <c r="AO55" t="b">
        <f t="shared" si="1"/>
        <v>0</v>
      </c>
    </row>
    <row r="56" spans="1:42" ht="15" customHeight="1">
      <c r="A56" s="1">
        <v>338</v>
      </c>
      <c r="B56" s="1" t="s">
        <v>2234</v>
      </c>
      <c r="C56" s="1" t="s">
        <v>2235</v>
      </c>
      <c r="D56" s="134" t="str">
        <f>IFERROR(VLOOKUP(C56, Sanger_update_20181016!C$2:L$59, 10, FALSE), "NA")</f>
        <v>COI_CytB_ACA4331_Diptera_Botanophila_moriens</v>
      </c>
      <c r="E56" s="14" t="str">
        <f>VLOOKUP(C56, Tea_added!$B$2:$E$367, 4, FALSE)</f>
        <v>BOLD:ACA4331</v>
      </c>
      <c r="F56" s="1" t="s">
        <v>2236</v>
      </c>
      <c r="G56" s="1" t="s">
        <v>2237</v>
      </c>
      <c r="H56" s="1" t="s">
        <v>2238</v>
      </c>
      <c r="I56" s="1" t="s">
        <v>40</v>
      </c>
      <c r="J56" s="1" t="s">
        <v>252</v>
      </c>
      <c r="K56" s="1" t="s">
        <v>2239</v>
      </c>
      <c r="L56" s="1" t="s">
        <v>2238</v>
      </c>
      <c r="M56" s="1" t="str">
        <f t="shared" si="2"/>
        <v>Botanophila moriens_BOLD:ACA4331</v>
      </c>
      <c r="N56" s="13">
        <v>90</v>
      </c>
      <c r="O56" s="13" t="s">
        <v>544</v>
      </c>
      <c r="P56" s="13">
        <v>504</v>
      </c>
      <c r="R56" s="1" t="s">
        <v>1272</v>
      </c>
      <c r="S56" s="7"/>
      <c r="T56" t="s">
        <v>216</v>
      </c>
      <c r="U56" s="56" t="s">
        <v>2385</v>
      </c>
      <c r="V56" s="71"/>
      <c r="W56" s="6"/>
      <c r="X56" s="7" t="str">
        <f>VLOOKUP($B56, Sanger_update_20181016!$B$2:$F$59, 3, FALSE)</f>
        <v>yes</v>
      </c>
      <c r="Y56" s="7" t="str">
        <f>VLOOKUP($B56, Sanger_update_20181016!$B$2:$F$59, 5, FALSE)</f>
        <v>no</v>
      </c>
      <c r="Z56" s="7"/>
      <c r="AA56" s="7"/>
      <c r="AB56" s="7"/>
      <c r="AC56" s="7"/>
      <c r="AD56" s="7"/>
      <c r="AE56" s="7"/>
      <c r="AF56" s="7"/>
      <c r="AG56" s="7"/>
      <c r="AH56" s="7" t="str">
        <f>VLOOKUP($B56, Sanger_update_20181016!$B$2:$F$59, 4, FALSE)</f>
        <v>yes</v>
      </c>
      <c r="AI56" s="7"/>
      <c r="AJ56" s="7"/>
      <c r="AK56" s="8"/>
      <c r="AN56" t="s">
        <v>2593</v>
      </c>
      <c r="AO56" t="b">
        <f t="shared" si="1"/>
        <v>0</v>
      </c>
      <c r="AP56" s="76"/>
    </row>
    <row r="57" spans="1:42" ht="15" customHeight="1">
      <c r="A57" s="1">
        <v>339</v>
      </c>
      <c r="B57" s="1" t="s">
        <v>2240</v>
      </c>
      <c r="C57" s="1" t="s">
        <v>2241</v>
      </c>
      <c r="D57" s="134" t="str">
        <f>IFERROR(VLOOKUP(C57, Sanger_update_20181016!C$2:L$59, 10, FALSE), "NA")</f>
        <v>COI_CytB_AAW1090_Diptera_Agromyzidae_Phytomyza_erigerontophaga</v>
      </c>
      <c r="E57" s="14" t="str">
        <f>VLOOKUP(C57, Tea_added!$B$2:$E$367, 4, FALSE)</f>
        <v>BOLD:AAW1090</v>
      </c>
      <c r="F57" s="1" t="s">
        <v>2242</v>
      </c>
      <c r="G57" s="1" t="s">
        <v>2243</v>
      </c>
      <c r="H57" s="1" t="s">
        <v>2244</v>
      </c>
      <c r="I57" s="1" t="s">
        <v>40</v>
      </c>
      <c r="J57" s="1" t="s">
        <v>298</v>
      </c>
      <c r="K57" s="1" t="s">
        <v>306</v>
      </c>
      <c r="L57" s="1" t="s">
        <v>2244</v>
      </c>
      <c r="M57" s="1" t="str">
        <f t="shared" si="2"/>
        <v>Phytomyza erigerontophaga_BOLD:AAW1090</v>
      </c>
      <c r="N57" s="13">
        <v>50</v>
      </c>
      <c r="O57" s="13" t="s">
        <v>2245</v>
      </c>
      <c r="P57" s="13">
        <v>1820</v>
      </c>
      <c r="Q57" s="1" t="s">
        <v>715</v>
      </c>
      <c r="R57" s="1" t="s">
        <v>1272</v>
      </c>
      <c r="S57" s="7"/>
      <c r="T57" t="s">
        <v>216</v>
      </c>
      <c r="U57" s="56" t="s">
        <v>2385</v>
      </c>
      <c r="V57" s="71"/>
      <c r="W57" s="6"/>
      <c r="X57" s="7" t="str">
        <f>VLOOKUP($B57, Sanger_update_20181016!$B$2:$F$59, 3, FALSE)</f>
        <v>no</v>
      </c>
      <c r="Y57" s="7" t="str">
        <f>VLOOKUP($B57, Sanger_update_20181016!$B$2:$F$59, 5, FALSE)</f>
        <v>yes</v>
      </c>
      <c r="Z57" s="7"/>
      <c r="AA57" s="7"/>
      <c r="AB57" s="7"/>
      <c r="AC57" s="7"/>
      <c r="AD57" s="7"/>
      <c r="AE57" s="7"/>
      <c r="AF57" s="7"/>
      <c r="AG57" s="7"/>
      <c r="AH57" s="7" t="str">
        <f>VLOOKUP($B57, Sanger_update_20181016!$B$2:$F$59, 4, FALSE)</f>
        <v>yes</v>
      </c>
      <c r="AI57" s="7"/>
      <c r="AJ57" s="7"/>
      <c r="AK57" s="8"/>
      <c r="AN57" t="s">
        <v>2594</v>
      </c>
      <c r="AO57" t="b">
        <f t="shared" si="1"/>
        <v>0</v>
      </c>
      <c r="AP57" s="72"/>
    </row>
    <row r="58" spans="1:42" ht="15" customHeight="1">
      <c r="A58" s="45">
        <v>341</v>
      </c>
      <c r="B58" s="45" t="s">
        <v>2251</v>
      </c>
      <c r="C58" s="45" t="s">
        <v>2252</v>
      </c>
      <c r="D58" s="134" t="str">
        <f>IFERROR(VLOOKUP(C58, Sanger_update_20181016!C$2:L$59, 10, FALSE), "NA")</f>
        <v>NA</v>
      </c>
      <c r="E58" s="14" t="str">
        <f>VLOOKUP(C58, Tea_added!$B$2:$E$367, 4, FALSE)</f>
        <v>BOLD:ACR6170</v>
      </c>
      <c r="F58" s="45" t="s">
        <v>2253</v>
      </c>
      <c r="G58" s="45" t="s">
        <v>2254</v>
      </c>
      <c r="H58" s="45" t="s">
        <v>1158</v>
      </c>
      <c r="I58" s="45" t="s">
        <v>40</v>
      </c>
      <c r="J58" s="45" t="s">
        <v>252</v>
      </c>
      <c r="K58" s="45" t="s">
        <v>1158</v>
      </c>
      <c r="L58" s="45" t="s">
        <v>3484</v>
      </c>
      <c r="M58" s="1" t="str">
        <f t="shared" si="2"/>
        <v>Zaphne sp_BOLD:ACR6170</v>
      </c>
      <c r="N58" s="46">
        <v>70</v>
      </c>
      <c r="O58" s="46" t="s">
        <v>1592</v>
      </c>
      <c r="P58" s="46">
        <v>147</v>
      </c>
      <c r="Q58" s="45" t="s">
        <v>715</v>
      </c>
      <c r="R58" s="45" t="s">
        <v>1272</v>
      </c>
      <c r="S58" s="47" t="s">
        <v>2386</v>
      </c>
      <c r="T58" t="s">
        <v>216</v>
      </c>
      <c r="U58" s="56" t="s">
        <v>2385</v>
      </c>
      <c r="V58" s="79" t="s">
        <v>2641</v>
      </c>
      <c r="W58" s="48"/>
      <c r="X58" s="7" t="str">
        <f>VLOOKUP($B58, Sanger_update_20181016!$B$2:$F$59, 3, FALSE)</f>
        <v>no</v>
      </c>
      <c r="Y58" s="7" t="str">
        <f>VLOOKUP($B58, Sanger_update_20181016!$B$2:$F$59, 5, FALSE)</f>
        <v>no</v>
      </c>
      <c r="Z58" s="47"/>
      <c r="AA58" s="47"/>
      <c r="AB58" s="47"/>
      <c r="AC58" s="47"/>
      <c r="AD58" s="47"/>
      <c r="AE58" s="47"/>
      <c r="AF58" s="47"/>
      <c r="AG58" s="47"/>
      <c r="AH58" s="7" t="str">
        <f>VLOOKUP($B58, Sanger_update_20181016!$B$2:$F$59, 4, FALSE)</f>
        <v>yes</v>
      </c>
      <c r="AI58" s="47"/>
      <c r="AJ58" s="47"/>
      <c r="AK58" s="49"/>
      <c r="AL58" s="46"/>
      <c r="AM58" s="45" t="s">
        <v>2621</v>
      </c>
      <c r="AN58" s="45" t="s">
        <v>2596</v>
      </c>
      <c r="AO58" t="b">
        <f t="shared" si="1"/>
        <v>0</v>
      </c>
    </row>
    <row r="59" spans="1:42" ht="15" customHeight="1">
      <c r="A59" s="37">
        <v>342</v>
      </c>
      <c r="B59" s="37" t="s">
        <v>2255</v>
      </c>
      <c r="C59" s="37" t="s">
        <v>2256</v>
      </c>
      <c r="D59" s="134" t="str">
        <f>IFERROR(VLOOKUP(C59, Sanger_update_20181016!C$2:L$59, 10, FALSE), "NA")</f>
        <v>COI_CytB_AAG1014_Diptera_Chironomidae_Hydrosmittia_oxoniana</v>
      </c>
      <c r="E59" s="14" t="str">
        <f>VLOOKUP(C59, Tea_added!$B$2:$E$367, 4, FALSE)</f>
        <v>BOLD:AAG1014</v>
      </c>
      <c r="F59" s="37" t="s">
        <v>2257</v>
      </c>
      <c r="G59" s="37" t="s">
        <v>2258</v>
      </c>
      <c r="H59" s="37" t="s">
        <v>2259</v>
      </c>
      <c r="I59" s="37" t="s">
        <v>40</v>
      </c>
      <c r="J59" s="37" t="s">
        <v>41</v>
      </c>
      <c r="K59" s="37" t="s">
        <v>2260</v>
      </c>
      <c r="L59" s="37" t="s">
        <v>2259</v>
      </c>
      <c r="M59" s="1" t="str">
        <f t="shared" si="2"/>
        <v>Hydrosmittia oxoniana_BOLD:AAG1014</v>
      </c>
      <c r="N59" s="38">
        <v>70</v>
      </c>
      <c r="O59" s="38" t="s">
        <v>100</v>
      </c>
      <c r="P59" s="38">
        <v>378</v>
      </c>
      <c r="Q59" s="37" t="s">
        <v>715</v>
      </c>
      <c r="R59" s="37" t="s">
        <v>1272</v>
      </c>
      <c r="S59" s="39"/>
      <c r="T59" t="s">
        <v>216</v>
      </c>
      <c r="U59" s="56" t="s">
        <v>2385</v>
      </c>
      <c r="V59" s="78"/>
      <c r="W59" s="41"/>
      <c r="X59" s="7" t="str">
        <f>VLOOKUP($B59, Sanger_update_20181016!$B$2:$F$59, 3, FALSE)</f>
        <v>yes</v>
      </c>
      <c r="Y59" s="7" t="str">
        <f>VLOOKUP($B59, Sanger_update_20181016!$B$2:$F$59, 5, FALSE)</f>
        <v>no</v>
      </c>
      <c r="Z59" s="39"/>
      <c r="AA59" s="39"/>
      <c r="AB59" s="39"/>
      <c r="AC59" s="39"/>
      <c r="AD59" s="39"/>
      <c r="AE59" s="39"/>
      <c r="AF59" s="39"/>
      <c r="AG59" s="39"/>
      <c r="AH59" s="7" t="str">
        <f>VLOOKUP($B59, Sanger_update_20181016!$B$2:$F$59, 4, FALSE)</f>
        <v>yes</v>
      </c>
      <c r="AI59" s="39"/>
      <c r="AJ59" s="39"/>
      <c r="AK59" s="42"/>
      <c r="AL59" s="67"/>
      <c r="AM59" s="40"/>
      <c r="AN59" s="40" t="s">
        <v>2597</v>
      </c>
      <c r="AO59" t="b">
        <f t="shared" si="1"/>
        <v>0</v>
      </c>
    </row>
    <row r="60" spans="1:42" ht="15" customHeight="1">
      <c r="A60" s="1">
        <v>30</v>
      </c>
      <c r="B60" s="1" t="s">
        <v>247</v>
      </c>
      <c r="C60" s="1" t="s">
        <v>248</v>
      </c>
      <c r="D60" s="14" t="str">
        <f>VLOOKUP(C60, Tea_added!$B$1:$E$367, 3, FALSE)</f>
        <v>100_ACP6173_Diptera_Anthomyiidae_Pegomya_icterica_IDBA_pilon</v>
      </c>
      <c r="E60" s="14" t="str">
        <f>VLOOKUP(C60, Tea_added!$B$2:$E$367, 4, FALSE)</f>
        <v>BOLD:ACP6173</v>
      </c>
      <c r="F60" s="1" t="s">
        <v>249</v>
      </c>
      <c r="G60" s="1" t="s">
        <v>250</v>
      </c>
      <c r="H60" s="1" t="s">
        <v>251</v>
      </c>
      <c r="I60" s="1" t="s">
        <v>40</v>
      </c>
      <c r="J60" s="1" t="s">
        <v>252</v>
      </c>
      <c r="K60" s="1" t="s">
        <v>253</v>
      </c>
      <c r="L60" s="1" t="s">
        <v>251</v>
      </c>
      <c r="M60" s="1" t="str">
        <f t="shared" si="2"/>
        <v>Pegomya icterica_BOLD:ACP6173</v>
      </c>
      <c r="N60" s="2">
        <v>50</v>
      </c>
      <c r="O60" s="2" t="s">
        <v>254</v>
      </c>
      <c r="P60" s="2">
        <v>22160</v>
      </c>
      <c r="R60" s="1" t="s">
        <v>44</v>
      </c>
      <c r="S60" s="9" t="s">
        <v>45</v>
      </c>
      <c r="T60" s="1" t="s">
        <v>55</v>
      </c>
      <c r="U60" s="7" t="s">
        <v>3544</v>
      </c>
      <c r="W60" s="55" t="s">
        <v>2653</v>
      </c>
      <c r="X60" s="56" t="s">
        <v>2653</v>
      </c>
      <c r="Y60" s="56" t="s">
        <v>2653</v>
      </c>
      <c r="Z60" s="56" t="s">
        <v>2653</v>
      </c>
      <c r="AA60" s="56" t="s">
        <v>2653</v>
      </c>
      <c r="AB60" s="56" t="s">
        <v>2653</v>
      </c>
      <c r="AC60" s="56" t="s">
        <v>2653</v>
      </c>
      <c r="AD60" s="56" t="s">
        <v>2653</v>
      </c>
      <c r="AE60" s="56" t="s">
        <v>2653</v>
      </c>
      <c r="AF60" s="56" t="s">
        <v>2653</v>
      </c>
      <c r="AG60" s="56" t="s">
        <v>2653</v>
      </c>
      <c r="AH60" s="56" t="s">
        <v>2653</v>
      </c>
      <c r="AI60" s="56" t="s">
        <v>2653</v>
      </c>
      <c r="AJ60" s="56" t="s">
        <v>2653</v>
      </c>
      <c r="AK60" s="57" t="s">
        <v>2653</v>
      </c>
      <c r="AL60" s="66" t="s">
        <v>56</v>
      </c>
      <c r="AM60" s="1" t="s">
        <v>255</v>
      </c>
      <c r="AN60" t="s">
        <v>255</v>
      </c>
      <c r="AO60" t="b">
        <f t="shared" si="1"/>
        <v>1</v>
      </c>
    </row>
    <row r="61" spans="1:42" ht="15" customHeight="1">
      <c r="A61" s="1">
        <v>31</v>
      </c>
      <c r="B61" s="1" t="s">
        <v>256</v>
      </c>
      <c r="C61" s="1" t="s">
        <v>257</v>
      </c>
      <c r="D61" s="14" t="str">
        <f>VLOOKUP(C61, Tea_added!$B$1:$E$367, 3, FALSE)</f>
        <v>101_AAA3750_Diptera_Culicidae_Aedes_nigripes_or_Aedes_impiger_IDBA_pilon</v>
      </c>
      <c r="E61" s="14" t="str">
        <f>VLOOKUP(C61, Tea_added!$B$2:$E$367, 4, FALSE)</f>
        <v>BOLD:AAA3750</v>
      </c>
      <c r="F61" s="1" t="s">
        <v>258</v>
      </c>
      <c r="G61" s="1" t="s">
        <v>259</v>
      </c>
      <c r="H61" s="1" t="s">
        <v>260</v>
      </c>
      <c r="I61" s="1" t="s">
        <v>40</v>
      </c>
      <c r="J61" s="1" t="s">
        <v>261</v>
      </c>
      <c r="K61" s="1" t="s">
        <v>262</v>
      </c>
      <c r="L61" s="1" t="s">
        <v>3362</v>
      </c>
      <c r="M61" s="1" t="str">
        <f t="shared" si="2"/>
        <v>Aedes nigripes_impiger_BOLD:AAA3750</v>
      </c>
      <c r="N61" s="2">
        <v>50</v>
      </c>
      <c r="O61" s="2" t="s">
        <v>263</v>
      </c>
      <c r="P61" s="2">
        <v>4415</v>
      </c>
      <c r="R61" s="1" t="s">
        <v>44</v>
      </c>
      <c r="S61" s="9" t="s">
        <v>45</v>
      </c>
      <c r="T61" s="1" t="s">
        <v>55</v>
      </c>
      <c r="U61" s="7" t="s">
        <v>3544</v>
      </c>
      <c r="W61" s="55" t="s">
        <v>2653</v>
      </c>
      <c r="X61" s="56" t="s">
        <v>2653</v>
      </c>
      <c r="Y61" s="56" t="s">
        <v>2653</v>
      </c>
      <c r="Z61" s="56" t="s">
        <v>2653</v>
      </c>
      <c r="AA61" s="56" t="s">
        <v>2653</v>
      </c>
      <c r="AB61" s="56" t="s">
        <v>2653</v>
      </c>
      <c r="AC61" s="56" t="s">
        <v>2653</v>
      </c>
      <c r="AD61" s="56" t="s">
        <v>2653</v>
      </c>
      <c r="AE61" s="56" t="s">
        <v>2653</v>
      </c>
      <c r="AF61" s="56" t="s">
        <v>2653</v>
      </c>
      <c r="AG61" s="56" t="s">
        <v>2653</v>
      </c>
      <c r="AH61" s="56" t="s">
        <v>2653</v>
      </c>
      <c r="AI61" s="56" t="s">
        <v>2653</v>
      </c>
      <c r="AJ61" s="56" t="s">
        <v>2653</v>
      </c>
      <c r="AK61" s="57" t="s">
        <v>2653</v>
      </c>
      <c r="AL61" s="66" t="s">
        <v>56</v>
      </c>
      <c r="AM61" s="1" t="s">
        <v>264</v>
      </c>
      <c r="AN61" t="s">
        <v>264</v>
      </c>
      <c r="AO61" t="b">
        <f t="shared" si="1"/>
        <v>1</v>
      </c>
    </row>
    <row r="62" spans="1:42" ht="15" customHeight="1">
      <c r="A62" s="1">
        <v>32</v>
      </c>
      <c r="B62" s="1" t="s">
        <v>265</v>
      </c>
      <c r="C62" s="1" t="s">
        <v>266</v>
      </c>
      <c r="D62" s="14" t="str">
        <f>VLOOKUP(C62, Tea_added!$B$1:$E$367, 3, FALSE)</f>
        <v>PlateI_E7_AAL7869_Diptera_Sciaridae_Lycoriella_flavipeda_idba_spades_consensus</v>
      </c>
      <c r="E62" s="14" t="str">
        <f>VLOOKUP(C62, Tea_added!$B$2:$E$367, 4, FALSE)</f>
        <v>BOLD:AAL7869</v>
      </c>
      <c r="F62" s="1" t="s">
        <v>267</v>
      </c>
      <c r="G62" s="1" t="s">
        <v>268</v>
      </c>
      <c r="H62" s="1" t="s">
        <v>269</v>
      </c>
      <c r="I62" s="1" t="s">
        <v>40</v>
      </c>
      <c r="J62" s="1" t="s">
        <v>270</v>
      </c>
      <c r="K62" s="1" t="s">
        <v>271</v>
      </c>
      <c r="L62" s="1" t="s">
        <v>3370</v>
      </c>
      <c r="M62" s="1" t="str">
        <f t="shared" si="2"/>
        <v>Lycoriella sp_BOLD:AAL7869</v>
      </c>
      <c r="N62" s="13">
        <v>50</v>
      </c>
      <c r="O62" s="13" t="s">
        <v>272</v>
      </c>
      <c r="P62" s="13">
        <v>960</v>
      </c>
      <c r="R62" s="1" t="s">
        <v>44</v>
      </c>
      <c r="S62" s="4" t="s">
        <v>45</v>
      </c>
      <c r="T62" s="5" t="s">
        <v>46</v>
      </c>
      <c r="U62" s="116" t="s">
        <v>3544</v>
      </c>
      <c r="V62" s="122" t="s">
        <v>2685</v>
      </c>
      <c r="W62" s="6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/>
      <c r="AN62" t="s">
        <v>2414</v>
      </c>
      <c r="AO62" t="b">
        <f t="shared" si="1"/>
        <v>0</v>
      </c>
    </row>
    <row r="63" spans="1:42" ht="15" customHeight="1">
      <c r="A63" s="14">
        <v>32</v>
      </c>
      <c r="B63" s="14" t="s">
        <v>265</v>
      </c>
      <c r="C63" s="14" t="s">
        <v>266</v>
      </c>
      <c r="D63" s="14" t="str">
        <f>VLOOKUP(C63, Tea_added!$B$1:$E$367, 3, FALSE)</f>
        <v>PlateI_E7_AAL7869_Diptera_Sciaridae_Lycoriella_flavipeda_idba_spades_consensus</v>
      </c>
      <c r="E63" s="14" t="str">
        <f>VLOOKUP(C63, Tea_added!$B$2:$E$367, 4, FALSE)</f>
        <v>BOLD:AAL7869</v>
      </c>
      <c r="F63" s="14" t="s">
        <v>267</v>
      </c>
      <c r="G63" s="14" t="s">
        <v>268</v>
      </c>
      <c r="H63" s="14" t="s">
        <v>269</v>
      </c>
      <c r="I63" s="14" t="s">
        <v>40</v>
      </c>
      <c r="J63" s="14" t="s">
        <v>270</v>
      </c>
      <c r="K63" s="14" t="s">
        <v>271</v>
      </c>
      <c r="L63" s="14" t="s">
        <v>269</v>
      </c>
      <c r="M63" s="1" t="str">
        <f t="shared" ref="M63:M92" si="3">_xlfn.TEXTJOIN("_", FALSE, L63, E63)</f>
        <v>Lycoriella flavipeda_BOLD:AAL7869</v>
      </c>
      <c r="N63" s="15">
        <v>50</v>
      </c>
      <c r="O63" s="15" t="s">
        <v>272</v>
      </c>
      <c r="P63" s="15">
        <v>960</v>
      </c>
      <c r="Q63" s="16"/>
      <c r="R63" s="14" t="s">
        <v>2384</v>
      </c>
      <c r="S63" s="19" t="s">
        <v>2385</v>
      </c>
      <c r="T63" s="14" t="s">
        <v>55</v>
      </c>
      <c r="U63" s="19" t="s">
        <v>3544</v>
      </c>
      <c r="V63" s="72"/>
      <c r="W63" s="60" t="s">
        <v>45</v>
      </c>
      <c r="X63" s="61" t="s">
        <v>45</v>
      </c>
      <c r="Y63" s="61" t="s">
        <v>45</v>
      </c>
      <c r="Z63" s="61" t="s">
        <v>45</v>
      </c>
      <c r="AA63" s="61" t="s">
        <v>45</v>
      </c>
      <c r="AB63" s="61" t="s">
        <v>45</v>
      </c>
      <c r="AC63" s="61" t="s">
        <v>45</v>
      </c>
      <c r="AD63" s="61" t="s">
        <v>45</v>
      </c>
      <c r="AE63" s="61" t="s">
        <v>45</v>
      </c>
      <c r="AF63" s="61" t="s">
        <v>45</v>
      </c>
      <c r="AG63" s="61" t="s">
        <v>45</v>
      </c>
      <c r="AH63" s="61" t="s">
        <v>45</v>
      </c>
      <c r="AI63" s="61" t="s">
        <v>45</v>
      </c>
      <c r="AJ63" s="61" t="s">
        <v>45</v>
      </c>
      <c r="AK63" s="62" t="s">
        <v>45</v>
      </c>
      <c r="AL63" s="65" t="s">
        <v>72</v>
      </c>
      <c r="AM63" s="16" t="s">
        <v>2414</v>
      </c>
      <c r="AN63" s="16" t="s">
        <v>2414</v>
      </c>
      <c r="AO63" t="b">
        <f t="shared" si="1"/>
        <v>1</v>
      </c>
    </row>
    <row r="64" spans="1:42" ht="15" customHeight="1">
      <c r="A64" s="1">
        <v>219</v>
      </c>
      <c r="B64" s="1" t="s">
        <v>1558</v>
      </c>
      <c r="C64" s="1" t="s">
        <v>1559</v>
      </c>
      <c r="D64" s="14" t="str">
        <f>VLOOKUP(C64, Tea_added!$B$1:$E$367, 3, FALSE)</f>
        <v>PlateC_D12_AAD4703_Diptera_Chironomidae_Psectrocladius_barbimanus_or_Psectrocladius_sokolovae_refsoup_spades</v>
      </c>
      <c r="E64" s="14" t="str">
        <f>VLOOKUP(C64, Tea_added!$B$2:$E$367, 4, FALSE)</f>
        <v>BOLD:AAD4703</v>
      </c>
      <c r="F64" s="1" t="s">
        <v>1560</v>
      </c>
      <c r="G64" s="1" t="s">
        <v>1561</v>
      </c>
      <c r="H64" s="1" t="s">
        <v>1562</v>
      </c>
      <c r="I64" s="1" t="s">
        <v>40</v>
      </c>
      <c r="J64" s="1" t="s">
        <v>41</v>
      </c>
      <c r="K64" s="1" t="s">
        <v>1563</v>
      </c>
      <c r="L64" s="1" t="s">
        <v>3363</v>
      </c>
      <c r="M64" s="1" t="str">
        <f t="shared" si="3"/>
        <v>Psectrocladius barbimanus_sokolovae_BOLD:AAD4703</v>
      </c>
      <c r="N64" s="2">
        <v>50</v>
      </c>
      <c r="O64" s="2" t="s">
        <v>358</v>
      </c>
      <c r="P64" s="2">
        <v>670</v>
      </c>
      <c r="Q64" s="1" t="s">
        <v>715</v>
      </c>
      <c r="R64" s="1" t="s">
        <v>1272</v>
      </c>
      <c r="S64" s="7" t="s">
        <v>2386</v>
      </c>
      <c r="T64" s="1" t="s">
        <v>216</v>
      </c>
      <c r="U64" s="7" t="s">
        <v>3544</v>
      </c>
      <c r="W64" s="55" t="s">
        <v>216</v>
      </c>
      <c r="X64" s="56" t="s">
        <v>2653</v>
      </c>
      <c r="Y64" s="56" t="s">
        <v>2653</v>
      </c>
      <c r="Z64" s="56" t="s">
        <v>2653</v>
      </c>
      <c r="AA64" s="56" t="s">
        <v>2653</v>
      </c>
      <c r="AB64" s="56" t="s">
        <v>2653</v>
      </c>
      <c r="AC64" s="56" t="s">
        <v>2653</v>
      </c>
      <c r="AD64" s="56" t="s">
        <v>2653</v>
      </c>
      <c r="AE64" s="56" t="s">
        <v>2653</v>
      </c>
      <c r="AF64" s="56" t="s">
        <v>2653</v>
      </c>
      <c r="AG64" s="56" t="s">
        <v>2653</v>
      </c>
      <c r="AH64" s="56" t="s">
        <v>2653</v>
      </c>
      <c r="AI64" s="56" t="s">
        <v>2653</v>
      </c>
      <c r="AJ64" s="56" t="s">
        <v>2646</v>
      </c>
      <c r="AK64" s="57" t="s">
        <v>352</v>
      </c>
      <c r="AL64" s="64" t="s">
        <v>2629</v>
      </c>
      <c r="AM64" t="s">
        <v>2502</v>
      </c>
      <c r="AN64" t="s">
        <v>2502</v>
      </c>
      <c r="AO64" t="b">
        <f t="shared" si="1"/>
        <v>1</v>
      </c>
    </row>
    <row r="65" spans="1:43" ht="15" customHeight="1">
      <c r="A65" s="1">
        <v>33</v>
      </c>
      <c r="B65" s="1" t="s">
        <v>273</v>
      </c>
      <c r="C65" s="1" t="s">
        <v>274</v>
      </c>
      <c r="D65" s="14" t="str">
        <f>VLOOKUP(C65, Tea_added!$B$1:$E$367, 3, FALSE)</f>
        <v>107_AAE8704_Diptera_Chironomidae_Smittia_extrema_SPADESmeta_pilon</v>
      </c>
      <c r="E65" s="14" t="str">
        <f>VLOOKUP(C65, Tea_added!$B$2:$E$367, 4, FALSE)</f>
        <v>BOLD:AAE8704</v>
      </c>
      <c r="F65" s="1" t="s">
        <v>275</v>
      </c>
      <c r="G65" s="1" t="s">
        <v>276</v>
      </c>
      <c r="H65" s="1" t="s">
        <v>277</v>
      </c>
      <c r="I65" s="1" t="s">
        <v>40</v>
      </c>
      <c r="J65" s="1" t="s">
        <v>41</v>
      </c>
      <c r="K65" s="1" t="s">
        <v>278</v>
      </c>
      <c r="L65" s="1" t="s">
        <v>277</v>
      </c>
      <c r="M65" s="1" t="str">
        <f t="shared" si="3"/>
        <v>Smittia extrema_BOLD:AAE8704</v>
      </c>
      <c r="N65" s="13">
        <v>50</v>
      </c>
      <c r="O65" s="13" t="s">
        <v>279</v>
      </c>
      <c r="P65" s="13">
        <v>845</v>
      </c>
      <c r="R65" s="1" t="s">
        <v>44</v>
      </c>
      <c r="S65" s="9" t="s">
        <v>45</v>
      </c>
      <c r="T65" s="1" t="s">
        <v>55</v>
      </c>
      <c r="U65" s="7" t="s">
        <v>3544</v>
      </c>
      <c r="W65" s="55" t="s">
        <v>2653</v>
      </c>
      <c r="X65" s="56" t="s">
        <v>2653</v>
      </c>
      <c r="Y65" s="56" t="s">
        <v>2653</v>
      </c>
      <c r="Z65" s="56" t="s">
        <v>2653</v>
      </c>
      <c r="AA65" s="56" t="s">
        <v>2653</v>
      </c>
      <c r="AB65" s="56" t="s">
        <v>2653</v>
      </c>
      <c r="AC65" s="56" t="s">
        <v>2653</v>
      </c>
      <c r="AD65" s="56" t="s">
        <v>2653</v>
      </c>
      <c r="AE65" s="56" t="s">
        <v>2653</v>
      </c>
      <c r="AF65" s="56" t="s">
        <v>2653</v>
      </c>
      <c r="AG65" s="56" t="s">
        <v>2653</v>
      </c>
      <c r="AH65" s="56" t="s">
        <v>2653</v>
      </c>
      <c r="AI65" s="56" t="s">
        <v>2653</v>
      </c>
      <c r="AJ65" s="56" t="s">
        <v>2653</v>
      </c>
      <c r="AK65" s="57" t="s">
        <v>2653</v>
      </c>
      <c r="AL65" s="66" t="s">
        <v>114</v>
      </c>
      <c r="AM65" s="1" t="s">
        <v>280</v>
      </c>
      <c r="AN65" t="s">
        <v>280</v>
      </c>
      <c r="AO65" t="b">
        <f t="shared" si="1"/>
        <v>1</v>
      </c>
    </row>
    <row r="66" spans="1:43" ht="15" customHeight="1">
      <c r="A66" s="1">
        <v>34</v>
      </c>
      <c r="B66" s="1" t="s">
        <v>281</v>
      </c>
      <c r="C66" s="1" t="s">
        <v>282</v>
      </c>
      <c r="D66" s="14" t="str">
        <f>VLOOKUP(C66, Tea_added!$B$1:$E$367, 3, FALSE)</f>
        <v>109_ABA7011_Diptera_Chironomidae_Smittia_SPADESmeta_pilon</v>
      </c>
      <c r="E66" s="14" t="str">
        <f>VLOOKUP(C66, Tea_added!$B$2:$E$367, 4, FALSE)</f>
        <v>BOLD:ABA7011</v>
      </c>
      <c r="F66" s="1" t="s">
        <v>283</v>
      </c>
      <c r="G66" s="1" t="s">
        <v>284</v>
      </c>
      <c r="H66" s="1" t="s">
        <v>278</v>
      </c>
      <c r="I66" s="1" t="s">
        <v>40</v>
      </c>
      <c r="J66" s="1" t="s">
        <v>41</v>
      </c>
      <c r="K66" s="1" t="s">
        <v>278</v>
      </c>
      <c r="L66" s="1" t="s">
        <v>3125</v>
      </c>
      <c r="M66" s="1" t="str">
        <f t="shared" si="3"/>
        <v>Smittia sp_BOLD:ABA7011</v>
      </c>
      <c r="N66" s="13">
        <v>50</v>
      </c>
      <c r="O66" s="13" t="s">
        <v>285</v>
      </c>
      <c r="P66" s="13">
        <v>375</v>
      </c>
      <c r="R66" s="1" t="s">
        <v>44</v>
      </c>
      <c r="S66" s="9" t="s">
        <v>45</v>
      </c>
      <c r="T66" s="1" t="s">
        <v>55</v>
      </c>
      <c r="U66" s="7" t="s">
        <v>3544</v>
      </c>
      <c r="W66" s="55" t="s">
        <v>2653</v>
      </c>
      <c r="X66" s="56" t="s">
        <v>2653</v>
      </c>
      <c r="Y66" s="56" t="s">
        <v>2653</v>
      </c>
      <c r="Z66" s="56" t="s">
        <v>2653</v>
      </c>
      <c r="AA66" s="56" t="s">
        <v>2653</v>
      </c>
      <c r="AB66" s="56" t="s">
        <v>2653</v>
      </c>
      <c r="AC66" s="56" t="s">
        <v>2653</v>
      </c>
      <c r="AD66" s="56" t="s">
        <v>2653</v>
      </c>
      <c r="AE66" s="56" t="s">
        <v>2653</v>
      </c>
      <c r="AF66" s="56" t="s">
        <v>2653</v>
      </c>
      <c r="AG66" s="56" t="s">
        <v>2653</v>
      </c>
      <c r="AH66" s="56" t="s">
        <v>2653</v>
      </c>
      <c r="AI66" s="56" t="s">
        <v>2653</v>
      </c>
      <c r="AJ66" s="56" t="s">
        <v>2653</v>
      </c>
      <c r="AK66" s="57" t="s">
        <v>2653</v>
      </c>
      <c r="AL66" s="66" t="s">
        <v>114</v>
      </c>
      <c r="AM66" s="1" t="s">
        <v>286</v>
      </c>
      <c r="AN66" t="s">
        <v>286</v>
      </c>
      <c r="AO66" t="b">
        <f t="shared" ref="AO66:AO129" si="4">EXACT(AM66,AN66)</f>
        <v>1</v>
      </c>
      <c r="AP66" s="72"/>
    </row>
    <row r="67" spans="1:43" ht="15" customHeight="1">
      <c r="A67" s="1">
        <v>35</v>
      </c>
      <c r="B67" s="1" t="s">
        <v>287</v>
      </c>
      <c r="C67" s="1" t="s">
        <v>288</v>
      </c>
      <c r="D67" s="14" t="str">
        <f>VLOOKUP(C67, Tea_added!$B$1:$E$367, 3, FALSE)</f>
        <v>112_AAL5960_Diptera_Chironomidae_Diamesa_geminata_IDBA_pilon</v>
      </c>
      <c r="E67" s="14" t="str">
        <f>VLOOKUP(C67, Tea_added!$B$2:$E$367, 4, FALSE)</f>
        <v>BOLD:AAL5960</v>
      </c>
      <c r="F67" s="1" t="s">
        <v>289</v>
      </c>
      <c r="G67" s="1" t="s">
        <v>290</v>
      </c>
      <c r="H67" s="1" t="s">
        <v>291</v>
      </c>
      <c r="I67" s="1" t="s">
        <v>40</v>
      </c>
      <c r="J67" s="1" t="s">
        <v>41</v>
      </c>
      <c r="K67" s="1" t="s">
        <v>142</v>
      </c>
      <c r="L67" s="1" t="s">
        <v>291</v>
      </c>
      <c r="M67" s="1" t="str">
        <f t="shared" si="3"/>
        <v>Diamesa geminata_BOLD:AAL5960</v>
      </c>
      <c r="N67" s="2">
        <v>50</v>
      </c>
      <c r="O67" s="2">
        <v>8</v>
      </c>
      <c r="P67" s="2">
        <v>400</v>
      </c>
      <c r="R67" s="1" t="s">
        <v>44</v>
      </c>
      <c r="S67" s="9" t="s">
        <v>45</v>
      </c>
      <c r="T67" s="1" t="s">
        <v>55</v>
      </c>
      <c r="U67" s="7" t="s">
        <v>3544</v>
      </c>
      <c r="W67" s="55" t="s">
        <v>2653</v>
      </c>
      <c r="X67" s="56" t="s">
        <v>2653</v>
      </c>
      <c r="Y67" s="56" t="s">
        <v>2653</v>
      </c>
      <c r="Z67" s="56" t="s">
        <v>2653</v>
      </c>
      <c r="AA67" s="56" t="s">
        <v>2653</v>
      </c>
      <c r="AB67" s="56" t="s">
        <v>2653</v>
      </c>
      <c r="AC67" s="56" t="s">
        <v>2653</v>
      </c>
      <c r="AD67" s="56" t="s">
        <v>2653</v>
      </c>
      <c r="AE67" s="56" t="s">
        <v>2653</v>
      </c>
      <c r="AF67" s="56" t="s">
        <v>2653</v>
      </c>
      <c r="AG67" s="56" t="s">
        <v>2653</v>
      </c>
      <c r="AH67" s="56" t="s">
        <v>2653</v>
      </c>
      <c r="AI67" s="56" t="s">
        <v>2653</v>
      </c>
      <c r="AJ67" s="56" t="s">
        <v>2653</v>
      </c>
      <c r="AK67" s="57" t="s">
        <v>2653</v>
      </c>
      <c r="AL67" s="66" t="s">
        <v>56</v>
      </c>
      <c r="AM67" s="1" t="s">
        <v>292</v>
      </c>
      <c r="AN67" t="s">
        <v>292</v>
      </c>
      <c r="AO67" t="b">
        <f t="shared" si="4"/>
        <v>1</v>
      </c>
    </row>
    <row r="68" spans="1:43" ht="15" customHeight="1">
      <c r="A68" s="1">
        <v>36</v>
      </c>
      <c r="B68" s="1" t="s">
        <v>293</v>
      </c>
      <c r="C68" s="1" t="s">
        <v>294</v>
      </c>
      <c r="D68" s="14" t="str">
        <f>VLOOKUP(C68, Tea_added!$B$1:$E$367, 3, FALSE)</f>
        <v>115_ACA8845_Diptera_Agromyzidae_Chromatomyia_puccinelliae_IDBA_pilon</v>
      </c>
      <c r="E68" s="14" t="str">
        <f>VLOOKUP(C68, Tea_added!$B$2:$E$367, 4, FALSE)</f>
        <v>BOLD:ACA8845</v>
      </c>
      <c r="F68" s="1" t="s">
        <v>295</v>
      </c>
      <c r="G68" s="1" t="s">
        <v>296</v>
      </c>
      <c r="H68" s="1" t="s">
        <v>297</v>
      </c>
      <c r="I68" s="1" t="s">
        <v>40</v>
      </c>
      <c r="J68" s="1" t="s">
        <v>298</v>
      </c>
      <c r="K68" s="1" t="s">
        <v>299</v>
      </c>
      <c r="L68" s="1" t="s">
        <v>297</v>
      </c>
      <c r="M68" s="1" t="str">
        <f t="shared" si="3"/>
        <v>Chromatomyia puccinelliae_BOLD:ACA8845</v>
      </c>
      <c r="N68" s="13">
        <v>50</v>
      </c>
      <c r="O68" s="13">
        <v>4</v>
      </c>
      <c r="P68" s="13">
        <v>200</v>
      </c>
      <c r="R68" s="1" t="s">
        <v>44</v>
      </c>
      <c r="S68" s="9" t="s">
        <v>45</v>
      </c>
      <c r="T68" s="1" t="s">
        <v>55</v>
      </c>
      <c r="U68" s="7" t="s">
        <v>3544</v>
      </c>
      <c r="V68" s="71"/>
      <c r="W68" s="55" t="s">
        <v>2653</v>
      </c>
      <c r="X68" s="56" t="s">
        <v>2653</v>
      </c>
      <c r="Y68" s="56" t="s">
        <v>2653</v>
      </c>
      <c r="Z68" s="56" t="s">
        <v>2653</v>
      </c>
      <c r="AA68" s="56" t="s">
        <v>2653</v>
      </c>
      <c r="AB68" s="56" t="s">
        <v>2653</v>
      </c>
      <c r="AC68" s="56" t="s">
        <v>2653</v>
      </c>
      <c r="AD68" s="56" t="s">
        <v>2653</v>
      </c>
      <c r="AE68" s="56" t="s">
        <v>2653</v>
      </c>
      <c r="AF68" s="56" t="s">
        <v>2653</v>
      </c>
      <c r="AG68" s="56" t="s">
        <v>2653</v>
      </c>
      <c r="AH68" s="56" t="s">
        <v>2653</v>
      </c>
      <c r="AI68" s="56" t="s">
        <v>2653</v>
      </c>
      <c r="AJ68" s="56" t="s">
        <v>2653</v>
      </c>
      <c r="AK68" s="57" t="s">
        <v>2653</v>
      </c>
      <c r="AL68" s="66" t="s">
        <v>56</v>
      </c>
      <c r="AM68" s="1" t="s">
        <v>300</v>
      </c>
      <c r="AN68" t="s">
        <v>300</v>
      </c>
      <c r="AO68" t="b">
        <f t="shared" si="4"/>
        <v>1</v>
      </c>
    </row>
    <row r="69" spans="1:43" ht="15" customHeight="1">
      <c r="A69" s="1">
        <v>37</v>
      </c>
      <c r="B69" s="1" t="s">
        <v>301</v>
      </c>
      <c r="C69" s="1" t="s">
        <v>302</v>
      </c>
      <c r="D69" s="14" t="str">
        <f>VLOOKUP(C69, Tea_added!$B$1:$E$367, 3, FALSE)</f>
        <v>117_ABW5539_Diptera_Agromyzidae_Phytomyza_aquilonia_IDBA_pilon</v>
      </c>
      <c r="E69" s="14" t="str">
        <f>VLOOKUP(C69, Tea_added!$B$2:$E$367, 4, FALSE)</f>
        <v>BOLD:ABW5539</v>
      </c>
      <c r="F69" s="1" t="s">
        <v>303</v>
      </c>
      <c r="G69" s="1" t="s">
        <v>304</v>
      </c>
      <c r="H69" s="1" t="s">
        <v>305</v>
      </c>
      <c r="I69" s="1" t="s">
        <v>40</v>
      </c>
      <c r="J69" s="1" t="s">
        <v>298</v>
      </c>
      <c r="K69" s="1" t="s">
        <v>306</v>
      </c>
      <c r="L69" s="1" t="s">
        <v>305</v>
      </c>
      <c r="M69" s="1" t="str">
        <f t="shared" si="3"/>
        <v>Phytomyza aquilonia_BOLD:ABW5539</v>
      </c>
      <c r="N69" s="13">
        <v>70</v>
      </c>
      <c r="O69" s="13" t="s">
        <v>157</v>
      </c>
      <c r="P69" s="13">
        <v>553</v>
      </c>
      <c r="R69" s="1" t="s">
        <v>44</v>
      </c>
      <c r="S69" s="9" t="s">
        <v>45</v>
      </c>
      <c r="T69" s="1" t="s">
        <v>55</v>
      </c>
      <c r="U69" s="7" t="s">
        <v>3544</v>
      </c>
      <c r="W69" s="55" t="s">
        <v>2653</v>
      </c>
      <c r="X69" s="56" t="s">
        <v>2653</v>
      </c>
      <c r="Y69" s="56" t="s">
        <v>2653</v>
      </c>
      <c r="Z69" s="56" t="s">
        <v>2653</v>
      </c>
      <c r="AA69" s="56" t="s">
        <v>2653</v>
      </c>
      <c r="AB69" s="56" t="s">
        <v>2653</v>
      </c>
      <c r="AC69" s="56" t="s">
        <v>2653</v>
      </c>
      <c r="AD69" s="56" t="s">
        <v>2653</v>
      </c>
      <c r="AE69" s="56" t="s">
        <v>2653</v>
      </c>
      <c r="AF69" s="56" t="s">
        <v>2653</v>
      </c>
      <c r="AG69" s="56" t="s">
        <v>2653</v>
      </c>
      <c r="AH69" s="56" t="s">
        <v>2653</v>
      </c>
      <c r="AI69" s="56" t="s">
        <v>2653</v>
      </c>
      <c r="AJ69" s="56" t="s">
        <v>2653</v>
      </c>
      <c r="AK69" s="57" t="s">
        <v>2653</v>
      </c>
      <c r="AL69" s="66" t="s">
        <v>56</v>
      </c>
      <c r="AM69" s="1" t="s">
        <v>307</v>
      </c>
      <c r="AN69" t="s">
        <v>307</v>
      </c>
      <c r="AO69" t="b">
        <f t="shared" si="4"/>
        <v>1</v>
      </c>
    </row>
    <row r="70" spans="1:43" ht="15" customHeight="1">
      <c r="A70" s="1">
        <v>4</v>
      </c>
      <c r="B70" s="1" t="s">
        <v>65</v>
      </c>
      <c r="C70" s="1" t="s">
        <v>66</v>
      </c>
      <c r="D70" s="14" t="str">
        <f>VLOOKUP(C70, Tea_added!$B$1:$E$367, 3, FALSE)</f>
        <v>CAN_12_AAC0592_Diptera_Chironomidae_Chironomus_cf__Saxatilis_IDBA_SPADESmeta_pilon</v>
      </c>
      <c r="E70" s="14" t="str">
        <f>VLOOKUP(C70, Tea_added!$B$2:$E$367, 4, FALSE)</f>
        <v>BOLD:AAC0592</v>
      </c>
      <c r="F70" s="1" t="s">
        <v>67</v>
      </c>
      <c r="G70" s="1" t="s">
        <v>68</v>
      </c>
      <c r="H70" s="1" t="s">
        <v>69</v>
      </c>
      <c r="I70" s="1" t="s">
        <v>40</v>
      </c>
      <c r="J70" s="1" t="s">
        <v>41</v>
      </c>
      <c r="K70" s="1" t="s">
        <v>70</v>
      </c>
      <c r="L70" s="1" t="s">
        <v>3436</v>
      </c>
      <c r="M70" s="1" t="str">
        <f t="shared" si="3"/>
        <v>Chironomus cf_saxatilis_BOLD:AAC0592</v>
      </c>
      <c r="N70" s="2">
        <v>50</v>
      </c>
      <c r="O70" s="2" t="s">
        <v>71</v>
      </c>
      <c r="P70" s="2">
        <v>7110</v>
      </c>
      <c r="R70" s="1" t="s">
        <v>44</v>
      </c>
      <c r="S70" s="9" t="s">
        <v>45</v>
      </c>
      <c r="T70" s="1" t="s">
        <v>55</v>
      </c>
      <c r="U70" s="7" t="s">
        <v>3544</v>
      </c>
      <c r="V70" s="71"/>
      <c r="W70" s="55" t="s">
        <v>2653</v>
      </c>
      <c r="X70" s="56" t="s">
        <v>2653</v>
      </c>
      <c r="Y70" s="56" t="s">
        <v>2653</v>
      </c>
      <c r="Z70" s="56" t="s">
        <v>2653</v>
      </c>
      <c r="AA70" s="56" t="s">
        <v>2653</v>
      </c>
      <c r="AB70" s="56" t="s">
        <v>2653</v>
      </c>
      <c r="AC70" s="56" t="s">
        <v>2653</v>
      </c>
      <c r="AD70" s="56" t="s">
        <v>2653</v>
      </c>
      <c r="AE70" s="56" t="s">
        <v>2653</v>
      </c>
      <c r="AF70" s="56" t="s">
        <v>2653</v>
      </c>
      <c r="AG70" s="56" t="s">
        <v>2653</v>
      </c>
      <c r="AH70" s="56" t="s">
        <v>2653</v>
      </c>
      <c r="AI70" s="56" t="s">
        <v>2653</v>
      </c>
      <c r="AJ70" s="56" t="s">
        <v>2653</v>
      </c>
      <c r="AK70" s="57" t="s">
        <v>2653</v>
      </c>
      <c r="AL70" s="13" t="s">
        <v>72</v>
      </c>
      <c r="AM70" s="1" t="s">
        <v>73</v>
      </c>
      <c r="AN70" t="s">
        <v>73</v>
      </c>
      <c r="AO70" t="b">
        <f t="shared" si="4"/>
        <v>1</v>
      </c>
    </row>
    <row r="71" spans="1:43" ht="15" customHeight="1">
      <c r="A71" s="1">
        <v>38</v>
      </c>
      <c r="B71" s="1" t="s">
        <v>308</v>
      </c>
      <c r="C71" s="1" t="s">
        <v>309</v>
      </c>
      <c r="D71" s="14" t="str">
        <f>VLOOKUP(C71, Tea_added!$B$1:$E$367, 3, FALSE)</f>
        <v>125_AAL9695_Diptera_Chironomidae_Diamesa_simplex_IDBA_pilon</v>
      </c>
      <c r="E71" s="14" t="str">
        <f>VLOOKUP(C71, Tea_added!$B$2:$E$367, 4, FALSE)</f>
        <v>BOLD:AAL9695</v>
      </c>
      <c r="F71" s="1" t="s">
        <v>310</v>
      </c>
      <c r="G71" s="1" t="s">
        <v>311</v>
      </c>
      <c r="H71" s="1" t="s">
        <v>312</v>
      </c>
      <c r="I71" s="1" t="s">
        <v>40</v>
      </c>
      <c r="J71" s="1" t="s">
        <v>41</v>
      </c>
      <c r="K71" s="1" t="s">
        <v>142</v>
      </c>
      <c r="L71" s="1" t="s">
        <v>312</v>
      </c>
      <c r="M71" s="1" t="str">
        <f t="shared" si="3"/>
        <v>Diamesa simplex_BOLD:AAL9695</v>
      </c>
      <c r="N71" s="2">
        <v>40</v>
      </c>
      <c r="O71" s="2" t="s">
        <v>313</v>
      </c>
      <c r="P71" s="2">
        <v>2608</v>
      </c>
      <c r="R71" s="1" t="s">
        <v>44</v>
      </c>
      <c r="S71" s="9" t="s">
        <v>45</v>
      </c>
      <c r="T71" s="1" t="s">
        <v>55</v>
      </c>
      <c r="U71" s="7" t="s">
        <v>3544</v>
      </c>
      <c r="W71" s="55" t="s">
        <v>2653</v>
      </c>
      <c r="X71" s="56" t="s">
        <v>2653</v>
      </c>
      <c r="Y71" s="56" t="s">
        <v>2653</v>
      </c>
      <c r="Z71" s="56" t="s">
        <v>2653</v>
      </c>
      <c r="AA71" s="56" t="s">
        <v>2653</v>
      </c>
      <c r="AB71" s="56" t="s">
        <v>2653</v>
      </c>
      <c r="AC71" s="56" t="s">
        <v>2653</v>
      </c>
      <c r="AD71" s="56" t="s">
        <v>2653</v>
      </c>
      <c r="AE71" s="56" t="s">
        <v>2653</v>
      </c>
      <c r="AF71" s="56" t="s">
        <v>2653</v>
      </c>
      <c r="AG71" s="56" t="s">
        <v>2653</v>
      </c>
      <c r="AH71" s="56" t="s">
        <v>2653</v>
      </c>
      <c r="AI71" s="56" t="s">
        <v>2653</v>
      </c>
      <c r="AJ71" s="56" t="s">
        <v>2653</v>
      </c>
      <c r="AK71" s="57" t="s">
        <v>2653</v>
      </c>
      <c r="AL71" s="66" t="s">
        <v>56</v>
      </c>
      <c r="AM71" s="1" t="s">
        <v>314</v>
      </c>
      <c r="AN71" t="s">
        <v>314</v>
      </c>
      <c r="AO71" t="b">
        <f t="shared" si="4"/>
        <v>1</v>
      </c>
    </row>
    <row r="72" spans="1:43" ht="15" customHeight="1">
      <c r="A72" s="1">
        <v>220</v>
      </c>
      <c r="B72" s="1" t="s">
        <v>1564</v>
      </c>
      <c r="C72" s="1" t="s">
        <v>1565</v>
      </c>
      <c r="D72" s="14" t="str">
        <f>VLOOKUP(C72, Tea_added!$B$1:$E$367, 3, FALSE)</f>
        <v>PlateI_D1_AAU6749_Diptera_Chironomidae_Smittia_edwardsi_spades_pilon</v>
      </c>
      <c r="E72" s="14" t="str">
        <f>VLOOKUP(C72, Tea_added!$B$2:$E$367, 4, FALSE)</f>
        <v>BOLD:AAU6749</v>
      </c>
      <c r="F72" s="1" t="s">
        <v>1566</v>
      </c>
      <c r="G72" s="1" t="s">
        <v>1567</v>
      </c>
      <c r="H72" s="1" t="s">
        <v>378</v>
      </c>
      <c r="I72" s="1" t="s">
        <v>40</v>
      </c>
      <c r="J72" s="1" t="s">
        <v>41</v>
      </c>
      <c r="K72" s="1" t="s">
        <v>278</v>
      </c>
      <c r="L72" s="1" t="s">
        <v>378</v>
      </c>
      <c r="M72" s="1" t="str">
        <f t="shared" si="3"/>
        <v>Smittia edwardsi_BOLD:AAU6749</v>
      </c>
      <c r="N72" s="2">
        <v>70</v>
      </c>
      <c r="O72" s="2" t="s">
        <v>63</v>
      </c>
      <c r="P72" s="2">
        <v>259</v>
      </c>
      <c r="Q72" s="1" t="s">
        <v>715</v>
      </c>
      <c r="R72" s="1" t="s">
        <v>1272</v>
      </c>
      <c r="S72" s="7" t="s">
        <v>2388</v>
      </c>
      <c r="T72" s="1" t="s">
        <v>55</v>
      </c>
      <c r="U72" s="7" t="s">
        <v>3544</v>
      </c>
      <c r="W72" s="55" t="s">
        <v>45</v>
      </c>
      <c r="X72" s="56" t="s">
        <v>45</v>
      </c>
      <c r="Y72" s="56" t="s">
        <v>45</v>
      </c>
      <c r="Z72" s="56" t="s">
        <v>45</v>
      </c>
      <c r="AA72" s="56" t="s">
        <v>45</v>
      </c>
      <c r="AB72" s="56" t="s">
        <v>45</v>
      </c>
      <c r="AC72" s="56" t="s">
        <v>45</v>
      </c>
      <c r="AD72" s="56" t="s">
        <v>45</v>
      </c>
      <c r="AE72" s="56" t="s">
        <v>45</v>
      </c>
      <c r="AF72" s="56" t="s">
        <v>45</v>
      </c>
      <c r="AG72" s="56" t="s">
        <v>45</v>
      </c>
      <c r="AH72" s="56" t="s">
        <v>45</v>
      </c>
      <c r="AI72" s="56" t="s">
        <v>45</v>
      </c>
      <c r="AJ72" s="56" t="s">
        <v>45</v>
      </c>
      <c r="AK72" s="57" t="s">
        <v>45</v>
      </c>
      <c r="AL72" s="64" t="s">
        <v>2400</v>
      </c>
      <c r="AM72" t="s">
        <v>2503</v>
      </c>
      <c r="AN72" t="s">
        <v>2503</v>
      </c>
      <c r="AO72" t="b">
        <f t="shared" si="4"/>
        <v>1</v>
      </c>
    </row>
    <row r="73" spans="1:43" ht="15" customHeight="1" thickBot="1">
      <c r="A73" s="1">
        <v>39</v>
      </c>
      <c r="B73" s="1" t="s">
        <v>315</v>
      </c>
      <c r="C73" s="1" t="s">
        <v>316</v>
      </c>
      <c r="D73" s="14" t="str">
        <f>VLOOKUP(C73, Tea_added!$B$1:$E$367, 3, FALSE)</f>
        <v>128_ACI8075_Diptera_Mycetophilidae_IDBA_pilon</v>
      </c>
      <c r="E73" s="14" t="str">
        <f>VLOOKUP(C73, Tea_added!$B$2:$E$367, 4, FALSE)</f>
        <v>BOLD:ACI8075</v>
      </c>
      <c r="F73" s="1" t="s">
        <v>317</v>
      </c>
      <c r="G73" s="1" t="s">
        <v>318</v>
      </c>
      <c r="H73" s="1" t="s">
        <v>319</v>
      </c>
      <c r="I73" s="1" t="s">
        <v>40</v>
      </c>
      <c r="J73" s="1" t="s">
        <v>320</v>
      </c>
      <c r="K73" s="1" t="s">
        <v>3364</v>
      </c>
      <c r="L73" s="1" t="s">
        <v>3368</v>
      </c>
      <c r="M73" s="1" t="str">
        <f t="shared" si="3"/>
        <v>Boletina_Sciophila spnov_exserta_BOLD:ACI8075</v>
      </c>
      <c r="N73" s="2">
        <v>40</v>
      </c>
      <c r="O73" s="2" t="s">
        <v>321</v>
      </c>
      <c r="P73" s="2">
        <v>1328</v>
      </c>
      <c r="R73" s="1" t="s">
        <v>44</v>
      </c>
      <c r="S73" s="9" t="s">
        <v>45</v>
      </c>
      <c r="T73" s="1" t="s">
        <v>55</v>
      </c>
      <c r="U73" s="7" t="s">
        <v>3544</v>
      </c>
      <c r="V73" s="71"/>
      <c r="W73" s="55" t="s">
        <v>2653</v>
      </c>
      <c r="X73" s="56" t="s">
        <v>2653</v>
      </c>
      <c r="Y73" s="56" t="s">
        <v>2653</v>
      </c>
      <c r="Z73" s="56" t="s">
        <v>2653</v>
      </c>
      <c r="AA73" s="56" t="s">
        <v>2653</v>
      </c>
      <c r="AB73" s="56" t="s">
        <v>2653</v>
      </c>
      <c r="AC73" s="56" t="s">
        <v>2653</v>
      </c>
      <c r="AD73" s="56" t="s">
        <v>2653</v>
      </c>
      <c r="AE73" s="56" t="s">
        <v>2653</v>
      </c>
      <c r="AF73" s="56" t="s">
        <v>2653</v>
      </c>
      <c r="AG73" s="56" t="s">
        <v>2653</v>
      </c>
      <c r="AH73" s="56" t="s">
        <v>2653</v>
      </c>
      <c r="AI73" s="56" t="s">
        <v>2653</v>
      </c>
      <c r="AJ73" s="56" t="s">
        <v>2653</v>
      </c>
      <c r="AK73" s="57" t="s">
        <v>2653</v>
      </c>
      <c r="AL73" s="66" t="s">
        <v>56</v>
      </c>
      <c r="AM73" s="1" t="s">
        <v>322</v>
      </c>
      <c r="AN73" t="s">
        <v>322</v>
      </c>
      <c r="AO73" t="b">
        <f t="shared" si="4"/>
        <v>1</v>
      </c>
    </row>
    <row r="74" spans="1:43" ht="16" thickBot="1">
      <c r="A74" s="1">
        <v>40</v>
      </c>
      <c r="B74" s="1" t="s">
        <v>323</v>
      </c>
      <c r="C74" s="1" t="s">
        <v>324</v>
      </c>
      <c r="D74" s="14" t="str">
        <f>VLOOKUP(C74, Tea_added!$B$1:$E$367, 3, FALSE)</f>
        <v>134_AAA9429_Diptera_Chironomidae_Metriocnemus_IDBA_pilon</v>
      </c>
      <c r="E74" s="14" t="str">
        <f>VLOOKUP(C74, Tea_added!$B$2:$E$367, 4, FALSE)</f>
        <v>BOLD:AAA9429</v>
      </c>
      <c r="F74" s="1" t="s">
        <v>325</v>
      </c>
      <c r="G74" s="1" t="s">
        <v>326</v>
      </c>
      <c r="H74" s="1" t="s">
        <v>327</v>
      </c>
      <c r="I74" s="1" t="s">
        <v>40</v>
      </c>
      <c r="J74" s="1" t="s">
        <v>41</v>
      </c>
      <c r="K74" s="1" t="s">
        <v>327</v>
      </c>
      <c r="L74" s="1" t="s">
        <v>3120</v>
      </c>
      <c r="M74" s="1" t="str">
        <f t="shared" si="3"/>
        <v>Metriocnemus sp_BOLD:AAA9429</v>
      </c>
      <c r="N74" s="2">
        <v>50</v>
      </c>
      <c r="O74" s="2" t="s">
        <v>328</v>
      </c>
      <c r="P74" s="2">
        <v>1065</v>
      </c>
      <c r="R74" s="1" t="s">
        <v>44</v>
      </c>
      <c r="S74" s="9" t="s">
        <v>45</v>
      </c>
      <c r="T74" s="1" t="s">
        <v>55</v>
      </c>
      <c r="U74" s="7" t="s">
        <v>3544</v>
      </c>
      <c r="V74" s="120"/>
      <c r="W74" s="55" t="s">
        <v>2653</v>
      </c>
      <c r="X74" s="56" t="s">
        <v>2653</v>
      </c>
      <c r="Y74" s="56" t="s">
        <v>2653</v>
      </c>
      <c r="Z74" s="56" t="s">
        <v>2653</v>
      </c>
      <c r="AA74" s="56" t="s">
        <v>2653</v>
      </c>
      <c r="AB74" s="56" t="s">
        <v>2653</v>
      </c>
      <c r="AC74" s="56" t="s">
        <v>2653</v>
      </c>
      <c r="AD74" s="56" t="s">
        <v>2653</v>
      </c>
      <c r="AE74" s="56" t="s">
        <v>2653</v>
      </c>
      <c r="AF74" s="56" t="s">
        <v>2653</v>
      </c>
      <c r="AG74" s="56" t="s">
        <v>2653</v>
      </c>
      <c r="AH74" s="56" t="s">
        <v>2653</v>
      </c>
      <c r="AI74" s="56" t="s">
        <v>2653</v>
      </c>
      <c r="AJ74" s="56" t="s">
        <v>2653</v>
      </c>
      <c r="AK74" s="57" t="s">
        <v>2653</v>
      </c>
      <c r="AL74" s="66" t="s">
        <v>56</v>
      </c>
      <c r="AM74" s="1" t="s">
        <v>329</v>
      </c>
      <c r="AN74" t="s">
        <v>329</v>
      </c>
      <c r="AO74" t="b">
        <f t="shared" si="4"/>
        <v>1</v>
      </c>
    </row>
    <row r="75" spans="1:43" s="16" customFormat="1" ht="15" customHeight="1">
      <c r="A75" s="1">
        <v>41</v>
      </c>
      <c r="B75" s="1" t="s">
        <v>330</v>
      </c>
      <c r="C75" s="1" t="s">
        <v>331</v>
      </c>
      <c r="D75" s="14" t="str">
        <f>VLOOKUP(C75, Tea_added!$B$1:$E$367, 3, FALSE)</f>
        <v>135_AAP8779_Diptera_Sciaridae_Bradysia_soaptrans_blastn</v>
      </c>
      <c r="E75" s="14" t="str">
        <f>VLOOKUP(C75, Tea_added!$B$2:$E$367, 4, FALSE)</f>
        <v>BOLD:AAP8779</v>
      </c>
      <c r="F75" s="1" t="s">
        <v>332</v>
      </c>
      <c r="G75" s="1" t="s">
        <v>333</v>
      </c>
      <c r="H75" s="1" t="s">
        <v>334</v>
      </c>
      <c r="I75" s="1" t="s">
        <v>40</v>
      </c>
      <c r="J75" s="1" t="s">
        <v>270</v>
      </c>
      <c r="K75" s="1" t="s">
        <v>334</v>
      </c>
      <c r="L75" s="1" t="s">
        <v>3369</v>
      </c>
      <c r="M75" s="1" t="str">
        <f t="shared" si="3"/>
        <v>Bradysia sp_BOLD:AAP8779</v>
      </c>
      <c r="N75" s="13">
        <v>50</v>
      </c>
      <c r="O75" s="13" t="s">
        <v>335</v>
      </c>
      <c r="P75" s="13">
        <v>1035</v>
      </c>
      <c r="Q75"/>
      <c r="R75" s="1" t="s">
        <v>44</v>
      </c>
      <c r="S75" s="9" t="s">
        <v>45</v>
      </c>
      <c r="T75" s="1" t="s">
        <v>55</v>
      </c>
      <c r="U75" s="7" t="s">
        <v>3544</v>
      </c>
      <c r="V75"/>
      <c r="W75" s="55" t="s">
        <v>2653</v>
      </c>
      <c r="X75" s="56" t="s">
        <v>2653</v>
      </c>
      <c r="Y75" s="56" t="s">
        <v>2653</v>
      </c>
      <c r="Z75" s="56" t="s">
        <v>2653</v>
      </c>
      <c r="AA75" s="56" t="s">
        <v>2653</v>
      </c>
      <c r="AB75" s="56" t="s">
        <v>2653</v>
      </c>
      <c r="AC75" s="56" t="s">
        <v>2653</v>
      </c>
      <c r="AD75" s="56" t="s">
        <v>2653</v>
      </c>
      <c r="AE75" s="56" t="s">
        <v>2653</v>
      </c>
      <c r="AF75" s="56" t="s">
        <v>2653</v>
      </c>
      <c r="AG75" s="56" t="s">
        <v>2653</v>
      </c>
      <c r="AH75" s="56" t="s">
        <v>2653</v>
      </c>
      <c r="AI75" s="56" t="s">
        <v>2653</v>
      </c>
      <c r="AJ75" s="56" t="s">
        <v>2653</v>
      </c>
      <c r="AK75" s="57" t="s">
        <v>2653</v>
      </c>
      <c r="AL75" s="13" t="s">
        <v>336</v>
      </c>
      <c r="AM75" s="1" t="s">
        <v>337</v>
      </c>
      <c r="AN75" t="s">
        <v>337</v>
      </c>
      <c r="AO75" t="b">
        <f t="shared" si="4"/>
        <v>1</v>
      </c>
      <c r="AP75" s="71"/>
      <c r="AQ75" s="72"/>
    </row>
    <row r="76" spans="1:43" ht="15" customHeight="1">
      <c r="A76" s="1">
        <v>42</v>
      </c>
      <c r="B76" s="1" t="s">
        <v>338</v>
      </c>
      <c r="C76" s="1" t="s">
        <v>339</v>
      </c>
      <c r="D76" s="14" t="str">
        <f>VLOOKUP(C76, Tea_added!$B$1:$E$367, 3, FALSE)</f>
        <v>137_AAM6303_Diptera_Chironomidae_Smittia_cf__Extrema_SPADESmeta_pilon</v>
      </c>
      <c r="E76" s="14" t="str">
        <f>VLOOKUP(C76, Tea_added!$B$2:$E$367, 4, FALSE)</f>
        <v>BOLD:AAM6303</v>
      </c>
      <c r="F76" s="1" t="s">
        <v>340</v>
      </c>
      <c r="G76" s="1" t="s">
        <v>341</v>
      </c>
      <c r="H76" s="1" t="s">
        <v>342</v>
      </c>
      <c r="I76" s="1" t="s">
        <v>40</v>
      </c>
      <c r="J76" s="1" t="s">
        <v>41</v>
      </c>
      <c r="K76" s="1" t="s">
        <v>278</v>
      </c>
      <c r="L76" s="1" t="s">
        <v>3441</v>
      </c>
      <c r="M76" s="1" t="str">
        <f t="shared" si="3"/>
        <v>Smittia cf_extrema_BOLD:AAM6303</v>
      </c>
      <c r="N76" s="2">
        <v>50</v>
      </c>
      <c r="O76" s="2" t="s">
        <v>343</v>
      </c>
      <c r="P76" s="2">
        <v>155</v>
      </c>
      <c r="R76" s="1" t="s">
        <v>44</v>
      </c>
      <c r="S76" s="9" t="s">
        <v>45</v>
      </c>
      <c r="T76" s="1" t="s">
        <v>55</v>
      </c>
      <c r="U76" s="7" t="s">
        <v>3544</v>
      </c>
      <c r="W76" s="55" t="s">
        <v>2653</v>
      </c>
      <c r="X76" s="56" t="s">
        <v>2653</v>
      </c>
      <c r="Y76" s="56" t="s">
        <v>2653</v>
      </c>
      <c r="Z76" s="56" t="s">
        <v>2653</v>
      </c>
      <c r="AA76" s="56" t="s">
        <v>2653</v>
      </c>
      <c r="AB76" s="56" t="s">
        <v>2653</v>
      </c>
      <c r="AC76" s="56" t="s">
        <v>2653</v>
      </c>
      <c r="AD76" s="56" t="s">
        <v>2653</v>
      </c>
      <c r="AE76" s="56" t="s">
        <v>2653</v>
      </c>
      <c r="AF76" s="56" t="s">
        <v>2653</v>
      </c>
      <c r="AG76" s="56" t="s">
        <v>2653</v>
      </c>
      <c r="AH76" s="56" t="s">
        <v>2653</v>
      </c>
      <c r="AI76" s="56" t="s">
        <v>2653</v>
      </c>
      <c r="AJ76" s="56" t="s">
        <v>2653</v>
      </c>
      <c r="AK76" s="57" t="s">
        <v>2653</v>
      </c>
      <c r="AL76" s="66" t="s">
        <v>114</v>
      </c>
      <c r="AM76" s="1" t="s">
        <v>344</v>
      </c>
      <c r="AN76" t="s">
        <v>344</v>
      </c>
      <c r="AO76" t="b">
        <f t="shared" si="4"/>
        <v>1</v>
      </c>
    </row>
    <row r="77" spans="1:43" ht="15" customHeight="1" thickBot="1">
      <c r="A77" s="1">
        <v>43</v>
      </c>
      <c r="B77" s="1" t="s">
        <v>345</v>
      </c>
      <c r="C77" s="1" t="s">
        <v>346</v>
      </c>
      <c r="D77" s="14" t="str">
        <f>VLOOKUP(C77, Tea_added!$B$1:$E$367, 3, FALSE)</f>
        <v>138_AAN5388_Diptera_Chironomidae_Tanytarsus_anderseni_IDBA_pilon</v>
      </c>
      <c r="E77" s="14" t="str">
        <f>VLOOKUP(C77, Tea_added!$B$2:$E$367, 4, FALSE)</f>
        <v>BOLD:AAN5388</v>
      </c>
      <c r="F77" s="1" t="s">
        <v>347</v>
      </c>
      <c r="G77" s="1" t="s">
        <v>348</v>
      </c>
      <c r="H77" s="1" t="s">
        <v>349</v>
      </c>
      <c r="I77" s="1" t="s">
        <v>40</v>
      </c>
      <c r="J77" s="1" t="s">
        <v>41</v>
      </c>
      <c r="K77" s="1" t="s">
        <v>350</v>
      </c>
      <c r="L77" s="1" t="s">
        <v>349</v>
      </c>
      <c r="M77" s="1" t="str">
        <f t="shared" si="3"/>
        <v>Tanytarsus anderseni_BOLD:AAN5388</v>
      </c>
      <c r="N77" s="13">
        <v>50</v>
      </c>
      <c r="O77" s="13" t="s">
        <v>351</v>
      </c>
      <c r="P77" s="13">
        <v>230</v>
      </c>
      <c r="R77" s="1" t="s">
        <v>44</v>
      </c>
      <c r="S77" s="9" t="s">
        <v>45</v>
      </c>
      <c r="T77" s="1" t="s">
        <v>216</v>
      </c>
      <c r="U77" s="7" t="s">
        <v>3544</v>
      </c>
      <c r="V77" s="71"/>
      <c r="W77" s="55" t="s">
        <v>2653</v>
      </c>
      <c r="X77" s="56" t="s">
        <v>2653</v>
      </c>
      <c r="Y77" s="56" t="s">
        <v>2653</v>
      </c>
      <c r="Z77" s="56" t="s">
        <v>2653</v>
      </c>
      <c r="AA77" s="56" t="s">
        <v>2653</v>
      </c>
      <c r="AB77" s="56" t="s">
        <v>2653</v>
      </c>
      <c r="AC77" s="56" t="s">
        <v>2653</v>
      </c>
      <c r="AD77" s="56" t="s">
        <v>2653</v>
      </c>
      <c r="AE77" s="56" t="s">
        <v>2653</v>
      </c>
      <c r="AF77" s="56" t="s">
        <v>2653</v>
      </c>
      <c r="AG77" s="56" t="s">
        <v>2653</v>
      </c>
      <c r="AH77" s="56" t="s">
        <v>2653</v>
      </c>
      <c r="AI77" s="56" t="s">
        <v>2653</v>
      </c>
      <c r="AJ77" s="56" t="s">
        <v>216</v>
      </c>
      <c r="AK77" s="57" t="s">
        <v>352</v>
      </c>
      <c r="AL77" s="66" t="s">
        <v>56</v>
      </c>
      <c r="AM77" s="1" t="s">
        <v>353</v>
      </c>
      <c r="AN77" t="s">
        <v>353</v>
      </c>
      <c r="AO77" t="b">
        <f t="shared" si="4"/>
        <v>1</v>
      </c>
      <c r="AP77" s="72"/>
    </row>
    <row r="78" spans="1:43" ht="16" thickBot="1">
      <c r="A78" s="1">
        <v>44</v>
      </c>
      <c r="B78" s="1" t="s">
        <v>354</v>
      </c>
      <c r="C78" s="1" t="s">
        <v>355</v>
      </c>
      <c r="D78" s="14" t="str">
        <f>VLOOKUP(C78, Tea_added!$B$1:$E$367, 3, FALSE)</f>
        <v>142_AAL9858_Diptera_Chironomidae_Chaetocladius_holmgreni_IDBA_pilon</v>
      </c>
      <c r="E78" s="14" t="str">
        <f>VLOOKUP(C78, Tea_added!$B$2:$E$367, 4, FALSE)</f>
        <v>BOLD:AAL9858</v>
      </c>
      <c r="F78" s="1" t="s">
        <v>356</v>
      </c>
      <c r="G78" s="1" t="s">
        <v>357</v>
      </c>
      <c r="H78" s="1" t="s">
        <v>52</v>
      </c>
      <c r="I78" s="1" t="s">
        <v>40</v>
      </c>
      <c r="J78" s="1" t="s">
        <v>41</v>
      </c>
      <c r="K78" s="1" t="s">
        <v>53</v>
      </c>
      <c r="L78" s="1" t="s">
        <v>52</v>
      </c>
      <c r="M78" s="1" t="str">
        <f t="shared" si="3"/>
        <v>Chaetocladius holmgreni_BOLD:AAL9858</v>
      </c>
      <c r="N78" s="2">
        <v>50</v>
      </c>
      <c r="O78" s="2" t="s">
        <v>358</v>
      </c>
      <c r="P78" s="2">
        <v>670</v>
      </c>
      <c r="R78" s="1" t="s">
        <v>44</v>
      </c>
      <c r="S78" s="9" t="s">
        <v>45</v>
      </c>
      <c r="T78" s="1" t="s">
        <v>55</v>
      </c>
      <c r="U78" s="7" t="s">
        <v>3544</v>
      </c>
      <c r="V78" s="120"/>
      <c r="W78" s="55" t="s">
        <v>2653</v>
      </c>
      <c r="X78" s="56" t="s">
        <v>2653</v>
      </c>
      <c r="Y78" s="56" t="s">
        <v>2653</v>
      </c>
      <c r="Z78" s="56" t="s">
        <v>2653</v>
      </c>
      <c r="AA78" s="56" t="s">
        <v>2653</v>
      </c>
      <c r="AB78" s="56" t="s">
        <v>2653</v>
      </c>
      <c r="AC78" s="56" t="s">
        <v>2653</v>
      </c>
      <c r="AD78" s="56" t="s">
        <v>2653</v>
      </c>
      <c r="AE78" s="56" t="s">
        <v>2653</v>
      </c>
      <c r="AF78" s="56" t="s">
        <v>2653</v>
      </c>
      <c r="AG78" s="56" t="s">
        <v>2653</v>
      </c>
      <c r="AH78" s="56" t="s">
        <v>2653</v>
      </c>
      <c r="AI78" s="56" t="s">
        <v>2653</v>
      </c>
      <c r="AJ78" s="56" t="s">
        <v>2653</v>
      </c>
      <c r="AK78" s="57" t="s">
        <v>2653</v>
      </c>
      <c r="AL78" s="66" t="s">
        <v>56</v>
      </c>
      <c r="AM78" s="1" t="s">
        <v>359</v>
      </c>
      <c r="AN78" t="s">
        <v>359</v>
      </c>
      <c r="AO78" t="b">
        <f t="shared" si="4"/>
        <v>1</v>
      </c>
    </row>
    <row r="79" spans="1:43" s="16" customFormat="1" ht="15" customHeight="1">
      <c r="A79" s="1">
        <v>45</v>
      </c>
      <c r="B79" s="1" t="s">
        <v>360</v>
      </c>
      <c r="C79" s="1" t="s">
        <v>361</v>
      </c>
      <c r="D79" s="14" t="str">
        <f>VLOOKUP(C79, Tea_added!$B$1:$E$367, 3, FALSE)</f>
        <v>144_AAV5906_Diptera_Chironomidae_Orthocladius_gelidus_IDBA_pilon</v>
      </c>
      <c r="E79" s="14" t="str">
        <f>VLOOKUP(C79, Tea_added!$B$2:$E$367, 4, FALSE)</f>
        <v>BOLD:AAV5906</v>
      </c>
      <c r="F79" s="1" t="s">
        <v>362</v>
      </c>
      <c r="G79" s="1" t="s">
        <v>363</v>
      </c>
      <c r="H79" s="1" t="s">
        <v>364</v>
      </c>
      <c r="I79" s="1" t="s">
        <v>40</v>
      </c>
      <c r="J79" s="1" t="s">
        <v>41</v>
      </c>
      <c r="K79" s="1" t="s">
        <v>365</v>
      </c>
      <c r="L79" s="1" t="s">
        <v>364</v>
      </c>
      <c r="M79" s="1" t="str">
        <f t="shared" si="3"/>
        <v>Orthocladius gelidus_BOLD:AAV5906</v>
      </c>
      <c r="N79" s="13">
        <v>50</v>
      </c>
      <c r="O79" s="13">
        <v>23</v>
      </c>
      <c r="P79" s="13">
        <v>1150</v>
      </c>
      <c r="Q79"/>
      <c r="R79" s="1" t="s">
        <v>44</v>
      </c>
      <c r="S79" s="9" t="s">
        <v>45</v>
      </c>
      <c r="T79" s="1" t="s">
        <v>55</v>
      </c>
      <c r="U79" s="7" t="s">
        <v>3544</v>
      </c>
      <c r="V79" s="71"/>
      <c r="W79" s="55" t="s">
        <v>2653</v>
      </c>
      <c r="X79" s="56" t="s">
        <v>2653</v>
      </c>
      <c r="Y79" s="56" t="s">
        <v>2653</v>
      </c>
      <c r="Z79" s="56" t="s">
        <v>2653</v>
      </c>
      <c r="AA79" s="56" t="s">
        <v>2653</v>
      </c>
      <c r="AB79" s="56" t="s">
        <v>2653</v>
      </c>
      <c r="AC79" s="56" t="s">
        <v>2653</v>
      </c>
      <c r="AD79" s="56" t="s">
        <v>2653</v>
      </c>
      <c r="AE79" s="56" t="s">
        <v>2653</v>
      </c>
      <c r="AF79" s="56" t="s">
        <v>2653</v>
      </c>
      <c r="AG79" s="56" t="s">
        <v>2653</v>
      </c>
      <c r="AH79" s="56" t="s">
        <v>2653</v>
      </c>
      <c r="AI79" s="56" t="s">
        <v>2653</v>
      </c>
      <c r="AJ79" s="56" t="s">
        <v>2653</v>
      </c>
      <c r="AK79" s="57" t="s">
        <v>2653</v>
      </c>
      <c r="AL79" s="66" t="s">
        <v>56</v>
      </c>
      <c r="AM79" s="1" t="s">
        <v>366</v>
      </c>
      <c r="AN79" t="s">
        <v>366</v>
      </c>
      <c r="AO79" t="b">
        <f t="shared" si="4"/>
        <v>1</v>
      </c>
      <c r="AP79" s="71"/>
      <c r="AQ79" s="72"/>
    </row>
    <row r="80" spans="1:43" ht="15" customHeight="1" thickBot="1">
      <c r="A80" s="1">
        <v>46</v>
      </c>
      <c r="B80" s="1" t="s">
        <v>367</v>
      </c>
      <c r="C80" s="1" t="s">
        <v>368</v>
      </c>
      <c r="D80" s="14" t="str">
        <f>VLOOKUP(C80, Tea_added!$B$1:$E$367, 3, FALSE)</f>
        <v>149_AAL5687_Diptera_Chironomidae_Orthocladius_saxosus_IDBA_pilon</v>
      </c>
      <c r="E80" s="14" t="str">
        <f>VLOOKUP(C80, Tea_added!$B$2:$E$367, 4, FALSE)</f>
        <v>BOLD:AAL5687</v>
      </c>
      <c r="F80" s="1" t="s">
        <v>369</v>
      </c>
      <c r="G80" s="1" t="s">
        <v>370</v>
      </c>
      <c r="H80" s="1" t="s">
        <v>371</v>
      </c>
      <c r="I80" s="1" t="s">
        <v>40</v>
      </c>
      <c r="J80" s="1" t="s">
        <v>41</v>
      </c>
      <c r="K80" s="1" t="s">
        <v>365</v>
      </c>
      <c r="L80" s="1" t="s">
        <v>371</v>
      </c>
      <c r="M80" s="1" t="str">
        <f t="shared" si="3"/>
        <v>Orthocladius saxosus_BOLD:AAL5687</v>
      </c>
      <c r="N80" s="2">
        <v>50</v>
      </c>
      <c r="O80" s="2" t="s">
        <v>372</v>
      </c>
      <c r="P80" s="2">
        <v>1110</v>
      </c>
      <c r="R80" s="1" t="s">
        <v>44</v>
      </c>
      <c r="S80" s="9" t="s">
        <v>45</v>
      </c>
      <c r="T80" s="1" t="s">
        <v>55</v>
      </c>
      <c r="U80" s="7" t="s">
        <v>3544</v>
      </c>
      <c r="W80" s="55" t="s">
        <v>2653</v>
      </c>
      <c r="X80" s="56" t="s">
        <v>2653</v>
      </c>
      <c r="Y80" s="56" t="s">
        <v>2653</v>
      </c>
      <c r="Z80" s="56" t="s">
        <v>2653</v>
      </c>
      <c r="AA80" s="56" t="s">
        <v>2653</v>
      </c>
      <c r="AB80" s="56" t="s">
        <v>2653</v>
      </c>
      <c r="AC80" s="56" t="s">
        <v>2653</v>
      </c>
      <c r="AD80" s="56" t="s">
        <v>2653</v>
      </c>
      <c r="AE80" s="56" t="s">
        <v>2653</v>
      </c>
      <c r="AF80" s="56" t="s">
        <v>2653</v>
      </c>
      <c r="AG80" s="56" t="s">
        <v>2653</v>
      </c>
      <c r="AH80" s="56" t="s">
        <v>2653</v>
      </c>
      <c r="AI80" s="56" t="s">
        <v>2653</v>
      </c>
      <c r="AJ80" s="56" t="s">
        <v>2653</v>
      </c>
      <c r="AK80" s="57" t="s">
        <v>2653</v>
      </c>
      <c r="AL80" s="66" t="s">
        <v>56</v>
      </c>
      <c r="AM80" s="1" t="s">
        <v>373</v>
      </c>
      <c r="AN80" t="s">
        <v>373</v>
      </c>
      <c r="AO80" t="b">
        <f t="shared" si="4"/>
        <v>1</v>
      </c>
    </row>
    <row r="81" spans="1:43" ht="16" thickBot="1">
      <c r="A81" s="1">
        <v>47</v>
      </c>
      <c r="B81" s="1" t="s">
        <v>374</v>
      </c>
      <c r="C81" s="1" t="s">
        <v>375</v>
      </c>
      <c r="D81" s="14" t="str">
        <f>VLOOKUP(C81, Tea_added!$B$1:$E$367, 3, FALSE)</f>
        <v>152_AAF4817_Diptera_Chironomidae_Smittia_edwardsi_IDBA_pilon</v>
      </c>
      <c r="E81" s="14" t="str">
        <f>VLOOKUP(C81, Tea_added!$B$2:$E$367, 4, FALSE)</f>
        <v>BOLD:AAF4817</v>
      </c>
      <c r="F81" s="1" t="s">
        <v>376</v>
      </c>
      <c r="G81" s="1" t="s">
        <v>377</v>
      </c>
      <c r="H81" s="1" t="s">
        <v>378</v>
      </c>
      <c r="I81" s="1" t="s">
        <v>40</v>
      </c>
      <c r="J81" s="1" t="s">
        <v>41</v>
      </c>
      <c r="K81" s="1" t="s">
        <v>278</v>
      </c>
      <c r="L81" s="1" t="s">
        <v>378</v>
      </c>
      <c r="M81" s="1" t="str">
        <f t="shared" si="3"/>
        <v>Smittia edwardsi_BOLD:AAF4817</v>
      </c>
      <c r="N81" s="13">
        <v>50</v>
      </c>
      <c r="O81" s="13" t="s">
        <v>63</v>
      </c>
      <c r="P81" s="13">
        <v>185</v>
      </c>
      <c r="R81" s="1" t="s">
        <v>44</v>
      </c>
      <c r="S81" s="9" t="s">
        <v>45</v>
      </c>
      <c r="T81" s="1" t="s">
        <v>55</v>
      </c>
      <c r="U81" s="7" t="s">
        <v>3544</v>
      </c>
      <c r="V81" s="120"/>
      <c r="W81" s="55" t="s">
        <v>2653</v>
      </c>
      <c r="X81" s="56" t="s">
        <v>2653</v>
      </c>
      <c r="Y81" s="56" t="s">
        <v>2653</v>
      </c>
      <c r="Z81" s="56" t="s">
        <v>2653</v>
      </c>
      <c r="AA81" s="56" t="s">
        <v>2653</v>
      </c>
      <c r="AB81" s="56" t="s">
        <v>2653</v>
      </c>
      <c r="AC81" s="56" t="s">
        <v>2653</v>
      </c>
      <c r="AD81" s="56" t="s">
        <v>2653</v>
      </c>
      <c r="AE81" s="56" t="s">
        <v>2653</v>
      </c>
      <c r="AF81" s="56" t="s">
        <v>2653</v>
      </c>
      <c r="AG81" s="56" t="s">
        <v>2653</v>
      </c>
      <c r="AH81" s="56" t="s">
        <v>2653</v>
      </c>
      <c r="AI81" s="56" t="s">
        <v>2653</v>
      </c>
      <c r="AJ81" s="56" t="s">
        <v>2653</v>
      </c>
      <c r="AK81" s="57" t="s">
        <v>2653</v>
      </c>
      <c r="AL81" s="66" t="s">
        <v>56</v>
      </c>
      <c r="AM81" s="1" t="s">
        <v>379</v>
      </c>
      <c r="AN81" t="s">
        <v>379</v>
      </c>
      <c r="AO81" t="b">
        <f t="shared" si="4"/>
        <v>1</v>
      </c>
    </row>
    <row r="82" spans="1:43" s="26" customFormat="1" ht="15" customHeight="1">
      <c r="A82" s="1">
        <v>48</v>
      </c>
      <c r="B82" s="1" t="s">
        <v>380</v>
      </c>
      <c r="C82" s="1" t="s">
        <v>381</v>
      </c>
      <c r="D82" s="14" t="str">
        <f>VLOOKUP(C82, Tea_added!$B$1:$E$367, 3, FALSE)</f>
        <v>156_AAJ3817_Diptera_Chironomidae_Smittia_IDBA_pilon</v>
      </c>
      <c r="E82" s="14" t="str">
        <f>VLOOKUP(C82, Tea_added!$B$2:$E$367, 4, FALSE)</f>
        <v>BOLD:AAJ3817</v>
      </c>
      <c r="F82" s="1" t="s">
        <v>382</v>
      </c>
      <c r="G82" s="1" t="s">
        <v>383</v>
      </c>
      <c r="H82" s="1" t="s">
        <v>278</v>
      </c>
      <c r="I82" s="1" t="s">
        <v>40</v>
      </c>
      <c r="J82" s="1" t="s">
        <v>41</v>
      </c>
      <c r="K82" s="1" t="s">
        <v>278</v>
      </c>
      <c r="L82" s="1" t="s">
        <v>3125</v>
      </c>
      <c r="M82" s="1" t="str">
        <f t="shared" si="3"/>
        <v>Smittia sp_BOLD:AAJ3817</v>
      </c>
      <c r="N82" s="13">
        <v>50</v>
      </c>
      <c r="O82" s="13" t="s">
        <v>384</v>
      </c>
      <c r="P82" s="13">
        <v>215</v>
      </c>
      <c r="Q82"/>
      <c r="R82" s="1" t="s">
        <v>44</v>
      </c>
      <c r="S82" s="9" t="s">
        <v>45</v>
      </c>
      <c r="T82" s="1" t="s">
        <v>55</v>
      </c>
      <c r="U82" s="7" t="s">
        <v>3544</v>
      </c>
      <c r="V82" s="71"/>
      <c r="W82" s="55" t="s">
        <v>2653</v>
      </c>
      <c r="X82" s="56" t="s">
        <v>2653</v>
      </c>
      <c r="Y82" s="56" t="s">
        <v>2653</v>
      </c>
      <c r="Z82" s="56" t="s">
        <v>2653</v>
      </c>
      <c r="AA82" s="56" t="s">
        <v>2653</v>
      </c>
      <c r="AB82" s="56" t="s">
        <v>2653</v>
      </c>
      <c r="AC82" s="56" t="s">
        <v>2653</v>
      </c>
      <c r="AD82" s="56" t="s">
        <v>2653</v>
      </c>
      <c r="AE82" s="56" t="s">
        <v>2653</v>
      </c>
      <c r="AF82" s="56" t="s">
        <v>2653</v>
      </c>
      <c r="AG82" s="56" t="s">
        <v>2653</v>
      </c>
      <c r="AH82" s="56" t="s">
        <v>2653</v>
      </c>
      <c r="AI82" s="56" t="s">
        <v>2653</v>
      </c>
      <c r="AJ82" s="56" t="s">
        <v>2653</v>
      </c>
      <c r="AK82" s="57" t="s">
        <v>2653</v>
      </c>
      <c r="AL82" s="66" t="s">
        <v>56</v>
      </c>
      <c r="AM82" s="1" t="s">
        <v>385</v>
      </c>
      <c r="AN82" t="s">
        <v>385</v>
      </c>
      <c r="AO82" t="b">
        <f t="shared" si="4"/>
        <v>1</v>
      </c>
      <c r="AP82" s="71"/>
      <c r="AQ82" s="73"/>
    </row>
    <row r="83" spans="1:43" ht="15" customHeight="1">
      <c r="A83" s="1">
        <v>49</v>
      </c>
      <c r="B83" s="1" t="s">
        <v>386</v>
      </c>
      <c r="C83" s="1" t="s">
        <v>387</v>
      </c>
      <c r="D83" s="14" t="str">
        <f>VLOOKUP(C83, Tea_added!$B$1:$E$367, 3, FALSE)</f>
        <v>159_AAM6657_Diptera_Empididae_Rhamphomyia_hoeli_IDBA_pilon</v>
      </c>
      <c r="E83" s="14" t="str">
        <f>VLOOKUP(C83, Tea_added!$B$2:$E$367, 4, FALSE)</f>
        <v>BOLD:AAM6657</v>
      </c>
      <c r="F83" s="1" t="s">
        <v>388</v>
      </c>
      <c r="G83" s="1" t="s">
        <v>389</v>
      </c>
      <c r="H83" s="1" t="s">
        <v>390</v>
      </c>
      <c r="I83" s="1" t="s">
        <v>40</v>
      </c>
      <c r="J83" s="1" t="s">
        <v>391</v>
      </c>
      <c r="K83" s="1" t="s">
        <v>392</v>
      </c>
      <c r="L83" s="1" t="s">
        <v>390</v>
      </c>
      <c r="M83" s="1" t="str">
        <f t="shared" si="3"/>
        <v>Rhamphomyia hoeli_BOLD:AAM6657</v>
      </c>
      <c r="N83" s="13">
        <v>50</v>
      </c>
      <c r="O83" s="13" t="s">
        <v>393</v>
      </c>
      <c r="P83" s="13">
        <v>1445</v>
      </c>
      <c r="R83" s="1" t="s">
        <v>44</v>
      </c>
      <c r="S83" s="9" t="s">
        <v>45</v>
      </c>
      <c r="T83" s="1" t="s">
        <v>55</v>
      </c>
      <c r="U83" s="7" t="s">
        <v>3544</v>
      </c>
      <c r="V83" s="71"/>
      <c r="W83" s="55" t="s">
        <v>2653</v>
      </c>
      <c r="X83" s="56" t="s">
        <v>2653</v>
      </c>
      <c r="Y83" s="56" t="s">
        <v>2653</v>
      </c>
      <c r="Z83" s="56" t="s">
        <v>2653</v>
      </c>
      <c r="AA83" s="56" t="s">
        <v>2653</v>
      </c>
      <c r="AB83" s="56" t="s">
        <v>2653</v>
      </c>
      <c r="AC83" s="56" t="s">
        <v>2653</v>
      </c>
      <c r="AD83" s="56" t="s">
        <v>2653</v>
      </c>
      <c r="AE83" s="56" t="s">
        <v>2653</v>
      </c>
      <c r="AF83" s="56" t="s">
        <v>2653</v>
      </c>
      <c r="AG83" s="56" t="s">
        <v>2653</v>
      </c>
      <c r="AH83" s="56" t="s">
        <v>2653</v>
      </c>
      <c r="AI83" s="56" t="s">
        <v>2653</v>
      </c>
      <c r="AJ83" s="56" t="s">
        <v>2653</v>
      </c>
      <c r="AK83" s="57" t="s">
        <v>2653</v>
      </c>
      <c r="AL83" s="66" t="s">
        <v>56</v>
      </c>
      <c r="AM83" s="1" t="s">
        <v>394</v>
      </c>
      <c r="AN83" t="s">
        <v>394</v>
      </c>
      <c r="AO83" t="b">
        <f t="shared" si="4"/>
        <v>1</v>
      </c>
    </row>
    <row r="84" spans="1:43" ht="15" customHeight="1" thickBot="1">
      <c r="A84" s="1">
        <v>221</v>
      </c>
      <c r="B84" s="1" t="s">
        <v>1568</v>
      </c>
      <c r="C84" s="1" t="s">
        <v>1569</v>
      </c>
      <c r="D84" s="14" t="str">
        <f>VLOOKUP(C84, Tea_added!$B$1:$E$367, 3, FALSE)</f>
        <v>PlateI_A11_AAB0080_Diptera_Chironomidae_Corynoneura_idba_pilon</v>
      </c>
      <c r="E84" s="14" t="str">
        <f>VLOOKUP(C84, Tea_added!$B$2:$E$367, 4, FALSE)</f>
        <v>BOLD:AAB0080</v>
      </c>
      <c r="F84" s="1" t="s">
        <v>1570</v>
      </c>
      <c r="G84" s="1" t="s">
        <v>1571</v>
      </c>
      <c r="H84" s="1" t="s">
        <v>87</v>
      </c>
      <c r="I84" s="1" t="s">
        <v>40</v>
      </c>
      <c r="J84" s="1" t="s">
        <v>41</v>
      </c>
      <c r="K84" s="1" t="s">
        <v>87</v>
      </c>
      <c r="L84" s="1" t="s">
        <v>3115</v>
      </c>
      <c r="M84" s="1" t="str">
        <f t="shared" si="3"/>
        <v>Corynoneura sp_BOLD:AAB0080</v>
      </c>
      <c r="N84" s="13">
        <v>50</v>
      </c>
      <c r="O84" s="13" t="s">
        <v>482</v>
      </c>
      <c r="P84" s="13">
        <v>145</v>
      </c>
      <c r="R84" s="1" t="s">
        <v>1272</v>
      </c>
      <c r="S84" s="7" t="s">
        <v>2386</v>
      </c>
      <c r="T84" s="1" t="s">
        <v>55</v>
      </c>
      <c r="U84" s="7" t="s">
        <v>3544</v>
      </c>
      <c r="W84" s="55" t="s">
        <v>45</v>
      </c>
      <c r="X84" s="56" t="s">
        <v>45</v>
      </c>
      <c r="Y84" s="56" t="s">
        <v>45</v>
      </c>
      <c r="Z84" s="56" t="s">
        <v>45</v>
      </c>
      <c r="AA84" s="56" t="s">
        <v>45</v>
      </c>
      <c r="AB84" s="56" t="s">
        <v>45</v>
      </c>
      <c r="AC84" s="56" t="s">
        <v>45</v>
      </c>
      <c r="AD84" s="56" t="s">
        <v>45</v>
      </c>
      <c r="AE84" s="56" t="s">
        <v>45</v>
      </c>
      <c r="AF84" s="56" t="s">
        <v>45</v>
      </c>
      <c r="AG84" s="56" t="s">
        <v>45</v>
      </c>
      <c r="AH84" s="56" t="s">
        <v>45</v>
      </c>
      <c r="AI84" s="56" t="s">
        <v>45</v>
      </c>
      <c r="AJ84" s="56" t="s">
        <v>45</v>
      </c>
      <c r="AK84" s="57" t="s">
        <v>45</v>
      </c>
      <c r="AL84" s="64" t="s">
        <v>2399</v>
      </c>
      <c r="AM84" t="s">
        <v>2440</v>
      </c>
      <c r="AN84" t="s">
        <v>2440</v>
      </c>
      <c r="AO84" t="b">
        <f t="shared" si="4"/>
        <v>1</v>
      </c>
    </row>
    <row r="85" spans="1:43" ht="16" thickBot="1">
      <c r="A85" s="1">
        <v>50</v>
      </c>
      <c r="B85" s="1" t="s">
        <v>395</v>
      </c>
      <c r="C85" s="1" t="s">
        <v>396</v>
      </c>
      <c r="D85" s="14" t="str">
        <f>VLOOKUP(C85, Tea_added!$B$1:$E$367, 3, FALSE)</f>
        <v>167_AAZ6073_Diptera_Sciaridae_Lycoriella_riparia_SPADESmeta_pilon</v>
      </c>
      <c r="E85" s="14" t="str">
        <f>VLOOKUP(C85, Tea_added!$B$2:$E$367, 4, FALSE)</f>
        <v>BOLD:AAZ6073</v>
      </c>
      <c r="F85" s="1" t="s">
        <v>397</v>
      </c>
      <c r="G85" s="1" t="s">
        <v>398</v>
      </c>
      <c r="H85" s="1" t="s">
        <v>399</v>
      </c>
      <c r="I85" s="1" t="s">
        <v>40</v>
      </c>
      <c r="J85" s="1" t="s">
        <v>270</v>
      </c>
      <c r="K85" s="1" t="s">
        <v>271</v>
      </c>
      <c r="L85" s="1" t="s">
        <v>399</v>
      </c>
      <c r="M85" s="1" t="str">
        <f t="shared" si="3"/>
        <v>Lycoriella riparia_BOLD:AAZ6073</v>
      </c>
      <c r="N85" s="2">
        <v>50</v>
      </c>
      <c r="O85" s="2" t="s">
        <v>400</v>
      </c>
      <c r="P85" s="2">
        <v>2195</v>
      </c>
      <c r="R85" s="1" t="s">
        <v>44</v>
      </c>
      <c r="S85" s="9" t="s">
        <v>45</v>
      </c>
      <c r="T85" s="1" t="s">
        <v>55</v>
      </c>
      <c r="U85" s="7" t="s">
        <v>3544</v>
      </c>
      <c r="V85" s="120"/>
      <c r="W85" s="55" t="s">
        <v>2653</v>
      </c>
      <c r="X85" s="56" t="s">
        <v>2653</v>
      </c>
      <c r="Y85" s="56" t="s">
        <v>2653</v>
      </c>
      <c r="Z85" s="56" t="s">
        <v>2653</v>
      </c>
      <c r="AA85" s="56" t="s">
        <v>2653</v>
      </c>
      <c r="AB85" s="56" t="s">
        <v>2653</v>
      </c>
      <c r="AC85" s="56" t="s">
        <v>2653</v>
      </c>
      <c r="AD85" s="56" t="s">
        <v>2653</v>
      </c>
      <c r="AE85" s="56" t="s">
        <v>2653</v>
      </c>
      <c r="AF85" s="56" t="s">
        <v>2653</v>
      </c>
      <c r="AG85" s="56" t="s">
        <v>2653</v>
      </c>
      <c r="AH85" s="56" t="s">
        <v>2653</v>
      </c>
      <c r="AI85" s="56" t="s">
        <v>2653</v>
      </c>
      <c r="AJ85" s="56" t="s">
        <v>2653</v>
      </c>
      <c r="AK85" s="57" t="s">
        <v>2653</v>
      </c>
      <c r="AL85" s="66" t="s">
        <v>114</v>
      </c>
      <c r="AM85" s="1" t="s">
        <v>401</v>
      </c>
      <c r="AN85" t="s">
        <v>401</v>
      </c>
      <c r="AO85" t="b">
        <f t="shared" si="4"/>
        <v>1</v>
      </c>
    </row>
    <row r="86" spans="1:43" s="16" customFormat="1" ht="15" customHeight="1">
      <c r="A86" s="1">
        <v>51</v>
      </c>
      <c r="B86" s="1" t="s">
        <v>402</v>
      </c>
      <c r="C86" s="1" t="s">
        <v>2627</v>
      </c>
      <c r="D86" s="14" t="str">
        <f>VLOOKUP(C86, Tea_added!$B$1:$E$367, 3, FALSE)</f>
        <v>169_AAZ5402_Diptera_Muscidae_Spilogona_denudata_IDBA_pilon</v>
      </c>
      <c r="E86" s="14" t="str">
        <f>VLOOKUP(C86, Tea_added!$B$2:$E$367, 4, FALSE)</f>
        <v>BOLD:AAZ5402</v>
      </c>
      <c r="F86" s="1" t="s">
        <v>403</v>
      </c>
      <c r="G86" s="1" t="s">
        <v>404</v>
      </c>
      <c r="H86" s="1" t="s">
        <v>405</v>
      </c>
      <c r="I86" s="1" t="s">
        <v>40</v>
      </c>
      <c r="J86" s="1" t="s">
        <v>406</v>
      </c>
      <c r="K86" s="1" t="s">
        <v>407</v>
      </c>
      <c r="L86" s="1" t="s">
        <v>405</v>
      </c>
      <c r="M86" s="1" t="str">
        <f t="shared" si="3"/>
        <v>Spilogona denudata_BOLD:AAZ5402</v>
      </c>
      <c r="N86" s="13">
        <v>50</v>
      </c>
      <c r="O86" s="13" t="s">
        <v>408</v>
      </c>
      <c r="P86" s="13">
        <v>2140</v>
      </c>
      <c r="Q86"/>
      <c r="R86" s="1" t="s">
        <v>44</v>
      </c>
      <c r="S86" s="9" t="s">
        <v>45</v>
      </c>
      <c r="T86" s="1" t="s">
        <v>55</v>
      </c>
      <c r="U86" s="7" t="s">
        <v>3544</v>
      </c>
      <c r="V86" s="71"/>
      <c r="W86" s="55" t="s">
        <v>2653</v>
      </c>
      <c r="X86" s="56" t="s">
        <v>2653</v>
      </c>
      <c r="Y86" s="56" t="s">
        <v>2653</v>
      </c>
      <c r="Z86" s="56" t="s">
        <v>2653</v>
      </c>
      <c r="AA86" s="56" t="s">
        <v>2653</v>
      </c>
      <c r="AB86" s="56" t="s">
        <v>2653</v>
      </c>
      <c r="AC86" s="56" t="s">
        <v>2653</v>
      </c>
      <c r="AD86" s="56" t="s">
        <v>2653</v>
      </c>
      <c r="AE86" s="56" t="s">
        <v>2653</v>
      </c>
      <c r="AF86" s="56" t="s">
        <v>2653</v>
      </c>
      <c r="AG86" s="56" t="s">
        <v>2653</v>
      </c>
      <c r="AH86" s="56" t="s">
        <v>2653</v>
      </c>
      <c r="AI86" s="56" t="s">
        <v>2653</v>
      </c>
      <c r="AJ86" s="56" t="s">
        <v>2653</v>
      </c>
      <c r="AK86" s="57" t="s">
        <v>2653</v>
      </c>
      <c r="AL86" s="66" t="s">
        <v>56</v>
      </c>
      <c r="AM86" s="1" t="s">
        <v>409</v>
      </c>
      <c r="AN86" t="s">
        <v>409</v>
      </c>
      <c r="AO86" t="b">
        <f t="shared" si="4"/>
        <v>1</v>
      </c>
      <c r="AP86" s="71"/>
      <c r="AQ86" s="72"/>
    </row>
    <row r="87" spans="1:43" ht="15" customHeight="1">
      <c r="A87" s="1">
        <v>52</v>
      </c>
      <c r="B87" s="1" t="s">
        <v>410</v>
      </c>
      <c r="C87" s="1" t="s">
        <v>411</v>
      </c>
      <c r="D87" s="14" t="str">
        <f>VLOOKUP(C87, Tea_added!$B$1:$E$367, 3, FALSE)</f>
        <v>171_ACA0346_Diptera_Chironomidae_Smittia_IDBA_pilon</v>
      </c>
      <c r="E87" s="14" t="str">
        <f>VLOOKUP(C87, Tea_added!$B$2:$E$367, 4, FALSE)</f>
        <v>BOLD:ACA0346</v>
      </c>
      <c r="F87" s="1" t="s">
        <v>412</v>
      </c>
      <c r="G87" s="1" t="s">
        <v>413</v>
      </c>
      <c r="H87" s="1" t="s">
        <v>278</v>
      </c>
      <c r="I87" s="1" t="s">
        <v>40</v>
      </c>
      <c r="J87" s="1" t="s">
        <v>41</v>
      </c>
      <c r="K87" s="1" t="s">
        <v>278</v>
      </c>
      <c r="L87" s="1" t="s">
        <v>3125</v>
      </c>
      <c r="M87" s="1" t="str">
        <f t="shared" si="3"/>
        <v>Smittia sp_BOLD:ACA0346</v>
      </c>
      <c r="N87" s="2">
        <v>50</v>
      </c>
      <c r="O87" s="2" t="s">
        <v>414</v>
      </c>
      <c r="P87" s="2">
        <v>260</v>
      </c>
      <c r="R87" s="1" t="s">
        <v>44</v>
      </c>
      <c r="S87" s="9" t="s">
        <v>45</v>
      </c>
      <c r="T87" s="1" t="s">
        <v>55</v>
      </c>
      <c r="U87" s="7" t="s">
        <v>3544</v>
      </c>
      <c r="V87" s="71"/>
      <c r="W87" s="55" t="s">
        <v>2653</v>
      </c>
      <c r="X87" s="56" t="s">
        <v>2653</v>
      </c>
      <c r="Y87" s="56" t="s">
        <v>2653</v>
      </c>
      <c r="Z87" s="56" t="s">
        <v>2653</v>
      </c>
      <c r="AA87" s="56" t="s">
        <v>2653</v>
      </c>
      <c r="AB87" s="56" t="s">
        <v>2653</v>
      </c>
      <c r="AC87" s="56" t="s">
        <v>2653</v>
      </c>
      <c r="AD87" s="56" t="s">
        <v>2653</v>
      </c>
      <c r="AE87" s="56" t="s">
        <v>2653</v>
      </c>
      <c r="AF87" s="56" t="s">
        <v>2653</v>
      </c>
      <c r="AG87" s="56" t="s">
        <v>2653</v>
      </c>
      <c r="AH87" s="56" t="s">
        <v>2653</v>
      </c>
      <c r="AI87" s="56" t="s">
        <v>2653</v>
      </c>
      <c r="AJ87" s="56" t="s">
        <v>2653</v>
      </c>
      <c r="AK87" s="57" t="s">
        <v>2653</v>
      </c>
      <c r="AL87" s="66" t="s">
        <v>56</v>
      </c>
      <c r="AM87" s="1" t="s">
        <v>415</v>
      </c>
      <c r="AN87" t="s">
        <v>415</v>
      </c>
      <c r="AO87" t="b">
        <f t="shared" si="4"/>
        <v>1</v>
      </c>
    </row>
    <row r="88" spans="1:43" ht="15" customHeight="1">
      <c r="A88" s="1">
        <v>53</v>
      </c>
      <c r="B88" s="1" t="s">
        <v>416</v>
      </c>
      <c r="C88" s="1" t="s">
        <v>417</v>
      </c>
      <c r="D88" s="14" t="str">
        <f>VLOOKUP(C88, Tea_added!$B$1:$E$367, 3, FALSE)</f>
        <v>175_AAM9262_Diptera_Sciaridae_Camptochaeta_cladiator_IDBA_pilon</v>
      </c>
      <c r="E88" s="14" t="str">
        <f>VLOOKUP(C88, Tea_added!$B$2:$E$367, 4, FALSE)</f>
        <v>BOLD:AAM9262</v>
      </c>
      <c r="F88" s="1" t="s">
        <v>418</v>
      </c>
      <c r="G88" s="1" t="s">
        <v>419</v>
      </c>
      <c r="H88" s="1" t="s">
        <v>420</v>
      </c>
      <c r="I88" s="1" t="s">
        <v>40</v>
      </c>
      <c r="J88" s="1" t="s">
        <v>270</v>
      </c>
      <c r="K88" s="1" t="s">
        <v>421</v>
      </c>
      <c r="L88" s="1" t="s">
        <v>420</v>
      </c>
      <c r="M88" s="1" t="str">
        <f t="shared" si="3"/>
        <v>Camptochaeta cladiator_BOLD:AAM9262</v>
      </c>
      <c r="N88" s="13">
        <v>70</v>
      </c>
      <c r="O88" s="13" t="s">
        <v>422</v>
      </c>
      <c r="P88" s="13">
        <v>658</v>
      </c>
      <c r="R88" s="1" t="s">
        <v>44</v>
      </c>
      <c r="S88" s="9" t="s">
        <v>45</v>
      </c>
      <c r="T88" s="1" t="s">
        <v>55</v>
      </c>
      <c r="U88" s="7" t="s">
        <v>3544</v>
      </c>
      <c r="V88" s="71"/>
      <c r="W88" s="55" t="s">
        <v>2653</v>
      </c>
      <c r="X88" s="56" t="s">
        <v>2653</v>
      </c>
      <c r="Y88" s="56" t="s">
        <v>2653</v>
      </c>
      <c r="Z88" s="56" t="s">
        <v>2653</v>
      </c>
      <c r="AA88" s="56" t="s">
        <v>2653</v>
      </c>
      <c r="AB88" s="56" t="s">
        <v>2653</v>
      </c>
      <c r="AC88" s="56" t="s">
        <v>2653</v>
      </c>
      <c r="AD88" s="56" t="s">
        <v>2653</v>
      </c>
      <c r="AE88" s="56" t="s">
        <v>2653</v>
      </c>
      <c r="AF88" s="56" t="s">
        <v>2653</v>
      </c>
      <c r="AG88" s="56" t="s">
        <v>2653</v>
      </c>
      <c r="AH88" s="56" t="s">
        <v>2653</v>
      </c>
      <c r="AI88" s="56" t="s">
        <v>2653</v>
      </c>
      <c r="AJ88" s="56" t="s">
        <v>2653</v>
      </c>
      <c r="AK88" s="57" t="s">
        <v>2653</v>
      </c>
      <c r="AL88" s="66" t="s">
        <v>56</v>
      </c>
      <c r="AM88" s="1" t="s">
        <v>423</v>
      </c>
      <c r="AN88" t="s">
        <v>423</v>
      </c>
      <c r="AO88" t="b">
        <f t="shared" si="4"/>
        <v>1</v>
      </c>
    </row>
    <row r="89" spans="1:43" ht="15" customHeight="1">
      <c r="A89" s="1">
        <v>222</v>
      </c>
      <c r="B89" s="1" t="s">
        <v>1572</v>
      </c>
      <c r="C89" s="1" t="s">
        <v>1573</v>
      </c>
      <c r="D89" s="14" t="str">
        <f>VLOOKUP(C89, Tea_added!$B$1:$E$367, 3, FALSE)</f>
        <v>PlateI_D7_AAG5431_Diptera_Chironomidae_Orthocladius_refsoup_Concatenated</v>
      </c>
      <c r="E89" s="14" t="str">
        <f>VLOOKUP(C89, Tea_added!$B$2:$E$367, 4, FALSE)</f>
        <v>BOLD:AAG5431</v>
      </c>
      <c r="F89" s="1" t="s">
        <v>1574</v>
      </c>
      <c r="G89" s="1" t="s">
        <v>1575</v>
      </c>
      <c r="H89" s="1" t="s">
        <v>365</v>
      </c>
      <c r="I89" s="1" t="s">
        <v>40</v>
      </c>
      <c r="J89" s="1" t="s">
        <v>41</v>
      </c>
      <c r="K89" s="1" t="s">
        <v>365</v>
      </c>
      <c r="L89" s="1" t="s">
        <v>3121</v>
      </c>
      <c r="M89" s="1" t="str">
        <f t="shared" si="3"/>
        <v>Orthocladius sp_BOLD:AAG5431</v>
      </c>
      <c r="N89" s="13">
        <v>50</v>
      </c>
      <c r="O89" s="13" t="s">
        <v>1576</v>
      </c>
      <c r="P89" s="13">
        <v>160</v>
      </c>
      <c r="R89" s="1" t="s">
        <v>1272</v>
      </c>
      <c r="S89" s="7" t="s">
        <v>2388</v>
      </c>
      <c r="T89" s="1" t="s">
        <v>2649</v>
      </c>
      <c r="U89" s="7" t="s">
        <v>3544</v>
      </c>
      <c r="V89" t="s">
        <v>2667</v>
      </c>
      <c r="W89" s="55" t="s">
        <v>45</v>
      </c>
      <c r="X89" s="56" t="s">
        <v>45</v>
      </c>
      <c r="Y89" s="56" t="s">
        <v>45</v>
      </c>
      <c r="Z89" s="56" t="s">
        <v>45</v>
      </c>
      <c r="AA89" s="56" t="s">
        <v>45</v>
      </c>
      <c r="AB89" s="56" t="s">
        <v>45</v>
      </c>
      <c r="AC89" s="56" t="s">
        <v>45</v>
      </c>
      <c r="AD89" s="56" t="s">
        <v>45</v>
      </c>
      <c r="AE89" s="56" t="s">
        <v>45</v>
      </c>
      <c r="AF89" s="56" t="s">
        <v>45</v>
      </c>
      <c r="AG89" s="56" t="s">
        <v>45</v>
      </c>
      <c r="AH89" s="56" t="s">
        <v>45</v>
      </c>
      <c r="AI89" s="56" t="s">
        <v>45</v>
      </c>
      <c r="AJ89" s="56" t="s">
        <v>45</v>
      </c>
      <c r="AK89" s="57" t="s">
        <v>45</v>
      </c>
      <c r="AL89" s="64" t="s">
        <v>2636</v>
      </c>
      <c r="AM89" t="s">
        <v>2504</v>
      </c>
      <c r="AN89" t="s">
        <v>2504</v>
      </c>
      <c r="AO89" t="b">
        <f t="shared" si="4"/>
        <v>1</v>
      </c>
    </row>
    <row r="90" spans="1:43" ht="15" customHeight="1">
      <c r="A90" s="1">
        <v>5</v>
      </c>
      <c r="B90" s="1" t="s">
        <v>74</v>
      </c>
      <c r="C90" s="1" t="s">
        <v>75</v>
      </c>
      <c r="D90" s="14" t="str">
        <f>VLOOKUP(C90, Tea_added!$B$1:$E$367, 3, FALSE)</f>
        <v>CAN_18_AAC0596_Diptera_Chironomidae_Chironomus_hyperboreus_IDBAcontig_blastn</v>
      </c>
      <c r="E90" s="14" t="str">
        <f>VLOOKUP(C90, Tea_added!$B$2:$E$367, 4, FALSE)</f>
        <v>BOLD:AAC0596</v>
      </c>
      <c r="F90" s="1" t="s">
        <v>76</v>
      </c>
      <c r="G90" s="1" t="s">
        <v>77</v>
      </c>
      <c r="H90" s="1" t="s">
        <v>78</v>
      </c>
      <c r="I90" s="1" t="s">
        <v>40</v>
      </c>
      <c r="J90" s="1" t="s">
        <v>41</v>
      </c>
      <c r="K90" s="1" t="s">
        <v>70</v>
      </c>
      <c r="L90" s="1" t="s">
        <v>78</v>
      </c>
      <c r="M90" s="1" t="str">
        <f t="shared" si="3"/>
        <v>Chironomus hyperboreus_BOLD:AAC0596</v>
      </c>
      <c r="N90" s="13">
        <v>50</v>
      </c>
      <c r="O90" s="13" t="s">
        <v>79</v>
      </c>
      <c r="P90" s="13">
        <v>5325</v>
      </c>
      <c r="R90" s="1" t="s">
        <v>44</v>
      </c>
      <c r="S90" s="9" t="s">
        <v>45</v>
      </c>
      <c r="T90" s="1" t="s">
        <v>55</v>
      </c>
      <c r="U90" s="7" t="s">
        <v>3544</v>
      </c>
      <c r="V90" s="71"/>
      <c r="W90" s="55" t="s">
        <v>2653</v>
      </c>
      <c r="X90" s="56" t="s">
        <v>2653</v>
      </c>
      <c r="Y90" s="56" t="s">
        <v>2653</v>
      </c>
      <c r="Z90" s="56" t="s">
        <v>2653</v>
      </c>
      <c r="AA90" s="56" t="s">
        <v>2653</v>
      </c>
      <c r="AB90" s="56" t="s">
        <v>2653</v>
      </c>
      <c r="AC90" s="56" t="s">
        <v>2653</v>
      </c>
      <c r="AD90" s="56" t="s">
        <v>2653</v>
      </c>
      <c r="AE90" s="56" t="s">
        <v>2653</v>
      </c>
      <c r="AF90" s="56" t="s">
        <v>2653</v>
      </c>
      <c r="AG90" s="56" t="s">
        <v>2653</v>
      </c>
      <c r="AH90" s="56" t="s">
        <v>2653</v>
      </c>
      <c r="AI90" s="56" t="s">
        <v>2653</v>
      </c>
      <c r="AJ90" s="56" t="s">
        <v>2653</v>
      </c>
      <c r="AK90" s="57" t="s">
        <v>2653</v>
      </c>
      <c r="AL90" s="13" t="s">
        <v>80</v>
      </c>
      <c r="AM90" s="1" t="s">
        <v>81</v>
      </c>
      <c r="AN90" t="s">
        <v>81</v>
      </c>
      <c r="AO90" t="b">
        <f t="shared" si="4"/>
        <v>1</v>
      </c>
      <c r="AP90" s="79"/>
    </row>
    <row r="91" spans="1:43" ht="15" customHeight="1">
      <c r="A91" s="1">
        <v>54</v>
      </c>
      <c r="B91" s="1" t="s">
        <v>424</v>
      </c>
      <c r="C91" s="1" t="s">
        <v>425</v>
      </c>
      <c r="D91" s="14" t="str">
        <f>VLOOKUP(C91, Tea_added!$B$1:$E$367, 3, FALSE)</f>
        <v>182_AAB3857_Diptera_Chironomidae_Micropsectra_logani_IDBA_pilon</v>
      </c>
      <c r="E91" s="14" t="str">
        <f>VLOOKUP(C91, Tea_added!$B$2:$E$367, 4, FALSE)</f>
        <v>BOLD:AAB3857</v>
      </c>
      <c r="F91" s="1" t="s">
        <v>426</v>
      </c>
      <c r="G91" s="1" t="s">
        <v>427</v>
      </c>
      <c r="H91" s="1" t="s">
        <v>428</v>
      </c>
      <c r="I91" s="1" t="s">
        <v>40</v>
      </c>
      <c r="J91" s="1" t="s">
        <v>41</v>
      </c>
      <c r="K91" s="1" t="s">
        <v>429</v>
      </c>
      <c r="L91" s="1" t="s">
        <v>428</v>
      </c>
      <c r="M91" s="1" t="str">
        <f t="shared" si="3"/>
        <v>Micropsectra logani_BOLD:AAB3857</v>
      </c>
      <c r="N91" s="2">
        <v>50</v>
      </c>
      <c r="O91" s="2" t="s">
        <v>430</v>
      </c>
      <c r="P91" s="2">
        <v>140</v>
      </c>
      <c r="R91" s="1" t="s">
        <v>44</v>
      </c>
      <c r="S91" s="9" t="s">
        <v>45</v>
      </c>
      <c r="T91" s="1" t="s">
        <v>55</v>
      </c>
      <c r="U91" s="7" t="s">
        <v>3544</v>
      </c>
      <c r="V91" s="71"/>
      <c r="W91" s="55" t="s">
        <v>2653</v>
      </c>
      <c r="X91" s="56" t="s">
        <v>2653</v>
      </c>
      <c r="Y91" s="56" t="s">
        <v>2653</v>
      </c>
      <c r="Z91" s="56" t="s">
        <v>2653</v>
      </c>
      <c r="AA91" s="56" t="s">
        <v>2653</v>
      </c>
      <c r="AB91" s="56" t="s">
        <v>2653</v>
      </c>
      <c r="AC91" s="56" t="s">
        <v>2653</v>
      </c>
      <c r="AD91" s="56" t="s">
        <v>2653</v>
      </c>
      <c r="AE91" s="56" t="s">
        <v>2653</v>
      </c>
      <c r="AF91" s="56" t="s">
        <v>2653</v>
      </c>
      <c r="AG91" s="56" t="s">
        <v>2653</v>
      </c>
      <c r="AH91" s="56" t="s">
        <v>2653</v>
      </c>
      <c r="AI91" s="56" t="s">
        <v>2653</v>
      </c>
      <c r="AJ91" s="56" t="s">
        <v>2653</v>
      </c>
      <c r="AK91" s="57" t="s">
        <v>2653</v>
      </c>
      <c r="AL91" s="66" t="s">
        <v>56</v>
      </c>
      <c r="AM91" s="1" t="s">
        <v>431</v>
      </c>
      <c r="AN91" t="s">
        <v>431</v>
      </c>
      <c r="AO91" t="b">
        <f t="shared" si="4"/>
        <v>1</v>
      </c>
    </row>
    <row r="92" spans="1:43" ht="15" customHeight="1">
      <c r="A92" s="1">
        <v>55</v>
      </c>
      <c r="B92" s="1" t="s">
        <v>432</v>
      </c>
      <c r="C92" s="1" t="s">
        <v>433</v>
      </c>
      <c r="D92" s="14" t="str">
        <f>VLOOKUP(C92, Tea_added!$B$1:$E$367, 3, FALSE)</f>
        <v>185_AAC4201_Diptera_Chironomidae_Paraphaenocladius_impensus_IDBA_pilon</v>
      </c>
      <c r="E92" s="14" t="str">
        <f>VLOOKUP(C92, Tea_added!$B$2:$E$367, 4, FALSE)</f>
        <v>BOLD:AAC4201</v>
      </c>
      <c r="F92" s="1" t="s">
        <v>434</v>
      </c>
      <c r="G92" s="1" t="s">
        <v>435</v>
      </c>
      <c r="H92" s="1" t="s">
        <v>436</v>
      </c>
      <c r="I92" s="1" t="s">
        <v>40</v>
      </c>
      <c r="J92" s="1" t="s">
        <v>41</v>
      </c>
      <c r="K92" s="1" t="s">
        <v>437</v>
      </c>
      <c r="L92" s="1" t="s">
        <v>436</v>
      </c>
      <c r="M92" s="1" t="str">
        <f t="shared" si="3"/>
        <v>Paraphaenocladius impensus_BOLD:AAC4201</v>
      </c>
      <c r="N92" s="13">
        <v>50</v>
      </c>
      <c r="O92" s="13" t="s">
        <v>438</v>
      </c>
      <c r="P92" s="13">
        <v>275</v>
      </c>
      <c r="R92" s="1" t="s">
        <v>44</v>
      </c>
      <c r="S92" s="9" t="s">
        <v>45</v>
      </c>
      <c r="T92" s="1" t="s">
        <v>55</v>
      </c>
      <c r="U92" s="7" t="s">
        <v>3544</v>
      </c>
      <c r="W92" s="55" t="s">
        <v>2653</v>
      </c>
      <c r="X92" s="56" t="s">
        <v>2653</v>
      </c>
      <c r="Y92" s="56" t="s">
        <v>2653</v>
      </c>
      <c r="Z92" s="56" t="s">
        <v>2653</v>
      </c>
      <c r="AA92" s="56" t="s">
        <v>2653</v>
      </c>
      <c r="AB92" s="56" t="s">
        <v>2653</v>
      </c>
      <c r="AC92" s="56" t="s">
        <v>2653</v>
      </c>
      <c r="AD92" s="56" t="s">
        <v>2653</v>
      </c>
      <c r="AE92" s="56" t="s">
        <v>2653</v>
      </c>
      <c r="AF92" s="56" t="s">
        <v>2653</v>
      </c>
      <c r="AG92" s="56" t="s">
        <v>2653</v>
      </c>
      <c r="AH92" s="56" t="s">
        <v>2653</v>
      </c>
      <c r="AI92" s="56" t="s">
        <v>2653</v>
      </c>
      <c r="AJ92" s="56" t="s">
        <v>2653</v>
      </c>
      <c r="AK92" s="57" t="s">
        <v>2653</v>
      </c>
      <c r="AL92" s="66" t="s">
        <v>56</v>
      </c>
      <c r="AM92" s="1" t="s">
        <v>439</v>
      </c>
      <c r="AN92" t="s">
        <v>439</v>
      </c>
      <c r="AO92" t="b">
        <f t="shared" si="4"/>
        <v>1</v>
      </c>
      <c r="AP92" s="73"/>
    </row>
    <row r="93" spans="1:43" ht="15" customHeight="1">
      <c r="A93" s="1">
        <v>6</v>
      </c>
      <c r="B93" s="1" t="s">
        <v>82</v>
      </c>
      <c r="C93" s="1" t="s">
        <v>83</v>
      </c>
      <c r="D93" s="14" t="str">
        <f>VLOOKUP(C93, Tea_added!$B$1:$E$367, 3, FALSE)</f>
        <v>NA</v>
      </c>
      <c r="E93" s="14" t="str">
        <f>VLOOKUP(C93, Tea_added!$B$2:$E$367, 4, FALSE)</f>
        <v>BOLD:AAB0079</v>
      </c>
      <c r="F93" s="1" t="s">
        <v>84</v>
      </c>
      <c r="G93" s="1" t="s">
        <v>85</v>
      </c>
      <c r="H93" s="1" t="s">
        <v>86</v>
      </c>
      <c r="I93" s="1" t="s">
        <v>40</v>
      </c>
      <c r="J93" s="1" t="s">
        <v>41</v>
      </c>
      <c r="K93" s="1" t="s">
        <v>87</v>
      </c>
      <c r="L93" s="1" t="s">
        <v>86</v>
      </c>
      <c r="M93" s="1"/>
      <c r="N93" s="13">
        <v>90</v>
      </c>
      <c r="O93" s="13" t="s">
        <v>88</v>
      </c>
      <c r="P93" s="13">
        <v>297</v>
      </c>
      <c r="R93" s="1" t="s">
        <v>44</v>
      </c>
      <c r="S93" s="4" t="s">
        <v>45</v>
      </c>
      <c r="T93" s="5" t="s">
        <v>46</v>
      </c>
      <c r="U93" s="116" t="s">
        <v>3544</v>
      </c>
      <c r="V93" s="122" t="s">
        <v>2685</v>
      </c>
      <c r="W93" s="6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8"/>
      <c r="AM93" s="1"/>
      <c r="AN93" t="s">
        <v>2452</v>
      </c>
      <c r="AO93" t="b">
        <f t="shared" si="4"/>
        <v>0</v>
      </c>
      <c r="AP93" s="72"/>
    </row>
    <row r="94" spans="1:43" ht="15" customHeight="1">
      <c r="A94" s="1">
        <v>56</v>
      </c>
      <c r="B94" s="1" t="s">
        <v>440</v>
      </c>
      <c r="C94" s="1" t="s">
        <v>441</v>
      </c>
      <c r="D94" s="14" t="str">
        <f>VLOOKUP(C94, Tea_added!$B$1:$E$367, 3, FALSE)</f>
        <v>197_AAG1686_Diptera_Muscidae_Spilogona_micans_IDBA_pilon</v>
      </c>
      <c r="E94" s="14" t="str">
        <f>VLOOKUP(C94, Tea_added!$B$2:$E$367, 4, FALSE)</f>
        <v>BOLD:AAG1686</v>
      </c>
      <c r="F94" s="1" t="s">
        <v>442</v>
      </c>
      <c r="G94" s="1" t="s">
        <v>443</v>
      </c>
      <c r="H94" s="1" t="s">
        <v>444</v>
      </c>
      <c r="I94" s="1" t="s">
        <v>40</v>
      </c>
      <c r="J94" s="1" t="s">
        <v>406</v>
      </c>
      <c r="K94" s="1" t="s">
        <v>407</v>
      </c>
      <c r="L94" s="1" t="s">
        <v>444</v>
      </c>
      <c r="M94" s="1" t="str">
        <f t="shared" ref="M94:M103" si="5">_xlfn.TEXTJOIN("_", FALSE, L94, E94)</f>
        <v>Spilogona micans_BOLD:AAG1686</v>
      </c>
      <c r="N94" s="13">
        <v>50</v>
      </c>
      <c r="O94" s="13" t="s">
        <v>445</v>
      </c>
      <c r="P94" s="13">
        <v>15235</v>
      </c>
      <c r="R94" s="1" t="s">
        <v>44</v>
      </c>
      <c r="S94" s="9" t="s">
        <v>45</v>
      </c>
      <c r="T94" s="1" t="s">
        <v>55</v>
      </c>
      <c r="U94" s="7" t="s">
        <v>3544</v>
      </c>
      <c r="V94" s="71"/>
      <c r="W94" s="55" t="s">
        <v>2653</v>
      </c>
      <c r="X94" s="56" t="s">
        <v>2653</v>
      </c>
      <c r="Y94" s="56" t="s">
        <v>2653</v>
      </c>
      <c r="Z94" s="56" t="s">
        <v>2653</v>
      </c>
      <c r="AA94" s="56" t="s">
        <v>2653</v>
      </c>
      <c r="AB94" s="56" t="s">
        <v>2653</v>
      </c>
      <c r="AC94" s="56" t="s">
        <v>2653</v>
      </c>
      <c r="AD94" s="56" t="s">
        <v>2653</v>
      </c>
      <c r="AE94" s="56" t="s">
        <v>2653</v>
      </c>
      <c r="AF94" s="56" t="s">
        <v>2653</v>
      </c>
      <c r="AG94" s="56" t="s">
        <v>2653</v>
      </c>
      <c r="AH94" s="56" t="s">
        <v>2653</v>
      </c>
      <c r="AI94" s="56" t="s">
        <v>2653</v>
      </c>
      <c r="AJ94" s="56" t="s">
        <v>2653</v>
      </c>
      <c r="AK94" s="57" t="s">
        <v>2653</v>
      </c>
      <c r="AL94" s="66" t="s">
        <v>56</v>
      </c>
      <c r="AM94" s="1" t="s">
        <v>446</v>
      </c>
      <c r="AN94" t="s">
        <v>446</v>
      </c>
      <c r="AO94" t="b">
        <f t="shared" si="4"/>
        <v>1</v>
      </c>
      <c r="AP94" s="73"/>
    </row>
    <row r="95" spans="1:43" ht="15" customHeight="1">
      <c r="A95" s="1">
        <v>57</v>
      </c>
      <c r="B95" s="1" t="s">
        <v>447</v>
      </c>
      <c r="C95" s="1" t="s">
        <v>448</v>
      </c>
      <c r="D95" s="14" t="str">
        <f>VLOOKUP(C95, Tea_added!$B$1:$E$367, 3, FALSE)</f>
        <v>199_AAW0131_Diptera_Anthomyiidae_Delia_echinata_IDBA_pilon</v>
      </c>
      <c r="E95" s="14" t="str">
        <f>VLOOKUP(C95, Tea_added!$B$2:$E$367, 4, FALSE)</f>
        <v>BOLD:AAW0131</v>
      </c>
      <c r="F95" s="1" t="s">
        <v>449</v>
      </c>
      <c r="G95" s="1" t="s">
        <v>450</v>
      </c>
      <c r="H95" s="1" t="s">
        <v>451</v>
      </c>
      <c r="I95" s="1" t="s">
        <v>40</v>
      </c>
      <c r="J95" s="1" t="s">
        <v>252</v>
      </c>
      <c r="K95" s="1" t="s">
        <v>452</v>
      </c>
      <c r="L95" s="1" t="s">
        <v>451</v>
      </c>
      <c r="M95" s="1" t="str">
        <f t="shared" si="5"/>
        <v>Delia echinata_BOLD:AAW0131</v>
      </c>
      <c r="N95" s="13">
        <v>50</v>
      </c>
      <c r="O95" s="13">
        <v>117</v>
      </c>
      <c r="P95" s="13">
        <v>5850</v>
      </c>
      <c r="R95" s="1" t="s">
        <v>44</v>
      </c>
      <c r="S95" s="9" t="s">
        <v>45</v>
      </c>
      <c r="T95" s="1" t="s">
        <v>2649</v>
      </c>
      <c r="U95" s="7" t="s">
        <v>3544</v>
      </c>
      <c r="W95" s="58" t="s">
        <v>2656</v>
      </c>
      <c r="X95" s="59" t="s">
        <v>2655</v>
      </c>
      <c r="Y95" s="56" t="s">
        <v>2653</v>
      </c>
      <c r="Z95" s="56" t="s">
        <v>2653</v>
      </c>
      <c r="AA95" s="56" t="s">
        <v>2653</v>
      </c>
      <c r="AB95" s="56" t="s">
        <v>2653</v>
      </c>
      <c r="AC95" s="56" t="s">
        <v>2653</v>
      </c>
      <c r="AD95" s="56" t="s">
        <v>2653</v>
      </c>
      <c r="AE95" s="56" t="s">
        <v>2653</v>
      </c>
      <c r="AF95" s="56" t="s">
        <v>2653</v>
      </c>
      <c r="AG95" s="56" t="s">
        <v>2653</v>
      </c>
      <c r="AH95" s="56" t="s">
        <v>2653</v>
      </c>
      <c r="AI95" s="56" t="s">
        <v>2653</v>
      </c>
      <c r="AJ95" s="56" t="s">
        <v>2653</v>
      </c>
      <c r="AK95" s="57" t="s">
        <v>2653</v>
      </c>
      <c r="AL95" s="66" t="s">
        <v>56</v>
      </c>
      <c r="AM95" s="1" t="s">
        <v>453</v>
      </c>
      <c r="AN95" t="s">
        <v>453</v>
      </c>
      <c r="AO95" t="b">
        <f t="shared" si="4"/>
        <v>1</v>
      </c>
    </row>
    <row r="96" spans="1:43" ht="15" customHeight="1">
      <c r="A96" s="1">
        <v>223</v>
      </c>
      <c r="B96" s="1" t="s">
        <v>1577</v>
      </c>
      <c r="C96" s="1" t="s">
        <v>1578</v>
      </c>
      <c r="D96" s="14" t="str">
        <f>VLOOKUP(C96, Tea_added!$B$1:$E$367, 3, FALSE)</f>
        <v>PlateC_E4_AAM6304_Diptera_Chironomidae_spades_pilon</v>
      </c>
      <c r="E96" s="14" t="str">
        <f>VLOOKUP(C96, Tea_added!$B$2:$E$367, 4, FALSE)</f>
        <v>BOLD:AAM6304</v>
      </c>
      <c r="F96" s="1" t="s">
        <v>1579</v>
      </c>
      <c r="G96" s="1" t="s">
        <v>1580</v>
      </c>
      <c r="H96" s="1" t="s">
        <v>41</v>
      </c>
      <c r="I96" s="1" t="s">
        <v>40</v>
      </c>
      <c r="J96" s="1" t="s">
        <v>41</v>
      </c>
      <c r="K96" s="1" t="s">
        <v>3116</v>
      </c>
      <c r="L96" s="1" t="s">
        <v>3117</v>
      </c>
      <c r="M96" s="1" t="str">
        <f t="shared" si="5"/>
        <v>genus sp_BOLD:AAM6304</v>
      </c>
      <c r="N96" s="2">
        <v>50</v>
      </c>
      <c r="O96" s="2" t="s">
        <v>482</v>
      </c>
      <c r="P96" s="2">
        <v>145</v>
      </c>
      <c r="R96" s="1" t="s">
        <v>1272</v>
      </c>
      <c r="S96" s="7" t="s">
        <v>2625</v>
      </c>
      <c r="T96" s="1" t="s">
        <v>216</v>
      </c>
      <c r="U96" s="7" t="s">
        <v>3544</v>
      </c>
      <c r="V96" s="71"/>
      <c r="W96" s="6" t="s">
        <v>2651</v>
      </c>
      <c r="X96" s="56" t="s">
        <v>45</v>
      </c>
      <c r="Y96" s="56" t="s">
        <v>45</v>
      </c>
      <c r="Z96" s="56" t="s">
        <v>45</v>
      </c>
      <c r="AA96" s="56" t="s">
        <v>45</v>
      </c>
      <c r="AB96" s="56" t="s">
        <v>45</v>
      </c>
      <c r="AC96" s="56" t="s">
        <v>45</v>
      </c>
      <c r="AD96" s="56" t="s">
        <v>45</v>
      </c>
      <c r="AE96" s="56" t="s">
        <v>45</v>
      </c>
      <c r="AF96" s="56" t="s">
        <v>45</v>
      </c>
      <c r="AG96" s="56" t="s">
        <v>45</v>
      </c>
      <c r="AH96" s="56" t="s">
        <v>45</v>
      </c>
      <c r="AI96" s="56" t="s">
        <v>45</v>
      </c>
      <c r="AJ96" s="56" t="s">
        <v>45</v>
      </c>
      <c r="AK96" s="57" t="s">
        <v>45</v>
      </c>
      <c r="AL96" s="64" t="s">
        <v>2400</v>
      </c>
      <c r="AM96" t="s">
        <v>2505</v>
      </c>
      <c r="AN96" t="s">
        <v>2505</v>
      </c>
      <c r="AO96" t="b">
        <f t="shared" si="4"/>
        <v>1</v>
      </c>
    </row>
    <row r="97" spans="1:43" ht="15" customHeight="1">
      <c r="A97" s="1">
        <v>58</v>
      </c>
      <c r="B97" s="1" t="s">
        <v>454</v>
      </c>
      <c r="C97" s="1" t="s">
        <v>455</v>
      </c>
      <c r="D97" s="14" t="str">
        <f>VLOOKUP(C97, Tea_added!$B$1:$E$367, 3, FALSE)</f>
        <v>203_AAG4892_Diptera_Mycetophilidae_Sciophila_hirta_SPADESplasmid_pilon</v>
      </c>
      <c r="E97" s="14" t="str">
        <f>VLOOKUP(C97, Tea_added!$B$2:$E$367, 4, FALSE)</f>
        <v>BOLD:AAG4892</v>
      </c>
      <c r="F97" s="1" t="s">
        <v>456</v>
      </c>
      <c r="G97" s="1" t="s">
        <v>457</v>
      </c>
      <c r="H97" s="1" t="s">
        <v>458</v>
      </c>
      <c r="I97" s="1" t="s">
        <v>40</v>
      </c>
      <c r="J97" s="1" t="s">
        <v>320</v>
      </c>
      <c r="K97" s="1" t="s">
        <v>459</v>
      </c>
      <c r="L97" s="1" t="s">
        <v>458</v>
      </c>
      <c r="M97" s="1" t="str">
        <f t="shared" si="5"/>
        <v>Sciophila hirta_BOLD:AAG4892</v>
      </c>
      <c r="N97" s="2">
        <v>40</v>
      </c>
      <c r="O97" s="2" t="s">
        <v>460</v>
      </c>
      <c r="P97" s="2">
        <v>1176</v>
      </c>
      <c r="R97" s="1" t="s">
        <v>44</v>
      </c>
      <c r="S97" s="9" t="s">
        <v>45</v>
      </c>
      <c r="T97" s="1" t="s">
        <v>55</v>
      </c>
      <c r="U97" s="7" t="s">
        <v>3544</v>
      </c>
      <c r="W97" s="55" t="s">
        <v>2653</v>
      </c>
      <c r="X97" s="56" t="s">
        <v>2653</v>
      </c>
      <c r="Y97" s="56" t="s">
        <v>2653</v>
      </c>
      <c r="Z97" s="56" t="s">
        <v>2653</v>
      </c>
      <c r="AA97" s="56" t="s">
        <v>2653</v>
      </c>
      <c r="AB97" s="56" t="s">
        <v>2653</v>
      </c>
      <c r="AC97" s="56" t="s">
        <v>2653</v>
      </c>
      <c r="AD97" s="56" t="s">
        <v>2653</v>
      </c>
      <c r="AE97" s="56" t="s">
        <v>2653</v>
      </c>
      <c r="AF97" s="56" t="s">
        <v>2653</v>
      </c>
      <c r="AG97" s="56" t="s">
        <v>2653</v>
      </c>
      <c r="AH97" s="56" t="s">
        <v>2653</v>
      </c>
      <c r="AI97" s="56" t="s">
        <v>2653</v>
      </c>
      <c r="AJ97" s="56" t="s">
        <v>2653</v>
      </c>
      <c r="AK97" s="57" t="s">
        <v>2653</v>
      </c>
      <c r="AL97" s="13" t="s">
        <v>461</v>
      </c>
      <c r="AM97" s="1" t="s">
        <v>462</v>
      </c>
      <c r="AN97" t="s">
        <v>462</v>
      </c>
      <c r="AO97" t="b">
        <f t="shared" si="4"/>
        <v>1</v>
      </c>
    </row>
    <row r="98" spans="1:43" ht="15" customHeight="1">
      <c r="A98" s="1">
        <v>59</v>
      </c>
      <c r="B98" s="1" t="s">
        <v>463</v>
      </c>
      <c r="C98" s="1" t="s">
        <v>464</v>
      </c>
      <c r="D98" s="14" t="str">
        <f>VLOOKUP(C98, Tea_added!$B$1:$E$367, 3, FALSE)</f>
        <v>210_AAB9256_Diptera_Chironomidae_Procladius_crassinervis_IDBA_piln</v>
      </c>
      <c r="E98" s="14" t="str">
        <f>VLOOKUP(C98, Tea_added!$B$2:$E$367, 4, FALSE)</f>
        <v>BOLD:AAB9256</v>
      </c>
      <c r="F98" s="1" t="s">
        <v>465</v>
      </c>
      <c r="G98" s="1" t="s">
        <v>466</v>
      </c>
      <c r="H98" s="1" t="s">
        <v>467</v>
      </c>
      <c r="I98" s="1" t="s">
        <v>40</v>
      </c>
      <c r="J98" s="1" t="s">
        <v>41</v>
      </c>
      <c r="K98" s="1" t="s">
        <v>468</v>
      </c>
      <c r="L98" s="1" t="s">
        <v>467</v>
      </c>
      <c r="M98" s="1" t="str">
        <f t="shared" si="5"/>
        <v>Procladius crassinervis_BOLD:AAB9256</v>
      </c>
      <c r="N98" s="2">
        <v>70</v>
      </c>
      <c r="O98" s="2" t="s">
        <v>469</v>
      </c>
      <c r="P98" s="2">
        <v>1127</v>
      </c>
      <c r="R98" s="1" t="s">
        <v>44</v>
      </c>
      <c r="S98" s="9" t="s">
        <v>45</v>
      </c>
      <c r="T98" s="1" t="s">
        <v>55</v>
      </c>
      <c r="U98" s="7" t="s">
        <v>3544</v>
      </c>
      <c r="W98" s="55" t="s">
        <v>2653</v>
      </c>
      <c r="X98" s="56" t="s">
        <v>2653</v>
      </c>
      <c r="Y98" s="56" t="s">
        <v>2653</v>
      </c>
      <c r="Z98" s="56" t="s">
        <v>2653</v>
      </c>
      <c r="AA98" s="56" t="s">
        <v>2653</v>
      </c>
      <c r="AB98" s="56" t="s">
        <v>2653</v>
      </c>
      <c r="AC98" s="56" t="s">
        <v>2653</v>
      </c>
      <c r="AD98" s="56" t="s">
        <v>2653</v>
      </c>
      <c r="AE98" s="56" t="s">
        <v>2653</v>
      </c>
      <c r="AF98" s="56" t="s">
        <v>2653</v>
      </c>
      <c r="AG98" s="56" t="s">
        <v>2653</v>
      </c>
      <c r="AH98" s="56" t="s">
        <v>2653</v>
      </c>
      <c r="AI98" s="56" t="s">
        <v>2653</v>
      </c>
      <c r="AJ98" s="56" t="s">
        <v>2653</v>
      </c>
      <c r="AK98" s="57" t="s">
        <v>2653</v>
      </c>
      <c r="AL98" s="66" t="s">
        <v>56</v>
      </c>
      <c r="AM98" s="1" t="s">
        <v>470</v>
      </c>
      <c r="AN98" t="s">
        <v>470</v>
      </c>
      <c r="AO98" t="b">
        <f t="shared" si="4"/>
        <v>1</v>
      </c>
    </row>
    <row r="99" spans="1:43" ht="15" customHeight="1">
      <c r="A99" s="1">
        <v>60</v>
      </c>
      <c r="B99" s="1" t="s">
        <v>471</v>
      </c>
      <c r="C99" s="1" t="s">
        <v>472</v>
      </c>
      <c r="D99" s="14" t="str">
        <f>VLOOKUP(C99, Tea_added!$B$1:$E$367, 3, FALSE)</f>
        <v>212_AAL7118_Diptera_Chironomidae_Tokunagaia_obriaini_IDBA_pilon</v>
      </c>
      <c r="E99" s="14" t="str">
        <f>VLOOKUP(C99, Tea_added!$B$2:$E$367, 4, FALSE)</f>
        <v>BOLD:AAL7118</v>
      </c>
      <c r="F99" s="1" t="s">
        <v>473</v>
      </c>
      <c r="G99" s="1" t="s">
        <v>474</v>
      </c>
      <c r="H99" s="1" t="s">
        <v>475</v>
      </c>
      <c r="I99" s="1" t="s">
        <v>40</v>
      </c>
      <c r="J99" s="1" t="s">
        <v>41</v>
      </c>
      <c r="K99" s="1" t="s">
        <v>504</v>
      </c>
      <c r="L99" s="1" t="s">
        <v>475</v>
      </c>
      <c r="M99" s="1" t="str">
        <f t="shared" si="5"/>
        <v>Tokunagaia obriaini_BOLD:AAL7118</v>
      </c>
      <c r="N99" s="2">
        <v>50</v>
      </c>
      <c r="O99" s="2" t="s">
        <v>476</v>
      </c>
      <c r="P99" s="2">
        <v>875</v>
      </c>
      <c r="R99" s="1" t="s">
        <v>44</v>
      </c>
      <c r="S99" s="9" t="s">
        <v>45</v>
      </c>
      <c r="T99" s="1" t="s">
        <v>55</v>
      </c>
      <c r="U99" s="7" t="s">
        <v>3544</v>
      </c>
      <c r="V99" s="71"/>
      <c r="W99" s="55" t="s">
        <v>2653</v>
      </c>
      <c r="X99" s="56" t="s">
        <v>2653</v>
      </c>
      <c r="Y99" s="56" t="s">
        <v>2653</v>
      </c>
      <c r="Z99" s="56" t="s">
        <v>2653</v>
      </c>
      <c r="AA99" s="56" t="s">
        <v>2653</v>
      </c>
      <c r="AB99" s="56" t="s">
        <v>2653</v>
      </c>
      <c r="AC99" s="56" t="s">
        <v>2653</v>
      </c>
      <c r="AD99" s="56" t="s">
        <v>2653</v>
      </c>
      <c r="AE99" s="56" t="s">
        <v>2653</v>
      </c>
      <c r="AF99" s="56" t="s">
        <v>2653</v>
      </c>
      <c r="AG99" s="56" t="s">
        <v>2653</v>
      </c>
      <c r="AH99" s="56" t="s">
        <v>2653</v>
      </c>
      <c r="AI99" s="56" t="s">
        <v>2653</v>
      </c>
      <c r="AJ99" s="56" t="s">
        <v>2653</v>
      </c>
      <c r="AK99" s="57" t="s">
        <v>2653</v>
      </c>
      <c r="AL99" s="66" t="s">
        <v>56</v>
      </c>
      <c r="AM99" s="1" t="s">
        <v>477</v>
      </c>
      <c r="AN99" t="s">
        <v>477</v>
      </c>
      <c r="AO99" t="b">
        <f t="shared" si="4"/>
        <v>1</v>
      </c>
    </row>
    <row r="100" spans="1:43" ht="15" customHeight="1">
      <c r="A100" s="1">
        <v>61</v>
      </c>
      <c r="B100" s="1" t="s">
        <v>478</v>
      </c>
      <c r="C100" s="1" t="s">
        <v>479</v>
      </c>
      <c r="D100" s="14" t="str">
        <f>VLOOKUP(C100, Tea_added!$B$1:$E$367, 3, FALSE)</f>
        <v>214_AAC5203_Diptera_Chironomidae_Limnophyes_pumilio_SPADESmeta_pilon</v>
      </c>
      <c r="E100" s="14" t="str">
        <f>VLOOKUP(C100, Tea_added!$B$2:$E$367, 4, FALSE)</f>
        <v>BOLD:AAC5203</v>
      </c>
      <c r="F100" s="1" t="s">
        <v>480</v>
      </c>
      <c r="G100" s="1" t="s">
        <v>481</v>
      </c>
      <c r="H100" s="1" t="s">
        <v>234</v>
      </c>
      <c r="I100" s="1" t="s">
        <v>40</v>
      </c>
      <c r="J100" s="1" t="s">
        <v>41</v>
      </c>
      <c r="K100" s="1" t="s">
        <v>186</v>
      </c>
      <c r="L100" s="1" t="s">
        <v>234</v>
      </c>
      <c r="M100" s="1" t="str">
        <f t="shared" si="5"/>
        <v>Limnophyes pumilio_BOLD:AAC5203</v>
      </c>
      <c r="N100" s="2">
        <v>50</v>
      </c>
      <c r="O100" s="2" t="s">
        <v>482</v>
      </c>
      <c r="P100" s="2">
        <v>145</v>
      </c>
      <c r="R100" s="1" t="s">
        <v>44</v>
      </c>
      <c r="S100" s="9" t="s">
        <v>45</v>
      </c>
      <c r="T100" s="1" t="s">
        <v>55</v>
      </c>
      <c r="U100" s="7" t="s">
        <v>3544</v>
      </c>
      <c r="V100" s="1" t="s">
        <v>47</v>
      </c>
      <c r="W100" s="55" t="s">
        <v>2653</v>
      </c>
      <c r="X100" s="56" t="s">
        <v>2653</v>
      </c>
      <c r="Y100" s="56" t="s">
        <v>2653</v>
      </c>
      <c r="Z100" s="56" t="s">
        <v>2653</v>
      </c>
      <c r="AA100" s="56" t="s">
        <v>2653</v>
      </c>
      <c r="AB100" s="56" t="s">
        <v>2653</v>
      </c>
      <c r="AC100" s="56" t="s">
        <v>2653</v>
      </c>
      <c r="AD100" s="56" t="s">
        <v>2653</v>
      </c>
      <c r="AE100" s="56" t="s">
        <v>2653</v>
      </c>
      <c r="AF100" s="56" t="s">
        <v>2653</v>
      </c>
      <c r="AG100" s="56" t="s">
        <v>2653</v>
      </c>
      <c r="AH100" s="56" t="s">
        <v>2653</v>
      </c>
      <c r="AI100" s="56" t="s">
        <v>2653</v>
      </c>
      <c r="AJ100" s="56" t="s">
        <v>2653</v>
      </c>
      <c r="AK100" s="57" t="s">
        <v>2653</v>
      </c>
      <c r="AL100" s="66" t="s">
        <v>114</v>
      </c>
      <c r="AM100" s="1" t="s">
        <v>483</v>
      </c>
      <c r="AN100" t="s">
        <v>483</v>
      </c>
      <c r="AO100" t="b">
        <f t="shared" si="4"/>
        <v>1</v>
      </c>
    </row>
    <row r="101" spans="1:43" ht="15" customHeight="1">
      <c r="A101" s="1">
        <v>62</v>
      </c>
      <c r="B101" s="1" t="s">
        <v>484</v>
      </c>
      <c r="C101" s="1" t="s">
        <v>485</v>
      </c>
      <c r="D101" s="14" t="str">
        <f>VLOOKUP(C101, Tea_added!$B$1:$E$367, 3, FALSE)</f>
        <v>221_AAM9260_Diptera_Sciaridae_Lycoriella_abbrevinervis_IDBA_pilon</v>
      </c>
      <c r="E101" s="14" t="str">
        <f>VLOOKUP(C101, Tea_added!$B$2:$E$367, 4, FALSE)</f>
        <v>BOLD:AAM9260</v>
      </c>
      <c r="F101" s="1" t="s">
        <v>486</v>
      </c>
      <c r="G101" s="1" t="s">
        <v>487</v>
      </c>
      <c r="H101" s="1" t="s">
        <v>488</v>
      </c>
      <c r="I101" s="1" t="s">
        <v>40</v>
      </c>
      <c r="J101" s="1" t="s">
        <v>270</v>
      </c>
      <c r="K101" s="1" t="s">
        <v>271</v>
      </c>
      <c r="L101" s="1" t="s">
        <v>488</v>
      </c>
      <c r="M101" s="1" t="str">
        <f t="shared" si="5"/>
        <v>Lycoriella abbrevinervis_BOLD:AAM9260</v>
      </c>
      <c r="N101" s="2">
        <v>50</v>
      </c>
      <c r="O101" s="2" t="s">
        <v>489</v>
      </c>
      <c r="P101" s="2">
        <v>765</v>
      </c>
      <c r="R101" s="1" t="s">
        <v>44</v>
      </c>
      <c r="S101" s="9" t="s">
        <v>45</v>
      </c>
      <c r="T101" s="1" t="s">
        <v>55</v>
      </c>
      <c r="U101" s="7" t="s">
        <v>3544</v>
      </c>
      <c r="V101" s="71"/>
      <c r="W101" s="55" t="s">
        <v>2653</v>
      </c>
      <c r="X101" s="56" t="s">
        <v>2653</v>
      </c>
      <c r="Y101" s="56" t="s">
        <v>2653</v>
      </c>
      <c r="Z101" s="56" t="s">
        <v>2653</v>
      </c>
      <c r="AA101" s="56" t="s">
        <v>2653</v>
      </c>
      <c r="AB101" s="56" t="s">
        <v>2653</v>
      </c>
      <c r="AC101" s="56" t="s">
        <v>2653</v>
      </c>
      <c r="AD101" s="56" t="s">
        <v>2653</v>
      </c>
      <c r="AE101" s="56" t="s">
        <v>2653</v>
      </c>
      <c r="AF101" s="56" t="s">
        <v>2653</v>
      </c>
      <c r="AG101" s="56" t="s">
        <v>2653</v>
      </c>
      <c r="AH101" s="56" t="s">
        <v>2653</v>
      </c>
      <c r="AI101" s="56" t="s">
        <v>2653</v>
      </c>
      <c r="AJ101" s="56" t="s">
        <v>2653</v>
      </c>
      <c r="AK101" s="57" t="s">
        <v>2653</v>
      </c>
      <c r="AL101" s="66" t="s">
        <v>56</v>
      </c>
      <c r="AM101" s="1" t="s">
        <v>490</v>
      </c>
      <c r="AN101" t="s">
        <v>490</v>
      </c>
      <c r="AO101" t="b">
        <f t="shared" si="4"/>
        <v>1</v>
      </c>
    </row>
    <row r="102" spans="1:43" ht="15" customHeight="1">
      <c r="A102" s="1">
        <v>63</v>
      </c>
      <c r="B102" s="1" t="s">
        <v>491</v>
      </c>
      <c r="C102" s="1" t="s">
        <v>492</v>
      </c>
      <c r="D102" s="14" t="str">
        <f>VLOOKUP(C102, Tea_added!$B$1:$E$367, 3, FALSE)</f>
        <v>226_AAM9015_Diptera_Mycetophilidae_Phronia_egregia_SADBG_pilon</v>
      </c>
      <c r="E102" s="14" t="str">
        <f>VLOOKUP(C102, Tea_added!$B$2:$E$367, 4, FALSE)</f>
        <v>BOLD:AAM9015</v>
      </c>
      <c r="F102" s="1" t="s">
        <v>493</v>
      </c>
      <c r="G102" s="1" t="s">
        <v>494</v>
      </c>
      <c r="H102" s="1" t="s">
        <v>495</v>
      </c>
      <c r="I102" s="1" t="s">
        <v>40</v>
      </c>
      <c r="J102" s="1" t="s">
        <v>320</v>
      </c>
      <c r="K102" s="1" t="s">
        <v>496</v>
      </c>
      <c r="L102" s="1" t="s">
        <v>495</v>
      </c>
      <c r="M102" s="1" t="str">
        <f t="shared" si="5"/>
        <v>Phronia egregia_BOLD:AAM9015</v>
      </c>
      <c r="N102" s="2">
        <v>70</v>
      </c>
      <c r="O102" s="2">
        <v>17</v>
      </c>
      <c r="P102" s="2">
        <v>1190</v>
      </c>
      <c r="R102" s="1" t="s">
        <v>44</v>
      </c>
      <c r="S102" s="9" t="s">
        <v>45</v>
      </c>
      <c r="T102" s="1" t="s">
        <v>55</v>
      </c>
      <c r="U102" s="7" t="s">
        <v>3544</v>
      </c>
      <c r="V102" s="71"/>
      <c r="W102" s="55" t="s">
        <v>2653</v>
      </c>
      <c r="X102" s="56" t="s">
        <v>2653</v>
      </c>
      <c r="Y102" s="56" t="s">
        <v>2653</v>
      </c>
      <c r="Z102" s="56" t="s">
        <v>2653</v>
      </c>
      <c r="AA102" s="56" t="s">
        <v>2653</v>
      </c>
      <c r="AB102" s="56" t="s">
        <v>2653</v>
      </c>
      <c r="AC102" s="56" t="s">
        <v>2653</v>
      </c>
      <c r="AD102" s="56" t="s">
        <v>2653</v>
      </c>
      <c r="AE102" s="56" t="s">
        <v>2653</v>
      </c>
      <c r="AF102" s="56" t="s">
        <v>2653</v>
      </c>
      <c r="AG102" s="56" t="s">
        <v>2653</v>
      </c>
      <c r="AH102" s="56" t="s">
        <v>2653</v>
      </c>
      <c r="AI102" s="56" t="s">
        <v>2653</v>
      </c>
      <c r="AJ102" s="56" t="s">
        <v>2653</v>
      </c>
      <c r="AK102" s="57" t="s">
        <v>2653</v>
      </c>
      <c r="AL102" s="13" t="s">
        <v>497</v>
      </c>
      <c r="AM102" s="1" t="s">
        <v>498</v>
      </c>
      <c r="AN102" t="s">
        <v>498</v>
      </c>
      <c r="AO102" t="b">
        <f t="shared" si="4"/>
        <v>1</v>
      </c>
    </row>
    <row r="103" spans="1:43" ht="15" customHeight="1">
      <c r="A103" s="1">
        <v>64</v>
      </c>
      <c r="B103" s="1" t="s">
        <v>499</v>
      </c>
      <c r="C103" s="1" t="s">
        <v>500</v>
      </c>
      <c r="D103" s="14" t="str">
        <f>VLOOKUP(C103, Tea_added!$B$1:$E$367, 3, FALSE)</f>
        <v>228_ABX8388_Diptera_Chironomidae_Tokunagaia_rectangularis_IDBA_pilon</v>
      </c>
      <c r="E103" s="14" t="str">
        <f>VLOOKUP(C103, Tea_added!$B$2:$E$367, 4, FALSE)</f>
        <v>BOLD:ABX8388</v>
      </c>
      <c r="F103" s="1" t="s">
        <v>501</v>
      </c>
      <c r="G103" s="1" t="s">
        <v>502</v>
      </c>
      <c r="H103" s="1" t="s">
        <v>503</v>
      </c>
      <c r="I103" s="1" t="s">
        <v>40</v>
      </c>
      <c r="J103" s="1" t="s">
        <v>41</v>
      </c>
      <c r="K103" s="1" t="s">
        <v>504</v>
      </c>
      <c r="L103" s="1" t="s">
        <v>503</v>
      </c>
      <c r="M103" s="1" t="str">
        <f t="shared" si="5"/>
        <v>Tokunagaia rectangularis_BOLD:ABX8388</v>
      </c>
      <c r="N103" s="13">
        <v>50</v>
      </c>
      <c r="O103" s="13" t="s">
        <v>505</v>
      </c>
      <c r="P103" s="13">
        <v>265</v>
      </c>
      <c r="R103" s="1" t="s">
        <v>44</v>
      </c>
      <c r="S103" s="9" t="s">
        <v>45</v>
      </c>
      <c r="T103" s="1" t="s">
        <v>55</v>
      </c>
      <c r="U103" s="7" t="s">
        <v>3544</v>
      </c>
      <c r="V103" s="112" t="s">
        <v>47</v>
      </c>
      <c r="W103" s="55" t="s">
        <v>2653</v>
      </c>
      <c r="X103" s="56" t="s">
        <v>2653</v>
      </c>
      <c r="Y103" s="56" t="s">
        <v>2653</v>
      </c>
      <c r="Z103" s="56" t="s">
        <v>2653</v>
      </c>
      <c r="AA103" s="56" t="s">
        <v>2653</v>
      </c>
      <c r="AB103" s="56" t="s">
        <v>2653</v>
      </c>
      <c r="AC103" s="56" t="s">
        <v>2653</v>
      </c>
      <c r="AD103" s="56" t="s">
        <v>2653</v>
      </c>
      <c r="AE103" s="56" t="s">
        <v>2653</v>
      </c>
      <c r="AF103" s="56" t="s">
        <v>2653</v>
      </c>
      <c r="AG103" s="56" t="s">
        <v>2653</v>
      </c>
      <c r="AH103" s="56" t="s">
        <v>2653</v>
      </c>
      <c r="AI103" s="56" t="s">
        <v>2653</v>
      </c>
      <c r="AJ103" s="56" t="s">
        <v>2653</v>
      </c>
      <c r="AK103" s="57" t="s">
        <v>2653</v>
      </c>
      <c r="AL103" s="66" t="s">
        <v>56</v>
      </c>
      <c r="AM103" s="1" t="s">
        <v>506</v>
      </c>
      <c r="AN103" t="s">
        <v>506</v>
      </c>
      <c r="AO103" t="b">
        <f t="shared" si="4"/>
        <v>1</v>
      </c>
    </row>
    <row r="104" spans="1:43" ht="15" customHeight="1">
      <c r="A104" s="1">
        <v>65</v>
      </c>
      <c r="B104" s="1" t="s">
        <v>507</v>
      </c>
      <c r="C104" s="1" t="s">
        <v>508</v>
      </c>
      <c r="D104" s="14" t="str">
        <f>VLOOKUP(C104, Tea_added!$B$1:$E$367, 3, FALSE)</f>
        <v>PlateI_C12_AAZ6074_Diptera_Sciaridae_Lycoriella_spades_pilon</v>
      </c>
      <c r="E104" s="14" t="str">
        <f>VLOOKUP(C104, Tea_added!$B$2:$E$367, 4, FALSE)</f>
        <v>BOLD:AAZ6074</v>
      </c>
      <c r="F104" s="1" t="s">
        <v>509</v>
      </c>
      <c r="G104" s="1" t="s">
        <v>510</v>
      </c>
      <c r="H104" s="1" t="s">
        <v>271</v>
      </c>
      <c r="I104" s="1" t="s">
        <v>40</v>
      </c>
      <c r="J104" s="1" t="s">
        <v>270</v>
      </c>
      <c r="K104" s="1" t="s">
        <v>271</v>
      </c>
      <c r="N104" s="13">
        <v>70</v>
      </c>
      <c r="O104" s="13" t="s">
        <v>511</v>
      </c>
      <c r="P104" s="13">
        <v>924</v>
      </c>
      <c r="R104" s="1" t="s">
        <v>44</v>
      </c>
      <c r="S104" s="4" t="s">
        <v>45</v>
      </c>
      <c r="T104" s="5" t="s">
        <v>46</v>
      </c>
      <c r="U104" s="116" t="s">
        <v>3544</v>
      </c>
      <c r="V104" s="122" t="s">
        <v>2685</v>
      </c>
      <c r="W104" s="6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8"/>
      <c r="AM104" s="1"/>
      <c r="AN104" t="s">
        <v>2456</v>
      </c>
      <c r="AO104" t="b">
        <f t="shared" si="4"/>
        <v>0</v>
      </c>
    </row>
    <row r="105" spans="1:43" ht="15" customHeight="1" thickBot="1">
      <c r="A105" s="14">
        <v>65</v>
      </c>
      <c r="B105" s="14" t="s">
        <v>507</v>
      </c>
      <c r="C105" s="14" t="s">
        <v>508</v>
      </c>
      <c r="D105" s="14" t="str">
        <f>VLOOKUP(C105, Tea_added!$B$1:$E$367, 3, FALSE)</f>
        <v>PlateI_C12_AAZ6074_Diptera_Sciaridae_Lycoriella_spades_pilon</v>
      </c>
      <c r="E105" s="14" t="str">
        <f>VLOOKUP(C105, Tea_added!$B$2:$E$367, 4, FALSE)</f>
        <v>BOLD:AAZ6074</v>
      </c>
      <c r="F105" s="14" t="s">
        <v>509</v>
      </c>
      <c r="G105" s="14" t="s">
        <v>510</v>
      </c>
      <c r="H105" s="14" t="s">
        <v>271</v>
      </c>
      <c r="I105" s="14" t="s">
        <v>40</v>
      </c>
      <c r="J105" s="14" t="s">
        <v>270</v>
      </c>
      <c r="K105" s="14" t="s">
        <v>271</v>
      </c>
      <c r="L105" s="14" t="s">
        <v>3370</v>
      </c>
      <c r="M105" s="1" t="str">
        <f>_xlfn.TEXTJOIN("_", FALSE, L105, E105)</f>
        <v>Lycoriella sp_BOLD:AAZ6074</v>
      </c>
      <c r="N105" s="15">
        <v>70</v>
      </c>
      <c r="O105" s="15" t="s">
        <v>511</v>
      </c>
      <c r="P105" s="15">
        <v>924</v>
      </c>
      <c r="Q105" s="16"/>
      <c r="R105" s="14" t="s">
        <v>2384</v>
      </c>
      <c r="S105" s="19" t="s">
        <v>2385</v>
      </c>
      <c r="T105" s="14" t="s">
        <v>55</v>
      </c>
      <c r="U105" s="19" t="s">
        <v>3544</v>
      </c>
      <c r="V105" s="72"/>
      <c r="W105" s="60" t="s">
        <v>45</v>
      </c>
      <c r="X105" s="61" t="s">
        <v>45</v>
      </c>
      <c r="Y105" s="61" t="s">
        <v>45</v>
      </c>
      <c r="Z105" s="61" t="s">
        <v>45</v>
      </c>
      <c r="AA105" s="61" t="s">
        <v>45</v>
      </c>
      <c r="AB105" s="61" t="s">
        <v>45</v>
      </c>
      <c r="AC105" s="61" t="s">
        <v>45</v>
      </c>
      <c r="AD105" s="61" t="s">
        <v>45</v>
      </c>
      <c r="AE105" s="61" t="s">
        <v>45</v>
      </c>
      <c r="AF105" s="61" t="s">
        <v>45</v>
      </c>
      <c r="AG105" s="61" t="s">
        <v>45</v>
      </c>
      <c r="AH105" s="61" t="s">
        <v>45</v>
      </c>
      <c r="AI105" s="61" t="s">
        <v>45</v>
      </c>
      <c r="AJ105" s="61" t="s">
        <v>45</v>
      </c>
      <c r="AK105" s="62" t="s">
        <v>45</v>
      </c>
      <c r="AL105" s="65" t="s">
        <v>2400</v>
      </c>
      <c r="AM105" s="16" t="s">
        <v>2456</v>
      </c>
      <c r="AN105" s="16" t="s">
        <v>2456</v>
      </c>
      <c r="AO105" t="b">
        <f t="shared" si="4"/>
        <v>1</v>
      </c>
      <c r="AP105" s="76"/>
    </row>
    <row r="106" spans="1:43" ht="16" thickBot="1">
      <c r="A106" s="1">
        <v>66</v>
      </c>
      <c r="B106" s="1" t="s">
        <v>512</v>
      </c>
      <c r="C106" s="1" t="s">
        <v>513</v>
      </c>
      <c r="D106" s="14" t="str">
        <f>VLOOKUP(C106, Tea_added!$B$1:$E$367, 3, FALSE)</f>
        <v>231_ABA3294_Diptera_Mycetophilidae_Phronia_exigua_ConsensusSequence_pilon</v>
      </c>
      <c r="E106" s="14" t="str">
        <f>VLOOKUP(C106, Tea_added!$B$2:$E$367, 4, FALSE)</f>
        <v>BOLD:ABA3294</v>
      </c>
      <c r="F106" s="1" t="s">
        <v>514</v>
      </c>
      <c r="G106" s="1" t="s">
        <v>515</v>
      </c>
      <c r="H106" s="1" t="s">
        <v>516</v>
      </c>
      <c r="I106" s="1" t="s">
        <v>40</v>
      </c>
      <c r="J106" s="1" t="s">
        <v>320</v>
      </c>
      <c r="K106" s="1" t="s">
        <v>496</v>
      </c>
      <c r="L106" s="1" t="s">
        <v>516</v>
      </c>
      <c r="M106" s="1" t="str">
        <f>_xlfn.TEXTJOIN("_", FALSE, L106, E106)</f>
        <v>Phronia exigua_BOLD:ABA3294</v>
      </c>
      <c r="N106" s="2">
        <v>50</v>
      </c>
      <c r="O106" s="2" t="s">
        <v>517</v>
      </c>
      <c r="P106" s="2">
        <v>220</v>
      </c>
      <c r="R106" s="1" t="s">
        <v>44</v>
      </c>
      <c r="S106" s="9" t="s">
        <v>45</v>
      </c>
      <c r="T106" s="1" t="s">
        <v>216</v>
      </c>
      <c r="U106" s="7" t="s">
        <v>3544</v>
      </c>
      <c r="V106" s="130"/>
      <c r="W106" s="55" t="s">
        <v>2653</v>
      </c>
      <c r="X106" s="56" t="s">
        <v>2653</v>
      </c>
      <c r="Y106" s="56" t="s">
        <v>2653</v>
      </c>
      <c r="Z106" s="56" t="s">
        <v>2653</v>
      </c>
      <c r="AA106" s="56" t="s">
        <v>2653</v>
      </c>
      <c r="AB106" s="56" t="s">
        <v>2653</v>
      </c>
      <c r="AC106" s="56" t="s">
        <v>2653</v>
      </c>
      <c r="AD106" s="56" t="s">
        <v>216</v>
      </c>
      <c r="AE106" s="56" t="s">
        <v>2653</v>
      </c>
      <c r="AF106" s="56" t="s">
        <v>2653</v>
      </c>
      <c r="AG106" s="56" t="s">
        <v>2653</v>
      </c>
      <c r="AH106" s="56" t="s">
        <v>2653</v>
      </c>
      <c r="AI106" s="56" t="s">
        <v>2653</v>
      </c>
      <c r="AJ106" s="56" t="s">
        <v>2653</v>
      </c>
      <c r="AK106" s="57" t="s">
        <v>2653</v>
      </c>
      <c r="AL106" s="13" t="s">
        <v>518</v>
      </c>
      <c r="AM106" s="1" t="s">
        <v>519</v>
      </c>
      <c r="AN106" t="s">
        <v>519</v>
      </c>
      <c r="AO106" t="b">
        <f t="shared" si="4"/>
        <v>1</v>
      </c>
    </row>
    <row r="107" spans="1:43" s="16" customFormat="1" ht="15" customHeight="1">
      <c r="A107" s="1">
        <v>67</v>
      </c>
      <c r="B107" s="1" t="s">
        <v>520</v>
      </c>
      <c r="C107" s="1" t="s">
        <v>521</v>
      </c>
      <c r="D107" s="14" t="str">
        <f>VLOOKUP(C107, Tea_added!$B$1:$E$367, 3, FALSE)</f>
        <v>232_AAP5045_Diptera_Anthomyiidae_Paradelia_arctica_IDBA_pilon</v>
      </c>
      <c r="E107" s="14" t="str">
        <f>VLOOKUP(C107, Tea_added!$B$2:$E$367, 4, FALSE)</f>
        <v>BOLD:AAP5045</v>
      </c>
      <c r="F107" s="1" t="s">
        <v>522</v>
      </c>
      <c r="G107" s="1" t="s">
        <v>523</v>
      </c>
      <c r="H107" s="1" t="s">
        <v>524</v>
      </c>
      <c r="I107" s="1" t="s">
        <v>40</v>
      </c>
      <c r="J107" s="1" t="s">
        <v>252</v>
      </c>
      <c r="K107" s="1" t="s">
        <v>525</v>
      </c>
      <c r="L107" s="1" t="s">
        <v>524</v>
      </c>
      <c r="M107" s="1" t="str">
        <f>_xlfn.TEXTJOIN("_", FALSE, L107, E107)</f>
        <v>Paradelia arctica_BOLD:AAP5045</v>
      </c>
      <c r="N107" s="13">
        <v>50</v>
      </c>
      <c r="O107" s="13">
        <v>237</v>
      </c>
      <c r="P107" s="13">
        <v>11850</v>
      </c>
      <c r="Q107"/>
      <c r="R107" s="1" t="s">
        <v>44</v>
      </c>
      <c r="S107" s="9" t="s">
        <v>45</v>
      </c>
      <c r="T107" s="1" t="s">
        <v>55</v>
      </c>
      <c r="U107" s="7" t="s">
        <v>3544</v>
      </c>
      <c r="V107"/>
      <c r="W107" s="55" t="s">
        <v>2653</v>
      </c>
      <c r="X107" s="56" t="s">
        <v>2653</v>
      </c>
      <c r="Y107" s="56" t="s">
        <v>2653</v>
      </c>
      <c r="Z107" s="56" t="s">
        <v>2653</v>
      </c>
      <c r="AA107" s="56" t="s">
        <v>2653</v>
      </c>
      <c r="AB107" s="56" t="s">
        <v>2653</v>
      </c>
      <c r="AC107" s="56" t="s">
        <v>2653</v>
      </c>
      <c r="AD107" s="56" t="s">
        <v>2653</v>
      </c>
      <c r="AE107" s="56" t="s">
        <v>2653</v>
      </c>
      <c r="AF107" s="56" t="s">
        <v>2653</v>
      </c>
      <c r="AG107" s="56" t="s">
        <v>2653</v>
      </c>
      <c r="AH107" s="56" t="s">
        <v>2653</v>
      </c>
      <c r="AI107" s="56" t="s">
        <v>2653</v>
      </c>
      <c r="AJ107" s="56" t="s">
        <v>2653</v>
      </c>
      <c r="AK107" s="57" t="s">
        <v>2653</v>
      </c>
      <c r="AL107" s="66" t="s">
        <v>56</v>
      </c>
      <c r="AM107" s="1" t="s">
        <v>526</v>
      </c>
      <c r="AN107" t="s">
        <v>526</v>
      </c>
      <c r="AO107" t="b">
        <f t="shared" si="4"/>
        <v>1</v>
      </c>
      <c r="AP107" s="71"/>
      <c r="AQ107" s="72"/>
    </row>
    <row r="108" spans="1:43" ht="15" customHeight="1">
      <c r="A108" s="1">
        <v>224</v>
      </c>
      <c r="B108" s="1" t="s">
        <v>1581</v>
      </c>
      <c r="C108" s="1" t="s">
        <v>1582</v>
      </c>
      <c r="D108" s="14" t="str">
        <f>VLOOKUP(C108, Tea_added!$B$1:$E$367, 3, FALSE)</f>
        <v>PlateI_B1_AAD4028_Diptera_Chironomidae_Orthocladius_subletteorum_spades_pilon</v>
      </c>
      <c r="E108" s="14" t="str">
        <f>VLOOKUP(C108, Tea_added!$B$2:$E$367, 4, FALSE)</f>
        <v>BOLD:AAD4028</v>
      </c>
      <c r="F108" s="1" t="s">
        <v>1583</v>
      </c>
      <c r="G108" s="1" t="s">
        <v>1584</v>
      </c>
      <c r="H108" s="1" t="s">
        <v>1585</v>
      </c>
      <c r="I108" s="1" t="s">
        <v>40</v>
      </c>
      <c r="J108" s="1" t="s">
        <v>41</v>
      </c>
      <c r="K108" s="1" t="s">
        <v>365</v>
      </c>
      <c r="L108" s="1" t="s">
        <v>1585</v>
      </c>
      <c r="M108" s="1" t="str">
        <f>_xlfn.TEXTJOIN("_", FALSE, L108, E108)</f>
        <v>Orthocladius subletteorum_BOLD:AAD4028</v>
      </c>
      <c r="N108" s="2">
        <v>50</v>
      </c>
      <c r="O108" s="2" t="s">
        <v>204</v>
      </c>
      <c r="P108" s="2">
        <v>110</v>
      </c>
      <c r="R108" s="1" t="s">
        <v>1272</v>
      </c>
      <c r="S108" s="7" t="s">
        <v>2388</v>
      </c>
      <c r="T108" s="1" t="s">
        <v>55</v>
      </c>
      <c r="U108" s="7" t="s">
        <v>3544</v>
      </c>
      <c r="W108" s="55" t="s">
        <v>45</v>
      </c>
      <c r="X108" s="56" t="s">
        <v>45</v>
      </c>
      <c r="Y108" s="56" t="s">
        <v>45</v>
      </c>
      <c r="Z108" s="56" t="s">
        <v>45</v>
      </c>
      <c r="AA108" s="56" t="s">
        <v>45</v>
      </c>
      <c r="AB108" s="56" t="s">
        <v>45</v>
      </c>
      <c r="AC108" s="56" t="s">
        <v>45</v>
      </c>
      <c r="AD108" s="56" t="s">
        <v>45</v>
      </c>
      <c r="AE108" s="56" t="s">
        <v>45</v>
      </c>
      <c r="AF108" s="56" t="s">
        <v>45</v>
      </c>
      <c r="AG108" s="56" t="s">
        <v>45</v>
      </c>
      <c r="AH108" s="56" t="s">
        <v>45</v>
      </c>
      <c r="AI108" s="56" t="s">
        <v>45</v>
      </c>
      <c r="AJ108" s="56" t="s">
        <v>45</v>
      </c>
      <c r="AK108" s="57" t="s">
        <v>45</v>
      </c>
      <c r="AL108" s="64" t="s">
        <v>2400</v>
      </c>
      <c r="AM108" t="s">
        <v>2506</v>
      </c>
      <c r="AN108" t="s">
        <v>2506</v>
      </c>
      <c r="AO108" t="b">
        <f t="shared" si="4"/>
        <v>1</v>
      </c>
    </row>
    <row r="109" spans="1:43" ht="15" customHeight="1">
      <c r="A109" s="14">
        <v>68</v>
      </c>
      <c r="B109" s="14" t="s">
        <v>527</v>
      </c>
      <c r="C109" s="14" t="s">
        <v>528</v>
      </c>
      <c r="D109" s="14" t="str">
        <f>VLOOKUP(C109, Tea_added!$B$1:$E$367, 3, FALSE)</f>
        <v>PlateJ_F1_ACI8140_Diptera_Mycetophilidae_blastSpades_pilon</v>
      </c>
      <c r="E109" s="14" t="str">
        <f>VLOOKUP(C109, Tea_added!$B$2:$E$367, 4, FALSE)</f>
        <v>BOLD:ACI8140</v>
      </c>
      <c r="F109" s="14" t="s">
        <v>529</v>
      </c>
      <c r="G109" s="14" t="s">
        <v>530</v>
      </c>
      <c r="H109" s="14" t="s">
        <v>320</v>
      </c>
      <c r="I109" s="14" t="s">
        <v>40</v>
      </c>
      <c r="J109" s="14" t="s">
        <v>320</v>
      </c>
      <c r="K109" s="16" t="s">
        <v>3116</v>
      </c>
      <c r="L109" s="16" t="s">
        <v>3117</v>
      </c>
      <c r="M109" s="1" t="str">
        <f>_xlfn.TEXTJOIN("_", FALSE, L109, E109)</f>
        <v>genus sp_BOLD:ACI8140</v>
      </c>
      <c r="N109" s="15">
        <v>40</v>
      </c>
      <c r="O109" s="15" t="s">
        <v>531</v>
      </c>
      <c r="P109" s="15">
        <v>1084</v>
      </c>
      <c r="Q109" s="16"/>
      <c r="R109" s="14" t="s">
        <v>2384</v>
      </c>
      <c r="S109" s="19" t="s">
        <v>2385</v>
      </c>
      <c r="T109" s="17" t="s">
        <v>55</v>
      </c>
      <c r="U109" s="117" t="s">
        <v>3544</v>
      </c>
      <c r="V109" s="17"/>
      <c r="W109" s="18" t="s">
        <v>45</v>
      </c>
      <c r="X109" s="19" t="s">
        <v>45</v>
      </c>
      <c r="Y109" s="19" t="s">
        <v>45</v>
      </c>
      <c r="Z109" s="19" t="s">
        <v>45</v>
      </c>
      <c r="AA109" s="19" t="s">
        <v>45</v>
      </c>
      <c r="AB109" s="19" t="s">
        <v>45</v>
      </c>
      <c r="AC109" s="19" t="s">
        <v>45</v>
      </c>
      <c r="AD109" s="19" t="s">
        <v>45</v>
      </c>
      <c r="AE109" s="19" t="s">
        <v>45</v>
      </c>
      <c r="AF109" s="19" t="s">
        <v>45</v>
      </c>
      <c r="AG109" s="19" t="s">
        <v>45</v>
      </c>
      <c r="AH109" s="19" t="s">
        <v>45</v>
      </c>
      <c r="AI109" s="19" t="s">
        <v>45</v>
      </c>
      <c r="AJ109" s="19" t="s">
        <v>45</v>
      </c>
      <c r="AK109" s="20" t="s">
        <v>45</v>
      </c>
      <c r="AL109" s="65" t="s">
        <v>2401</v>
      </c>
      <c r="AM109" s="14" t="s">
        <v>2404</v>
      </c>
      <c r="AN109" s="16" t="s">
        <v>2404</v>
      </c>
      <c r="AO109" t="b">
        <f t="shared" si="4"/>
        <v>1</v>
      </c>
    </row>
    <row r="110" spans="1:43" ht="15" customHeight="1">
      <c r="A110" s="1">
        <v>68</v>
      </c>
      <c r="B110" s="1" t="s">
        <v>527</v>
      </c>
      <c r="C110" s="1" t="s">
        <v>528</v>
      </c>
      <c r="D110" s="14" t="str">
        <f>VLOOKUP(C110, Tea_added!$B$1:$E$367, 3, FALSE)</f>
        <v>PlateJ_F1_ACI8140_Diptera_Mycetophilidae_blastSpades_pilon</v>
      </c>
      <c r="E110" s="14" t="str">
        <f>VLOOKUP(C110, Tea_added!$B$2:$E$367, 4, FALSE)</f>
        <v>BOLD:ACI8140</v>
      </c>
      <c r="F110" s="1" t="s">
        <v>529</v>
      </c>
      <c r="G110" s="1" t="s">
        <v>530</v>
      </c>
      <c r="H110" s="1" t="s">
        <v>320</v>
      </c>
      <c r="I110" s="1" t="s">
        <v>40</v>
      </c>
      <c r="J110" s="1" t="s">
        <v>320</v>
      </c>
      <c r="N110" s="13">
        <v>40</v>
      </c>
      <c r="O110" s="13" t="s">
        <v>531</v>
      </c>
      <c r="P110" s="13">
        <v>1084</v>
      </c>
      <c r="R110" s="1" t="s">
        <v>44</v>
      </c>
      <c r="S110" s="4" t="s">
        <v>45</v>
      </c>
      <c r="T110" s="5" t="s">
        <v>46</v>
      </c>
      <c r="U110" s="116" t="s">
        <v>3544</v>
      </c>
      <c r="V110" s="122" t="s">
        <v>2685</v>
      </c>
      <c r="W110" s="6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8"/>
      <c r="AM110" s="1"/>
      <c r="AN110" t="s">
        <v>2404</v>
      </c>
      <c r="AO110" t="b">
        <f t="shared" si="4"/>
        <v>0</v>
      </c>
    </row>
    <row r="111" spans="1:43" ht="15" customHeight="1">
      <c r="A111" s="1">
        <v>69</v>
      </c>
      <c r="B111" s="1" t="s">
        <v>532</v>
      </c>
      <c r="C111" s="1" t="s">
        <v>533</v>
      </c>
      <c r="D111" s="14" t="str">
        <f>VLOOKUP(C111, Tea_added!$B$1:$E$367, 3, FALSE)</f>
        <v>244_AAV7095_Diptera_Chironomidae_Tanytarsus_niger_SPADESmeta_pilon</v>
      </c>
      <c r="E111" s="14" t="str">
        <f>VLOOKUP(C111, Tea_added!$B$2:$E$367, 4, FALSE)</f>
        <v>BOLD:AAV7095</v>
      </c>
      <c r="F111" s="1" t="s">
        <v>534</v>
      </c>
      <c r="G111" s="1" t="s">
        <v>535</v>
      </c>
      <c r="H111" s="1" t="s">
        <v>536</v>
      </c>
      <c r="I111" s="1" t="s">
        <v>40</v>
      </c>
      <c r="J111" s="1" t="s">
        <v>41</v>
      </c>
      <c r="K111" s="1" t="s">
        <v>350</v>
      </c>
      <c r="L111" s="1" t="s">
        <v>536</v>
      </c>
      <c r="M111" s="1" t="str">
        <f>_xlfn.TEXTJOIN("_", FALSE, L111, E111)</f>
        <v>Tanytarsus niger_BOLD:AAV7095</v>
      </c>
      <c r="N111" s="13">
        <v>70</v>
      </c>
      <c r="O111" s="13" t="s">
        <v>537</v>
      </c>
      <c r="P111" s="13">
        <v>266</v>
      </c>
      <c r="R111" s="1" t="s">
        <v>44</v>
      </c>
      <c r="S111" s="9" t="s">
        <v>45</v>
      </c>
      <c r="T111" s="1" t="s">
        <v>55</v>
      </c>
      <c r="U111" s="7" t="s">
        <v>3544</v>
      </c>
      <c r="V111" s="71"/>
      <c r="W111" s="55" t="s">
        <v>2653</v>
      </c>
      <c r="X111" s="56" t="s">
        <v>2653</v>
      </c>
      <c r="Y111" s="56" t="s">
        <v>2653</v>
      </c>
      <c r="Z111" s="56" t="s">
        <v>2653</v>
      </c>
      <c r="AA111" s="56" t="s">
        <v>2653</v>
      </c>
      <c r="AB111" s="56" t="s">
        <v>2653</v>
      </c>
      <c r="AC111" s="56" t="s">
        <v>2653</v>
      </c>
      <c r="AD111" s="56" t="s">
        <v>2653</v>
      </c>
      <c r="AE111" s="56" t="s">
        <v>2653</v>
      </c>
      <c r="AF111" s="56" t="s">
        <v>2653</v>
      </c>
      <c r="AG111" s="56" t="s">
        <v>2653</v>
      </c>
      <c r="AH111" s="56" t="s">
        <v>2653</v>
      </c>
      <c r="AI111" s="56" t="s">
        <v>2653</v>
      </c>
      <c r="AJ111" s="56" t="s">
        <v>2653</v>
      </c>
      <c r="AK111" s="57" t="s">
        <v>2653</v>
      </c>
      <c r="AL111" s="66" t="s">
        <v>114</v>
      </c>
      <c r="AM111" s="1" t="s">
        <v>538</v>
      </c>
      <c r="AN111" t="s">
        <v>538</v>
      </c>
      <c r="AO111" t="b">
        <f t="shared" si="4"/>
        <v>1</v>
      </c>
    </row>
    <row r="112" spans="1:43" ht="15" customHeight="1">
      <c r="A112" s="1">
        <v>225</v>
      </c>
      <c r="B112" s="1" t="s">
        <v>1586</v>
      </c>
      <c r="C112" s="1" t="s">
        <v>1587</v>
      </c>
      <c r="D112" s="14" t="str">
        <f>VLOOKUP(C112, Tea_added!$B$1:$E$367, 3, FALSE)</f>
        <v>PlateC_E6_ACA8867_Diptera_Chironomidae_Thienemanniella_obscura_idba_spades_consensus</v>
      </c>
      <c r="E112" s="14" t="str">
        <f>VLOOKUP(C112, Tea_added!$B$2:$E$367, 4, FALSE)</f>
        <v>BOLD:ACA8867</v>
      </c>
      <c r="F112" s="1" t="s">
        <v>1588</v>
      </c>
      <c r="G112" s="1" t="s">
        <v>1589</v>
      </c>
      <c r="H112" s="1" t="s">
        <v>1590</v>
      </c>
      <c r="I112" s="1" t="s">
        <v>40</v>
      </c>
      <c r="J112" s="1" t="s">
        <v>41</v>
      </c>
      <c r="K112" s="1" t="s">
        <v>1591</v>
      </c>
      <c r="L112" s="1" t="s">
        <v>1590</v>
      </c>
      <c r="M112" s="1" t="str">
        <f>_xlfn.TEXTJOIN("_", FALSE, L112, E112)</f>
        <v>Thienemanniella obscura_BOLD:ACA8867</v>
      </c>
      <c r="N112" s="13">
        <v>50</v>
      </c>
      <c r="O112" s="13" t="s">
        <v>1592</v>
      </c>
      <c r="P112" s="13">
        <v>105</v>
      </c>
      <c r="R112" s="1" t="s">
        <v>1272</v>
      </c>
      <c r="S112" s="7" t="s">
        <v>2386</v>
      </c>
      <c r="T112" s="1" t="s">
        <v>55</v>
      </c>
      <c r="U112" s="7" t="s">
        <v>3544</v>
      </c>
      <c r="V112" s="71"/>
      <c r="W112" s="55" t="s">
        <v>2653</v>
      </c>
      <c r="X112" s="56" t="s">
        <v>2653</v>
      </c>
      <c r="Y112" s="56" t="s">
        <v>2653</v>
      </c>
      <c r="Z112" s="56" t="s">
        <v>2653</v>
      </c>
      <c r="AA112" s="56" t="s">
        <v>2653</v>
      </c>
      <c r="AB112" s="56" t="s">
        <v>2653</v>
      </c>
      <c r="AC112" s="56" t="s">
        <v>2653</v>
      </c>
      <c r="AD112" s="56" t="s">
        <v>2653</v>
      </c>
      <c r="AE112" s="56" t="s">
        <v>2653</v>
      </c>
      <c r="AF112" s="56" t="s">
        <v>2653</v>
      </c>
      <c r="AG112" s="56" t="s">
        <v>2653</v>
      </c>
      <c r="AH112" s="56" t="s">
        <v>2653</v>
      </c>
      <c r="AI112" s="56" t="s">
        <v>2653</v>
      </c>
      <c r="AJ112" s="56" t="s">
        <v>2653</v>
      </c>
      <c r="AK112" s="57" t="s">
        <v>2653</v>
      </c>
      <c r="AL112" s="64" t="s">
        <v>72</v>
      </c>
      <c r="AM112" t="s">
        <v>2507</v>
      </c>
      <c r="AN112" t="s">
        <v>2507</v>
      </c>
      <c r="AO112" t="b">
        <f t="shared" si="4"/>
        <v>1</v>
      </c>
    </row>
    <row r="113" spans="1:41" ht="15" customHeight="1">
      <c r="A113" s="1">
        <v>70</v>
      </c>
      <c r="B113" s="1" t="s">
        <v>539</v>
      </c>
      <c r="C113" s="1" t="s">
        <v>540</v>
      </c>
      <c r="D113" s="14" t="str">
        <f>VLOOKUP(C113, Tea_added!$B$1:$E$367, 3, FALSE)</f>
        <v>NA</v>
      </c>
      <c r="E113" s="14" t="str">
        <f>VLOOKUP(C113, Tea_added!$B$2:$E$367, 4, FALSE)</f>
        <v>BOLD:AAD8971</v>
      </c>
      <c r="F113" s="1" t="s">
        <v>541</v>
      </c>
      <c r="G113" s="1" t="s">
        <v>542</v>
      </c>
      <c r="H113" s="1" t="s">
        <v>543</v>
      </c>
      <c r="I113" s="1" t="s">
        <v>40</v>
      </c>
      <c r="J113" s="1" t="s">
        <v>41</v>
      </c>
      <c r="K113" s="1" t="s">
        <v>365</v>
      </c>
      <c r="L113" s="1" t="s">
        <v>543</v>
      </c>
      <c r="M113" s="1"/>
      <c r="N113" s="2">
        <v>70</v>
      </c>
      <c r="O113" s="2" t="s">
        <v>544</v>
      </c>
      <c r="P113" s="2">
        <v>392</v>
      </c>
      <c r="R113" s="1" t="s">
        <v>44</v>
      </c>
      <c r="S113" s="4" t="s">
        <v>45</v>
      </c>
      <c r="T113" s="5" t="s">
        <v>46</v>
      </c>
      <c r="U113" s="116" t="s">
        <v>3544</v>
      </c>
      <c r="V113" s="122" t="s">
        <v>2685</v>
      </c>
      <c r="W113" s="6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8"/>
      <c r="AM113" s="1"/>
      <c r="AN113" t="s">
        <v>2457</v>
      </c>
      <c r="AO113" t="b">
        <f t="shared" si="4"/>
        <v>0</v>
      </c>
    </row>
    <row r="114" spans="1:41" ht="15" customHeight="1">
      <c r="A114" s="1">
        <v>71</v>
      </c>
      <c r="B114" s="1" t="s">
        <v>545</v>
      </c>
      <c r="C114" s="1" t="s">
        <v>546</v>
      </c>
      <c r="D114" s="14" t="str">
        <f>VLOOKUP(C114, Tea_added!$B$1:$E$367, 3, FALSE)</f>
        <v>251_AAV1299_Diptera_Camptochaeta_aff_Flagellifera_IDBA_pilon</v>
      </c>
      <c r="E114" s="14" t="str">
        <f>VLOOKUP(C114, Tea_added!$B$2:$E$367, 4, FALSE)</f>
        <v>BOLD:AAV1299</v>
      </c>
      <c r="F114" s="1" t="s">
        <v>547</v>
      </c>
      <c r="G114" s="1" t="s">
        <v>548</v>
      </c>
      <c r="H114" s="1" t="s">
        <v>549</v>
      </c>
      <c r="I114" s="1" t="s">
        <v>40</v>
      </c>
      <c r="J114" s="1" t="s">
        <v>270</v>
      </c>
      <c r="K114" s="1" t="s">
        <v>421</v>
      </c>
      <c r="L114" s="1" t="s">
        <v>3444</v>
      </c>
      <c r="M114" s="1" t="str">
        <f>_xlfn.TEXTJOIN("_", FALSE, L114, E114)</f>
        <v>Camptochaeta aff_flagellifera_BOLD:AAV1299</v>
      </c>
      <c r="N114" s="2">
        <v>50</v>
      </c>
      <c r="O114" s="2" t="s">
        <v>550</v>
      </c>
      <c r="P114" s="2">
        <v>365</v>
      </c>
      <c r="R114" s="1" t="s">
        <v>44</v>
      </c>
      <c r="S114" s="9" t="s">
        <v>45</v>
      </c>
      <c r="T114" s="1" t="s">
        <v>55</v>
      </c>
      <c r="U114" s="7" t="s">
        <v>3544</v>
      </c>
      <c r="W114" s="55" t="s">
        <v>2653</v>
      </c>
      <c r="X114" s="56" t="s">
        <v>2653</v>
      </c>
      <c r="Y114" s="56" t="s">
        <v>2653</v>
      </c>
      <c r="Z114" s="56" t="s">
        <v>2653</v>
      </c>
      <c r="AA114" s="56" t="s">
        <v>2653</v>
      </c>
      <c r="AB114" s="56" t="s">
        <v>2653</v>
      </c>
      <c r="AC114" s="56" t="s">
        <v>2653</v>
      </c>
      <c r="AD114" s="56" t="s">
        <v>2653</v>
      </c>
      <c r="AE114" s="56" t="s">
        <v>2653</v>
      </c>
      <c r="AF114" s="56" t="s">
        <v>2653</v>
      </c>
      <c r="AG114" s="56" t="s">
        <v>2653</v>
      </c>
      <c r="AH114" s="56" t="s">
        <v>2653</v>
      </c>
      <c r="AI114" s="56" t="s">
        <v>2653</v>
      </c>
      <c r="AJ114" s="56" t="s">
        <v>2653</v>
      </c>
      <c r="AK114" s="57" t="s">
        <v>2653</v>
      </c>
      <c r="AL114" s="66" t="s">
        <v>56</v>
      </c>
      <c r="AM114" s="1" t="s">
        <v>551</v>
      </c>
      <c r="AN114" t="s">
        <v>551</v>
      </c>
      <c r="AO114" t="b">
        <f t="shared" si="4"/>
        <v>1</v>
      </c>
    </row>
    <row r="115" spans="1:41" ht="15" customHeight="1">
      <c r="A115" s="1">
        <v>72</v>
      </c>
      <c r="B115" s="1" t="s">
        <v>552</v>
      </c>
      <c r="C115" s="1" t="s">
        <v>553</v>
      </c>
      <c r="D115" s="14" t="str">
        <f>VLOOKUP(C115, Tea_added!$B$1:$E$367, 3, FALSE)</f>
        <v>252_ACA8693_Diptera_Chironomidae_Tokunagaia_rectangularis_IDBA_pilon</v>
      </c>
      <c r="E115" s="14" t="str">
        <f>VLOOKUP(C115, Tea_added!$B$2:$E$367, 4, FALSE)</f>
        <v>BOLD:ACA8693</v>
      </c>
      <c r="F115" s="1" t="s">
        <v>554</v>
      </c>
      <c r="G115" s="1" t="s">
        <v>555</v>
      </c>
      <c r="H115" s="1" t="s">
        <v>503</v>
      </c>
      <c r="I115" s="1" t="s">
        <v>40</v>
      </c>
      <c r="J115" s="1" t="s">
        <v>41</v>
      </c>
      <c r="K115" s="1" t="s">
        <v>504</v>
      </c>
      <c r="L115" s="1" t="s">
        <v>503</v>
      </c>
      <c r="M115" s="1" t="str">
        <f>_xlfn.TEXTJOIN("_", FALSE, L115, E115)</f>
        <v>Tokunagaia rectangularis_BOLD:ACA8693</v>
      </c>
      <c r="N115" s="13">
        <v>50</v>
      </c>
      <c r="O115" s="13" t="s">
        <v>556</v>
      </c>
      <c r="P115" s="13">
        <v>645</v>
      </c>
      <c r="R115" s="1" t="s">
        <v>44</v>
      </c>
      <c r="S115" s="9" t="s">
        <v>45</v>
      </c>
      <c r="T115" s="1" t="s">
        <v>55</v>
      </c>
      <c r="U115" s="7" t="s">
        <v>3544</v>
      </c>
      <c r="W115" s="55" t="s">
        <v>2653</v>
      </c>
      <c r="X115" s="56" t="s">
        <v>2653</v>
      </c>
      <c r="Y115" s="56" t="s">
        <v>2653</v>
      </c>
      <c r="Z115" s="56" t="s">
        <v>2653</v>
      </c>
      <c r="AA115" s="56" t="s">
        <v>2653</v>
      </c>
      <c r="AB115" s="56" t="s">
        <v>2653</v>
      </c>
      <c r="AC115" s="56" t="s">
        <v>2653</v>
      </c>
      <c r="AD115" s="56" t="s">
        <v>2653</v>
      </c>
      <c r="AE115" s="56" t="s">
        <v>2653</v>
      </c>
      <c r="AF115" s="56" t="s">
        <v>2653</v>
      </c>
      <c r="AG115" s="56" t="s">
        <v>2653</v>
      </c>
      <c r="AH115" s="56" t="s">
        <v>2653</v>
      </c>
      <c r="AI115" s="56" t="s">
        <v>2653</v>
      </c>
      <c r="AJ115" s="56" t="s">
        <v>2653</v>
      </c>
      <c r="AK115" s="57" t="s">
        <v>2653</v>
      </c>
      <c r="AL115" s="66" t="s">
        <v>56</v>
      </c>
      <c r="AM115" s="1" t="s">
        <v>557</v>
      </c>
      <c r="AN115" t="s">
        <v>557</v>
      </c>
      <c r="AO115" t="b">
        <f t="shared" si="4"/>
        <v>1</v>
      </c>
    </row>
    <row r="116" spans="1:41" ht="15" customHeight="1">
      <c r="A116" s="1">
        <v>73</v>
      </c>
      <c r="B116" s="1" t="s">
        <v>558</v>
      </c>
      <c r="C116" s="1" t="s">
        <v>559</v>
      </c>
      <c r="D116" s="14" t="str">
        <f>VLOOKUP(C116, Tea_added!$B$1:$E$367, 3, FALSE)</f>
        <v>PlateI_C8_AAM8957_Diptera_Mycetophilidae_Brevicornu_fuscipenne_idba_pilon</v>
      </c>
      <c r="E116" s="14" t="str">
        <f>VLOOKUP(C116, Tea_added!$B$2:$E$367, 4, FALSE)</f>
        <v>BOLD:AAM8957</v>
      </c>
      <c r="F116" s="1" t="s">
        <v>560</v>
      </c>
      <c r="G116" s="1" t="s">
        <v>561</v>
      </c>
      <c r="H116" s="1" t="s">
        <v>562</v>
      </c>
      <c r="I116" s="1" t="s">
        <v>40</v>
      </c>
      <c r="J116" s="1" t="s">
        <v>320</v>
      </c>
      <c r="K116" s="1" t="s">
        <v>563</v>
      </c>
      <c r="L116" s="1" t="s">
        <v>562</v>
      </c>
      <c r="M116" s="1"/>
      <c r="N116" s="13">
        <v>40</v>
      </c>
      <c r="O116" s="13" t="s">
        <v>564</v>
      </c>
      <c r="P116" s="13">
        <v>1244</v>
      </c>
      <c r="R116" s="1" t="s">
        <v>44</v>
      </c>
      <c r="S116" s="4" t="s">
        <v>45</v>
      </c>
      <c r="T116" s="5" t="s">
        <v>46</v>
      </c>
      <c r="U116" s="116" t="s">
        <v>3544</v>
      </c>
      <c r="V116" s="122" t="s">
        <v>2685</v>
      </c>
      <c r="W116" s="6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8"/>
      <c r="AM116" s="1"/>
      <c r="AN116" t="s">
        <v>2433</v>
      </c>
      <c r="AO116" t="b">
        <f t="shared" si="4"/>
        <v>0</v>
      </c>
    </row>
    <row r="117" spans="1:41" ht="15" customHeight="1">
      <c r="A117" s="14">
        <v>73</v>
      </c>
      <c r="B117" s="14" t="s">
        <v>558</v>
      </c>
      <c r="C117" s="14" t="s">
        <v>559</v>
      </c>
      <c r="D117" s="14" t="str">
        <f>VLOOKUP(C117, Tea_added!$B$1:$E$367, 3, FALSE)</f>
        <v>PlateI_C8_AAM8957_Diptera_Mycetophilidae_Brevicornu_fuscipenne_idba_pilon</v>
      </c>
      <c r="E117" s="14" t="str">
        <f>VLOOKUP(C117, Tea_added!$B$2:$E$367, 4, FALSE)</f>
        <v>BOLD:AAM8957</v>
      </c>
      <c r="F117" s="14" t="s">
        <v>560</v>
      </c>
      <c r="G117" s="14" t="s">
        <v>561</v>
      </c>
      <c r="H117" s="14" t="s">
        <v>562</v>
      </c>
      <c r="I117" s="14" t="s">
        <v>40</v>
      </c>
      <c r="J117" s="14" t="s">
        <v>320</v>
      </c>
      <c r="K117" s="14" t="s">
        <v>563</v>
      </c>
      <c r="L117" s="14" t="s">
        <v>562</v>
      </c>
      <c r="M117" s="1" t="str">
        <f>_xlfn.TEXTJOIN("_", FALSE, L117, E117)</f>
        <v>Brevicornu fuscipenne_BOLD:AAM8957</v>
      </c>
      <c r="N117" s="15">
        <v>40</v>
      </c>
      <c r="O117" s="15" t="s">
        <v>564</v>
      </c>
      <c r="P117" s="15">
        <v>1244</v>
      </c>
      <c r="Q117" s="16"/>
      <c r="R117" s="14" t="s">
        <v>2384</v>
      </c>
      <c r="S117" s="19" t="s">
        <v>2385</v>
      </c>
      <c r="T117" s="14" t="s">
        <v>55</v>
      </c>
      <c r="U117" s="19" t="s">
        <v>3544</v>
      </c>
      <c r="V117" s="72"/>
      <c r="W117" s="60" t="s">
        <v>45</v>
      </c>
      <c r="X117" s="61" t="s">
        <v>45</v>
      </c>
      <c r="Y117" s="61" t="s">
        <v>45</v>
      </c>
      <c r="Z117" s="61" t="s">
        <v>45</v>
      </c>
      <c r="AA117" s="61" t="s">
        <v>45</v>
      </c>
      <c r="AB117" s="61" t="s">
        <v>45</v>
      </c>
      <c r="AC117" s="61" t="s">
        <v>45</v>
      </c>
      <c r="AD117" s="61" t="s">
        <v>45</v>
      </c>
      <c r="AE117" s="61" t="s">
        <v>45</v>
      </c>
      <c r="AF117" s="61" t="s">
        <v>45</v>
      </c>
      <c r="AG117" s="61" t="s">
        <v>45</v>
      </c>
      <c r="AH117" s="61" t="s">
        <v>45</v>
      </c>
      <c r="AI117" s="61" t="s">
        <v>45</v>
      </c>
      <c r="AJ117" s="61" t="s">
        <v>45</v>
      </c>
      <c r="AK117" s="62" t="s">
        <v>45</v>
      </c>
      <c r="AL117" s="65" t="s">
        <v>2399</v>
      </c>
      <c r="AM117" s="14" t="s">
        <v>2433</v>
      </c>
      <c r="AN117" s="16" t="s">
        <v>2433</v>
      </c>
      <c r="AO117" t="b">
        <f t="shared" si="4"/>
        <v>1</v>
      </c>
    </row>
    <row r="118" spans="1:41" ht="15" customHeight="1">
      <c r="A118" s="1">
        <v>74</v>
      </c>
      <c r="B118" s="1" t="s">
        <v>565</v>
      </c>
      <c r="C118" s="1" t="s">
        <v>566</v>
      </c>
      <c r="D118" s="14" t="str">
        <f>VLOOKUP(C118, Tea_added!$B$1:$E$367, 3, FALSE)</f>
        <v>255_ACI8978_Diptera_Chironomidae_Paratanytarsus_IDBA_pilon</v>
      </c>
      <c r="E118" s="14" t="str">
        <f>VLOOKUP(C118, Tea_added!$B$2:$E$367, 4, FALSE)</f>
        <v>BOLD:ACI8978</v>
      </c>
      <c r="F118" s="1" t="s">
        <v>567</v>
      </c>
      <c r="G118" s="1" t="s">
        <v>568</v>
      </c>
      <c r="H118" s="1" t="s">
        <v>569</v>
      </c>
      <c r="I118" s="1" t="s">
        <v>40</v>
      </c>
      <c r="J118" s="1" t="s">
        <v>41</v>
      </c>
      <c r="K118" s="1" t="s">
        <v>569</v>
      </c>
      <c r="L118" s="1" t="s">
        <v>3122</v>
      </c>
      <c r="M118" s="1" t="str">
        <f>_xlfn.TEXTJOIN("_", FALSE, L118, E118)</f>
        <v>Paratanytarsus sp_BOLD:ACI8978</v>
      </c>
      <c r="N118" s="13">
        <v>70</v>
      </c>
      <c r="O118" s="13" t="s">
        <v>570</v>
      </c>
      <c r="P118" s="13">
        <v>581</v>
      </c>
      <c r="R118" s="1" t="s">
        <v>44</v>
      </c>
      <c r="S118" s="9" t="s">
        <v>45</v>
      </c>
      <c r="T118" s="1" t="s">
        <v>55</v>
      </c>
      <c r="U118" s="7" t="s">
        <v>3544</v>
      </c>
      <c r="W118" s="55" t="s">
        <v>2653</v>
      </c>
      <c r="X118" s="56" t="s">
        <v>2653</v>
      </c>
      <c r="Y118" s="56" t="s">
        <v>2653</v>
      </c>
      <c r="Z118" s="56" t="s">
        <v>2653</v>
      </c>
      <c r="AA118" s="56" t="s">
        <v>2653</v>
      </c>
      <c r="AB118" s="56" t="s">
        <v>2653</v>
      </c>
      <c r="AC118" s="56" t="s">
        <v>2653</v>
      </c>
      <c r="AD118" s="56" t="s">
        <v>2653</v>
      </c>
      <c r="AE118" s="56" t="s">
        <v>2653</v>
      </c>
      <c r="AF118" s="56" t="s">
        <v>2653</v>
      </c>
      <c r="AG118" s="56" t="s">
        <v>2653</v>
      </c>
      <c r="AH118" s="56" t="s">
        <v>2653</v>
      </c>
      <c r="AI118" s="56" t="s">
        <v>2653</v>
      </c>
      <c r="AJ118" s="56" t="s">
        <v>2653</v>
      </c>
      <c r="AK118" s="57" t="s">
        <v>2653</v>
      </c>
      <c r="AL118" s="66" t="s">
        <v>56</v>
      </c>
      <c r="AM118" s="1" t="s">
        <v>571</v>
      </c>
      <c r="AN118" t="s">
        <v>571</v>
      </c>
      <c r="AO118" t="b">
        <f t="shared" si="4"/>
        <v>1</v>
      </c>
    </row>
    <row r="119" spans="1:41" ht="15" customHeight="1">
      <c r="A119" s="1">
        <v>75</v>
      </c>
      <c r="B119" s="1" t="s">
        <v>572</v>
      </c>
      <c r="C119" s="1" t="s">
        <v>573</v>
      </c>
      <c r="D119" s="14" t="str">
        <f>VLOOKUP(C119, Tea_added!$B$1:$E$367, 3, FALSE)</f>
        <v>258_ACI9125_Diptera_Chironomidae_Smittia_IDBA_pilon</v>
      </c>
      <c r="E119" s="14" t="str">
        <f>VLOOKUP(C119, Tea_added!$B$2:$E$367, 4, FALSE)</f>
        <v>BOLD:ACI9125</v>
      </c>
      <c r="F119" s="1" t="s">
        <v>574</v>
      </c>
      <c r="G119" s="1" t="s">
        <v>575</v>
      </c>
      <c r="H119" s="1" t="s">
        <v>278</v>
      </c>
      <c r="I119" s="1" t="s">
        <v>40</v>
      </c>
      <c r="J119" s="1" t="s">
        <v>41</v>
      </c>
      <c r="K119" s="1" t="s">
        <v>278</v>
      </c>
      <c r="L119" s="1" t="s">
        <v>3125</v>
      </c>
      <c r="M119" s="1" t="str">
        <f>_xlfn.TEXTJOIN("_", FALSE, L119, E119)</f>
        <v>Smittia sp_BOLD:ACI9125</v>
      </c>
      <c r="N119" s="13">
        <v>70</v>
      </c>
      <c r="O119" s="13" t="s">
        <v>54</v>
      </c>
      <c r="P119" s="13">
        <v>462</v>
      </c>
      <c r="R119" s="1" t="s">
        <v>44</v>
      </c>
      <c r="S119" s="9" t="s">
        <v>45</v>
      </c>
      <c r="T119" s="1" t="s">
        <v>55</v>
      </c>
      <c r="U119" s="7" t="s">
        <v>3544</v>
      </c>
      <c r="V119" s="71"/>
      <c r="W119" s="55" t="s">
        <v>2653</v>
      </c>
      <c r="X119" s="56" t="s">
        <v>2653</v>
      </c>
      <c r="Y119" s="56" t="s">
        <v>2653</v>
      </c>
      <c r="Z119" s="56" t="s">
        <v>2653</v>
      </c>
      <c r="AA119" s="56" t="s">
        <v>2653</v>
      </c>
      <c r="AB119" s="56" t="s">
        <v>2653</v>
      </c>
      <c r="AC119" s="56" t="s">
        <v>2653</v>
      </c>
      <c r="AD119" s="56" t="s">
        <v>2653</v>
      </c>
      <c r="AE119" s="56" t="s">
        <v>2653</v>
      </c>
      <c r="AF119" s="56" t="s">
        <v>2653</v>
      </c>
      <c r="AG119" s="56" t="s">
        <v>2653</v>
      </c>
      <c r="AH119" s="56" t="s">
        <v>2653</v>
      </c>
      <c r="AI119" s="56" t="s">
        <v>2653</v>
      </c>
      <c r="AJ119" s="56" t="s">
        <v>2653</v>
      </c>
      <c r="AK119" s="57" t="s">
        <v>2653</v>
      </c>
      <c r="AL119" s="66" t="s">
        <v>56</v>
      </c>
      <c r="AM119" s="1" t="s">
        <v>576</v>
      </c>
      <c r="AN119" t="s">
        <v>576</v>
      </c>
      <c r="AO119" t="b">
        <f t="shared" si="4"/>
        <v>1</v>
      </c>
    </row>
    <row r="120" spans="1:41" ht="15" customHeight="1">
      <c r="A120" s="1">
        <v>7</v>
      </c>
      <c r="B120" s="1" t="s">
        <v>89</v>
      </c>
      <c r="C120" s="1" t="s">
        <v>90</v>
      </c>
      <c r="D120" s="14" t="str">
        <f>VLOOKUP(C120, Tea_added!$B$1:$E$367, 3, FALSE)</f>
        <v>PlateI_D6_ACA4706_Diptera_Chironomidae_Corynoneura_scutellata_idba_pilon</v>
      </c>
      <c r="E120" s="14" t="str">
        <f>VLOOKUP(C120, Tea_added!$B$2:$E$367, 4, FALSE)</f>
        <v>BOLD:ACA4706</v>
      </c>
      <c r="F120" s="1" t="s">
        <v>91</v>
      </c>
      <c r="G120" s="1" t="s">
        <v>92</v>
      </c>
      <c r="H120" s="1" t="s">
        <v>93</v>
      </c>
      <c r="I120" s="1" t="s">
        <v>40</v>
      </c>
      <c r="J120" s="1" t="s">
        <v>41</v>
      </c>
      <c r="K120" s="1" t="s">
        <v>87</v>
      </c>
      <c r="L120" s="1" t="s">
        <v>93</v>
      </c>
      <c r="M120" s="1"/>
      <c r="N120" s="13">
        <v>90</v>
      </c>
      <c r="O120" s="13">
        <v>3</v>
      </c>
      <c r="P120" s="13">
        <v>270</v>
      </c>
      <c r="R120" s="1" t="s">
        <v>44</v>
      </c>
      <c r="S120" s="4" t="s">
        <v>45</v>
      </c>
      <c r="T120" s="5" t="s">
        <v>46</v>
      </c>
      <c r="U120" s="116" t="s">
        <v>3544</v>
      </c>
      <c r="V120" s="122" t="s">
        <v>2685</v>
      </c>
      <c r="W120" s="6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8"/>
      <c r="AM120" s="1"/>
      <c r="AN120" t="s">
        <v>2431</v>
      </c>
      <c r="AO120" t="b">
        <f t="shared" si="4"/>
        <v>0</v>
      </c>
    </row>
    <row r="121" spans="1:41" ht="15" customHeight="1">
      <c r="A121" s="14">
        <v>7</v>
      </c>
      <c r="B121" s="14" t="s">
        <v>89</v>
      </c>
      <c r="C121" s="14" t="s">
        <v>90</v>
      </c>
      <c r="D121" s="14" t="str">
        <f>VLOOKUP(C121, Tea_added!$B$1:$E$367, 3, FALSE)</f>
        <v>PlateI_D6_ACA4706_Diptera_Chironomidae_Corynoneura_scutellata_idba_pilon</v>
      </c>
      <c r="E121" s="14" t="str">
        <f>VLOOKUP(C121, Tea_added!$B$2:$E$367, 4, FALSE)</f>
        <v>BOLD:ACA4706</v>
      </c>
      <c r="F121" s="14" t="s">
        <v>91</v>
      </c>
      <c r="G121" s="14" t="s">
        <v>92</v>
      </c>
      <c r="H121" s="14" t="s">
        <v>93</v>
      </c>
      <c r="I121" s="14" t="s">
        <v>40</v>
      </c>
      <c r="J121" s="14" t="s">
        <v>41</v>
      </c>
      <c r="K121" s="14" t="s">
        <v>87</v>
      </c>
      <c r="L121" s="14" t="s">
        <v>93</v>
      </c>
      <c r="M121" s="1" t="str">
        <f t="shared" ref="M121:M144" si="6">_xlfn.TEXTJOIN("_", FALSE, L121, E121)</f>
        <v>Corynoneura scutellata_BOLD:ACA4706</v>
      </c>
      <c r="N121" s="15">
        <v>90</v>
      </c>
      <c r="O121" s="15">
        <v>3</v>
      </c>
      <c r="P121" s="15">
        <v>270</v>
      </c>
      <c r="Q121" s="16"/>
      <c r="R121" s="14" t="s">
        <v>2384</v>
      </c>
      <c r="S121" s="19" t="s">
        <v>2385</v>
      </c>
      <c r="T121" s="14" t="s">
        <v>55</v>
      </c>
      <c r="U121" s="19" t="s">
        <v>3544</v>
      </c>
      <c r="V121" s="16"/>
      <c r="W121" s="60" t="s">
        <v>45</v>
      </c>
      <c r="X121" s="61" t="s">
        <v>45</v>
      </c>
      <c r="Y121" s="61" t="s">
        <v>45</v>
      </c>
      <c r="Z121" s="61" t="s">
        <v>45</v>
      </c>
      <c r="AA121" s="61" t="s">
        <v>45</v>
      </c>
      <c r="AB121" s="61" t="s">
        <v>45</v>
      </c>
      <c r="AC121" s="61" t="s">
        <v>45</v>
      </c>
      <c r="AD121" s="61" t="s">
        <v>45</v>
      </c>
      <c r="AE121" s="61" t="s">
        <v>45</v>
      </c>
      <c r="AF121" s="61" t="s">
        <v>45</v>
      </c>
      <c r="AG121" s="61" t="s">
        <v>45</v>
      </c>
      <c r="AH121" s="61" t="s">
        <v>45</v>
      </c>
      <c r="AI121" s="61" t="s">
        <v>45</v>
      </c>
      <c r="AJ121" s="61" t="s">
        <v>45</v>
      </c>
      <c r="AK121" s="62" t="s">
        <v>45</v>
      </c>
      <c r="AL121" s="65" t="s">
        <v>2399</v>
      </c>
      <c r="AM121" s="14" t="s">
        <v>2431</v>
      </c>
      <c r="AN121" s="16" t="s">
        <v>2431</v>
      </c>
      <c r="AO121" t="b">
        <f t="shared" si="4"/>
        <v>1</v>
      </c>
    </row>
    <row r="122" spans="1:41" ht="15" customHeight="1">
      <c r="A122" s="1">
        <v>76</v>
      </c>
      <c r="B122" s="1" t="s">
        <v>577</v>
      </c>
      <c r="C122" s="1" t="s">
        <v>578</v>
      </c>
      <c r="D122" s="14" t="str">
        <f>VLOOKUP(C122, Tea_added!$B$1:$E$367, 3, FALSE)</f>
        <v>261_ACA4801_Diptera_Chironomidae_Orthocladius_roussellae_IDBA_pilon</v>
      </c>
      <c r="E122" s="14" t="str">
        <f>VLOOKUP(C122, Tea_added!$B$2:$E$367, 4, FALSE)</f>
        <v>BOLD:ACA4801</v>
      </c>
      <c r="F122" s="1" t="s">
        <v>579</v>
      </c>
      <c r="G122" s="1" t="s">
        <v>580</v>
      </c>
      <c r="H122" s="1" t="s">
        <v>581</v>
      </c>
      <c r="I122" s="1" t="s">
        <v>40</v>
      </c>
      <c r="J122" s="1" t="s">
        <v>41</v>
      </c>
      <c r="K122" s="1" t="s">
        <v>365</v>
      </c>
      <c r="L122" s="1" t="s">
        <v>581</v>
      </c>
      <c r="M122" s="1" t="str">
        <f t="shared" si="6"/>
        <v>Orthocladius roussellae_BOLD:ACA4801</v>
      </c>
      <c r="N122" s="2">
        <v>40</v>
      </c>
      <c r="O122" s="2" t="s">
        <v>582</v>
      </c>
      <c r="P122" s="2">
        <v>932</v>
      </c>
      <c r="R122" s="1" t="s">
        <v>44</v>
      </c>
      <c r="S122" s="9" t="s">
        <v>45</v>
      </c>
      <c r="T122" s="1" t="s">
        <v>55</v>
      </c>
      <c r="U122" s="7" t="s">
        <v>3544</v>
      </c>
      <c r="V122" s="71"/>
      <c r="W122" s="55" t="s">
        <v>2653</v>
      </c>
      <c r="X122" s="56" t="s">
        <v>2653</v>
      </c>
      <c r="Y122" s="56" t="s">
        <v>2653</v>
      </c>
      <c r="Z122" s="56" t="s">
        <v>2653</v>
      </c>
      <c r="AA122" s="56" t="s">
        <v>2653</v>
      </c>
      <c r="AB122" s="56" t="s">
        <v>2653</v>
      </c>
      <c r="AC122" s="56" t="s">
        <v>2653</v>
      </c>
      <c r="AD122" s="56" t="s">
        <v>2653</v>
      </c>
      <c r="AE122" s="56" t="s">
        <v>2653</v>
      </c>
      <c r="AF122" s="56" t="s">
        <v>2653</v>
      </c>
      <c r="AG122" s="56" t="s">
        <v>2653</v>
      </c>
      <c r="AH122" s="56" t="s">
        <v>2653</v>
      </c>
      <c r="AI122" s="56" t="s">
        <v>2653</v>
      </c>
      <c r="AJ122" s="56" t="s">
        <v>2653</v>
      </c>
      <c r="AK122" s="57" t="s">
        <v>2653</v>
      </c>
      <c r="AL122" s="66" t="s">
        <v>56</v>
      </c>
      <c r="AM122" s="1" t="s">
        <v>583</v>
      </c>
      <c r="AN122" t="s">
        <v>583</v>
      </c>
      <c r="AO122" t="b">
        <f t="shared" si="4"/>
        <v>1</v>
      </c>
    </row>
    <row r="123" spans="1:41" ht="15" customHeight="1">
      <c r="A123" s="1">
        <v>77</v>
      </c>
      <c r="B123" s="1" t="s">
        <v>584</v>
      </c>
      <c r="C123" s="1" t="s">
        <v>585</v>
      </c>
      <c r="D123" s="14" t="str">
        <f>VLOOKUP(C123, Tea_added!$B$1:$E$367, 3, FALSE)</f>
        <v>268_ACK2099_Diptera_Chironomidae_Procladius_crassinervis_SPADESmeta_pilon</v>
      </c>
      <c r="E123" s="14" t="str">
        <f>VLOOKUP(C123, Tea_added!$B$2:$E$367, 4, FALSE)</f>
        <v>BOLD:ACK2099</v>
      </c>
      <c r="F123" s="1" t="s">
        <v>586</v>
      </c>
      <c r="G123" s="1" t="s">
        <v>587</v>
      </c>
      <c r="H123" s="1" t="s">
        <v>467</v>
      </c>
      <c r="I123" s="1" t="s">
        <v>40</v>
      </c>
      <c r="J123" s="1" t="s">
        <v>41</v>
      </c>
      <c r="K123" s="1" t="s">
        <v>468</v>
      </c>
      <c r="L123" s="1" t="s">
        <v>467</v>
      </c>
      <c r="M123" s="1" t="str">
        <f t="shared" si="6"/>
        <v>Procladius crassinervis_BOLD:ACK2099</v>
      </c>
      <c r="N123" s="2">
        <v>70</v>
      </c>
      <c r="O123" s="2" t="s">
        <v>588</v>
      </c>
      <c r="P123" s="2">
        <v>987</v>
      </c>
      <c r="R123" s="1" t="s">
        <v>44</v>
      </c>
      <c r="S123" s="9" t="s">
        <v>45</v>
      </c>
      <c r="T123" s="1" t="s">
        <v>55</v>
      </c>
      <c r="U123" s="7" t="s">
        <v>3544</v>
      </c>
      <c r="W123" s="55" t="s">
        <v>2653</v>
      </c>
      <c r="X123" s="56" t="s">
        <v>2653</v>
      </c>
      <c r="Y123" s="56" t="s">
        <v>2653</v>
      </c>
      <c r="Z123" s="56" t="s">
        <v>2653</v>
      </c>
      <c r="AA123" s="56" t="s">
        <v>2653</v>
      </c>
      <c r="AB123" s="56" t="s">
        <v>2653</v>
      </c>
      <c r="AC123" s="56" t="s">
        <v>2653</v>
      </c>
      <c r="AD123" s="56" t="s">
        <v>2653</v>
      </c>
      <c r="AE123" s="56" t="s">
        <v>2653</v>
      </c>
      <c r="AF123" s="56" t="s">
        <v>2653</v>
      </c>
      <c r="AG123" s="56" t="s">
        <v>2653</v>
      </c>
      <c r="AH123" s="56" t="s">
        <v>2653</v>
      </c>
      <c r="AI123" s="56" t="s">
        <v>2653</v>
      </c>
      <c r="AJ123" s="56" t="s">
        <v>2653</v>
      </c>
      <c r="AK123" s="57" t="s">
        <v>2653</v>
      </c>
      <c r="AL123" s="66" t="s">
        <v>114</v>
      </c>
      <c r="AM123" s="1" t="s">
        <v>589</v>
      </c>
      <c r="AN123" t="s">
        <v>589</v>
      </c>
      <c r="AO123" t="b">
        <f t="shared" si="4"/>
        <v>1</v>
      </c>
    </row>
    <row r="124" spans="1:41" ht="15" customHeight="1">
      <c r="A124" s="1">
        <v>78</v>
      </c>
      <c r="B124" s="1" t="s">
        <v>590</v>
      </c>
      <c r="C124" s="1" t="s">
        <v>591</v>
      </c>
      <c r="D124" s="14" t="str">
        <f>VLOOKUP(C124, Tea_added!$B$1:$E$367, 3, FALSE)</f>
        <v>271_ACI8109_Diptera_Chironomidae_Tanytarsus_anderseni_IDBA_pilon</v>
      </c>
      <c r="E124" s="14" t="str">
        <f>VLOOKUP(C124, Tea_added!$B$2:$E$367, 4, FALSE)</f>
        <v>BOLD:ACI8109</v>
      </c>
      <c r="F124" s="1" t="s">
        <v>592</v>
      </c>
      <c r="G124" s="1" t="s">
        <v>593</v>
      </c>
      <c r="H124" s="1" t="s">
        <v>349</v>
      </c>
      <c r="I124" s="1" t="s">
        <v>40</v>
      </c>
      <c r="J124" s="1" t="s">
        <v>41</v>
      </c>
      <c r="K124" s="1" t="s">
        <v>350</v>
      </c>
      <c r="L124" s="1" t="s">
        <v>349</v>
      </c>
      <c r="M124" s="1" t="str">
        <f t="shared" si="6"/>
        <v>Tanytarsus anderseni_BOLD:ACI8109</v>
      </c>
      <c r="N124" s="2">
        <v>50</v>
      </c>
      <c r="O124" s="2" t="s">
        <v>438</v>
      </c>
      <c r="P124" s="2">
        <v>275</v>
      </c>
      <c r="R124" s="1" t="s">
        <v>44</v>
      </c>
      <c r="S124" s="9" t="s">
        <v>45</v>
      </c>
      <c r="T124" s="1" t="s">
        <v>55</v>
      </c>
      <c r="U124" s="7" t="s">
        <v>3544</v>
      </c>
      <c r="V124" s="71"/>
      <c r="W124" s="55" t="s">
        <v>2653</v>
      </c>
      <c r="X124" s="56" t="s">
        <v>2653</v>
      </c>
      <c r="Y124" s="56" t="s">
        <v>2653</v>
      </c>
      <c r="Z124" s="56" t="s">
        <v>2653</v>
      </c>
      <c r="AA124" s="56" t="s">
        <v>2653</v>
      </c>
      <c r="AB124" s="56" t="s">
        <v>2653</v>
      </c>
      <c r="AC124" s="56" t="s">
        <v>2653</v>
      </c>
      <c r="AD124" s="56" t="s">
        <v>2653</v>
      </c>
      <c r="AE124" s="56" t="s">
        <v>2653</v>
      </c>
      <c r="AF124" s="56" t="s">
        <v>2653</v>
      </c>
      <c r="AG124" s="56" t="s">
        <v>2653</v>
      </c>
      <c r="AH124" s="56" t="s">
        <v>2653</v>
      </c>
      <c r="AI124" s="56" t="s">
        <v>2653</v>
      </c>
      <c r="AJ124" s="56" t="s">
        <v>2653</v>
      </c>
      <c r="AK124" s="57" t="s">
        <v>2653</v>
      </c>
      <c r="AL124" s="66" t="s">
        <v>56</v>
      </c>
      <c r="AM124" s="1" t="s">
        <v>594</v>
      </c>
      <c r="AN124" t="s">
        <v>594</v>
      </c>
      <c r="AO124" t="b">
        <f t="shared" si="4"/>
        <v>1</v>
      </c>
    </row>
    <row r="125" spans="1:41" ht="15" customHeight="1">
      <c r="A125" s="1">
        <v>79</v>
      </c>
      <c r="B125" s="1" t="s">
        <v>595</v>
      </c>
      <c r="C125" s="1" t="s">
        <v>596</v>
      </c>
      <c r="D125" s="14" t="str">
        <f>VLOOKUP(C125, Tea_added!$B$1:$E$367, 3, FALSE)</f>
        <v>277_AAM9014_Diptera_Mycetophilidae_Exechia_frigida_IDBA_pilon</v>
      </c>
      <c r="E125" s="14" t="str">
        <f>VLOOKUP(C125, Tea_added!$B$2:$E$367, 4, FALSE)</f>
        <v>BOLD:AAM9014</v>
      </c>
      <c r="F125" s="1" t="s">
        <v>597</v>
      </c>
      <c r="G125" s="1" t="s">
        <v>598</v>
      </c>
      <c r="H125" s="1" t="s">
        <v>599</v>
      </c>
      <c r="I125" s="1" t="s">
        <v>40</v>
      </c>
      <c r="J125" s="1" t="s">
        <v>320</v>
      </c>
      <c r="K125" s="1" t="s">
        <v>600</v>
      </c>
      <c r="L125" s="1" t="s">
        <v>599</v>
      </c>
      <c r="M125" s="1" t="str">
        <f t="shared" si="6"/>
        <v>Exechia frigida_BOLD:AAM9014</v>
      </c>
      <c r="N125" s="2">
        <v>50</v>
      </c>
      <c r="O125" s="2" t="s">
        <v>601</v>
      </c>
      <c r="P125" s="2">
        <v>3895</v>
      </c>
      <c r="R125" s="1" t="s">
        <v>44</v>
      </c>
      <c r="S125" s="9" t="s">
        <v>45</v>
      </c>
      <c r="T125" s="1" t="s">
        <v>55</v>
      </c>
      <c r="U125" s="7" t="s">
        <v>3544</v>
      </c>
      <c r="V125" s="71"/>
      <c r="W125" s="55" t="s">
        <v>2653</v>
      </c>
      <c r="X125" s="56" t="s">
        <v>2653</v>
      </c>
      <c r="Y125" s="56" t="s">
        <v>2653</v>
      </c>
      <c r="Z125" s="56" t="s">
        <v>2653</v>
      </c>
      <c r="AA125" s="56" t="s">
        <v>2653</v>
      </c>
      <c r="AB125" s="56" t="s">
        <v>2653</v>
      </c>
      <c r="AC125" s="56" t="s">
        <v>2653</v>
      </c>
      <c r="AD125" s="56" t="s">
        <v>2653</v>
      </c>
      <c r="AE125" s="56" t="s">
        <v>2653</v>
      </c>
      <c r="AF125" s="56" t="s">
        <v>2653</v>
      </c>
      <c r="AG125" s="56" t="s">
        <v>2653</v>
      </c>
      <c r="AH125" s="56" t="s">
        <v>2653</v>
      </c>
      <c r="AI125" s="56" t="s">
        <v>2653</v>
      </c>
      <c r="AJ125" s="56" t="s">
        <v>2653</v>
      </c>
      <c r="AK125" s="57" t="s">
        <v>2653</v>
      </c>
      <c r="AL125" s="66" t="s">
        <v>56</v>
      </c>
      <c r="AM125" s="1" t="s">
        <v>602</v>
      </c>
      <c r="AN125" t="s">
        <v>602</v>
      </c>
      <c r="AO125" t="b">
        <f t="shared" si="4"/>
        <v>1</v>
      </c>
    </row>
    <row r="126" spans="1:41" ht="15" customHeight="1">
      <c r="A126" s="1">
        <v>226</v>
      </c>
      <c r="B126" s="1" t="s">
        <v>1593</v>
      </c>
      <c r="C126" s="1" t="s">
        <v>1594</v>
      </c>
      <c r="D126" s="14" t="str">
        <f>VLOOKUP(C126, Tea_added!$B$1:$E$367, 3, FALSE)</f>
        <v>PlateI_F6_ACJ4620_Diptera_Trichoceridae_Trichocera_blastSpades_pilon</v>
      </c>
      <c r="E126" s="14" t="str">
        <f>VLOOKUP(C126, Tea_added!$B$2:$E$367, 4, FALSE)</f>
        <v>BOLD:ACJ4620</v>
      </c>
      <c r="F126" s="1" t="s">
        <v>1595</v>
      </c>
      <c r="G126" s="1" t="s">
        <v>1596</v>
      </c>
      <c r="H126" s="1" t="s">
        <v>1597</v>
      </c>
      <c r="I126" s="1" t="s">
        <v>40</v>
      </c>
      <c r="J126" s="1" t="s">
        <v>1598</v>
      </c>
      <c r="K126" s="1" t="s">
        <v>1597</v>
      </c>
      <c r="L126" s="1" t="s">
        <v>3372</v>
      </c>
      <c r="M126" s="1" t="str">
        <f t="shared" si="6"/>
        <v>Trichocera sp_BOLD:ACJ4620</v>
      </c>
      <c r="N126" s="2">
        <v>90</v>
      </c>
      <c r="O126" s="2" t="s">
        <v>1599</v>
      </c>
      <c r="P126" s="2">
        <v>8172</v>
      </c>
      <c r="R126" s="1" t="s">
        <v>1272</v>
      </c>
      <c r="S126" s="7" t="s">
        <v>2388</v>
      </c>
      <c r="T126" s="1" t="s">
        <v>55</v>
      </c>
      <c r="U126" s="7" t="s">
        <v>3544</v>
      </c>
      <c r="W126" s="55" t="s">
        <v>2653</v>
      </c>
      <c r="X126" s="56" t="s">
        <v>2653</v>
      </c>
      <c r="Y126" s="56" t="s">
        <v>2653</v>
      </c>
      <c r="Z126" s="56" t="s">
        <v>2653</v>
      </c>
      <c r="AA126" s="56" t="s">
        <v>2653</v>
      </c>
      <c r="AB126" s="56" t="s">
        <v>2653</v>
      </c>
      <c r="AC126" s="56" t="s">
        <v>2653</v>
      </c>
      <c r="AD126" s="56" t="s">
        <v>2653</v>
      </c>
      <c r="AE126" s="56" t="s">
        <v>2653</v>
      </c>
      <c r="AF126" s="56" t="s">
        <v>2653</v>
      </c>
      <c r="AG126" s="56" t="s">
        <v>2653</v>
      </c>
      <c r="AH126" s="56" t="s">
        <v>2653</v>
      </c>
      <c r="AI126" s="56" t="s">
        <v>2653</v>
      </c>
      <c r="AJ126" s="56" t="s">
        <v>2653</v>
      </c>
      <c r="AK126" s="57" t="s">
        <v>2653</v>
      </c>
      <c r="AL126" s="64" t="s">
        <v>2401</v>
      </c>
      <c r="AM126" t="s">
        <v>2406</v>
      </c>
      <c r="AN126" t="s">
        <v>2406</v>
      </c>
      <c r="AO126" t="b">
        <f t="shared" si="4"/>
        <v>1</v>
      </c>
    </row>
    <row r="127" spans="1:41" ht="15" customHeight="1">
      <c r="A127" s="1">
        <v>8</v>
      </c>
      <c r="B127" s="1" t="s">
        <v>94</v>
      </c>
      <c r="C127" s="1" t="s">
        <v>95</v>
      </c>
      <c r="D127" s="14" t="str">
        <f>VLOOKUP(C127, Tea_added!$B$1:$E$367, 3, FALSE)</f>
        <v>CAN_28_AAI6025_Diptera_Chironomidae_Cricotopus_cf__Tibialis_IDBApilon</v>
      </c>
      <c r="E127" s="14" t="str">
        <f>VLOOKUP(C127, Tea_added!$B$2:$E$367, 4, FALSE)</f>
        <v>BOLD:AAI6025</v>
      </c>
      <c r="F127" s="1" t="s">
        <v>96</v>
      </c>
      <c r="G127" s="1" t="s">
        <v>97</v>
      </c>
      <c r="H127" s="1" t="s">
        <v>98</v>
      </c>
      <c r="I127" s="1" t="s">
        <v>40</v>
      </c>
      <c r="J127" s="1" t="s">
        <v>41</v>
      </c>
      <c r="K127" s="1" t="s">
        <v>99</v>
      </c>
      <c r="L127" s="1" t="s">
        <v>3437</v>
      </c>
      <c r="M127" s="1" t="str">
        <f t="shared" si="6"/>
        <v>Cricotopus cf_tibialis_BOLD:AAI6025</v>
      </c>
      <c r="N127" s="13">
        <v>90</v>
      </c>
      <c r="O127" s="13" t="s">
        <v>100</v>
      </c>
      <c r="P127" s="13">
        <v>486</v>
      </c>
      <c r="R127" s="1" t="s">
        <v>44</v>
      </c>
      <c r="S127" s="9" t="s">
        <v>45</v>
      </c>
      <c r="T127" s="1" t="s">
        <v>55</v>
      </c>
      <c r="U127" s="7" t="s">
        <v>3544</v>
      </c>
      <c r="W127" s="55" t="s">
        <v>2653</v>
      </c>
      <c r="X127" s="56" t="s">
        <v>2653</v>
      </c>
      <c r="Y127" s="56" t="s">
        <v>2653</v>
      </c>
      <c r="Z127" s="56" t="s">
        <v>2653</v>
      </c>
      <c r="AA127" s="56" t="s">
        <v>2653</v>
      </c>
      <c r="AB127" s="56" t="s">
        <v>2653</v>
      </c>
      <c r="AC127" s="56" t="s">
        <v>2653</v>
      </c>
      <c r="AD127" s="56" t="s">
        <v>2653</v>
      </c>
      <c r="AE127" s="56" t="s">
        <v>2653</v>
      </c>
      <c r="AF127" s="56" t="s">
        <v>2653</v>
      </c>
      <c r="AG127" s="56" t="s">
        <v>2653</v>
      </c>
      <c r="AH127" s="56" t="s">
        <v>2653</v>
      </c>
      <c r="AI127" s="56" t="s">
        <v>2653</v>
      </c>
      <c r="AJ127" s="56" t="s">
        <v>2653</v>
      </c>
      <c r="AK127" s="57" t="s">
        <v>2653</v>
      </c>
      <c r="AL127" s="66" t="s">
        <v>56</v>
      </c>
      <c r="AM127" s="1" t="s">
        <v>101</v>
      </c>
      <c r="AN127" t="s">
        <v>101</v>
      </c>
      <c r="AO127" t="b">
        <f t="shared" si="4"/>
        <v>1</v>
      </c>
    </row>
    <row r="128" spans="1:41" ht="15" customHeight="1">
      <c r="A128" s="1">
        <v>80</v>
      </c>
      <c r="B128" s="1" t="s">
        <v>603</v>
      </c>
      <c r="C128" s="1" t="s">
        <v>604</v>
      </c>
      <c r="D128" s="14" t="str">
        <f>VLOOKUP(C128, Tea_added!$B$1:$E$367, 3, FALSE)</f>
        <v>280_AAU6577_Diptera_Sciaridae_Bradysia_IDBA_pilon</v>
      </c>
      <c r="E128" s="14" t="str">
        <f>VLOOKUP(C128, Tea_added!$B$2:$E$367, 4, FALSE)</f>
        <v>BOLD:AAU6577</v>
      </c>
      <c r="F128" s="1" t="s">
        <v>605</v>
      </c>
      <c r="G128" s="1" t="s">
        <v>606</v>
      </c>
      <c r="H128" s="1" t="s">
        <v>334</v>
      </c>
      <c r="I128" s="1" t="s">
        <v>40</v>
      </c>
      <c r="J128" s="1" t="s">
        <v>270</v>
      </c>
      <c r="K128" s="1" t="s">
        <v>334</v>
      </c>
      <c r="L128" s="1" t="s">
        <v>3369</v>
      </c>
      <c r="M128" s="1" t="str">
        <f t="shared" si="6"/>
        <v>Bradysia sp_BOLD:AAU6577</v>
      </c>
      <c r="N128" s="2">
        <v>70</v>
      </c>
      <c r="O128" s="2" t="s">
        <v>607</v>
      </c>
      <c r="P128" s="2">
        <v>994</v>
      </c>
      <c r="R128" s="1" t="s">
        <v>44</v>
      </c>
      <c r="S128" s="9" t="s">
        <v>45</v>
      </c>
      <c r="T128" s="1" t="s">
        <v>55</v>
      </c>
      <c r="U128" s="7" t="s">
        <v>3544</v>
      </c>
      <c r="W128" s="55" t="s">
        <v>2653</v>
      </c>
      <c r="X128" s="56" t="s">
        <v>2653</v>
      </c>
      <c r="Y128" s="56" t="s">
        <v>2653</v>
      </c>
      <c r="Z128" s="56" t="s">
        <v>2653</v>
      </c>
      <c r="AA128" s="56" t="s">
        <v>2653</v>
      </c>
      <c r="AB128" s="56" t="s">
        <v>2653</v>
      </c>
      <c r="AC128" s="56" t="s">
        <v>2653</v>
      </c>
      <c r="AD128" s="56" t="s">
        <v>2653</v>
      </c>
      <c r="AE128" s="56" t="s">
        <v>2653</v>
      </c>
      <c r="AF128" s="56" t="s">
        <v>2653</v>
      </c>
      <c r="AG128" s="56" t="s">
        <v>2653</v>
      </c>
      <c r="AH128" s="56" t="s">
        <v>2653</v>
      </c>
      <c r="AI128" s="56" t="s">
        <v>2653</v>
      </c>
      <c r="AJ128" s="56" t="s">
        <v>2653</v>
      </c>
      <c r="AK128" s="57" t="s">
        <v>2653</v>
      </c>
      <c r="AL128" s="66" t="s">
        <v>56</v>
      </c>
      <c r="AM128" s="1" t="s">
        <v>608</v>
      </c>
      <c r="AN128" t="s">
        <v>608</v>
      </c>
      <c r="AO128" t="b">
        <f t="shared" si="4"/>
        <v>1</v>
      </c>
    </row>
    <row r="129" spans="1:41" ht="15" customHeight="1">
      <c r="A129" s="1">
        <v>81</v>
      </c>
      <c r="B129" s="1" t="s">
        <v>609</v>
      </c>
      <c r="C129" s="1" t="s">
        <v>610</v>
      </c>
      <c r="D129" s="14" t="str">
        <f>VLOOKUP(C129, Tea_added!$B$1:$E$367, 3, FALSE)</f>
        <v>281_AAG5430_Diptera_Chironomidae_Procladius_crassinervis_IDBA_pilon</v>
      </c>
      <c r="E129" s="14" t="str">
        <f>VLOOKUP(C129, Tea_added!$B$2:$E$367, 4, FALSE)</f>
        <v>BOLD:AAG5430</v>
      </c>
      <c r="F129" s="1" t="s">
        <v>611</v>
      </c>
      <c r="G129" s="1" t="s">
        <v>612</v>
      </c>
      <c r="H129" s="1" t="s">
        <v>467</v>
      </c>
      <c r="I129" s="1" t="s">
        <v>40</v>
      </c>
      <c r="J129" s="1" t="s">
        <v>41</v>
      </c>
      <c r="K129" s="1" t="s">
        <v>468</v>
      </c>
      <c r="L129" s="1" t="s">
        <v>467</v>
      </c>
      <c r="M129" s="1" t="str">
        <f t="shared" si="6"/>
        <v>Procladius crassinervis_BOLD:AAG5430</v>
      </c>
      <c r="N129" s="2">
        <v>40</v>
      </c>
      <c r="O129" s="2" t="s">
        <v>613</v>
      </c>
      <c r="P129" s="2">
        <v>1540</v>
      </c>
      <c r="R129" s="1" t="s">
        <v>44</v>
      </c>
      <c r="S129" s="9" t="s">
        <v>45</v>
      </c>
      <c r="T129" s="1" t="s">
        <v>55</v>
      </c>
      <c r="U129" s="7" t="s">
        <v>3544</v>
      </c>
      <c r="W129" s="55" t="s">
        <v>2653</v>
      </c>
      <c r="X129" s="56" t="s">
        <v>2653</v>
      </c>
      <c r="Y129" s="56" t="s">
        <v>2653</v>
      </c>
      <c r="Z129" s="56" t="s">
        <v>2653</v>
      </c>
      <c r="AA129" s="56" t="s">
        <v>2653</v>
      </c>
      <c r="AB129" s="56" t="s">
        <v>2653</v>
      </c>
      <c r="AC129" s="56" t="s">
        <v>2653</v>
      </c>
      <c r="AD129" s="56" t="s">
        <v>2653</v>
      </c>
      <c r="AE129" s="56" t="s">
        <v>2653</v>
      </c>
      <c r="AF129" s="56" t="s">
        <v>2653</v>
      </c>
      <c r="AG129" s="56" t="s">
        <v>2653</v>
      </c>
      <c r="AH129" s="56" t="s">
        <v>2653</v>
      </c>
      <c r="AI129" s="56" t="s">
        <v>2653</v>
      </c>
      <c r="AJ129" s="56" t="s">
        <v>2653</v>
      </c>
      <c r="AK129" s="57" t="s">
        <v>2653</v>
      </c>
      <c r="AL129" s="66" t="s">
        <v>56</v>
      </c>
      <c r="AM129" s="1" t="s">
        <v>614</v>
      </c>
      <c r="AN129" t="s">
        <v>614</v>
      </c>
      <c r="AO129" t="b">
        <f t="shared" si="4"/>
        <v>1</v>
      </c>
    </row>
    <row r="130" spans="1:41" ht="15" customHeight="1">
      <c r="A130" s="1">
        <v>82</v>
      </c>
      <c r="B130" s="1" t="s">
        <v>615</v>
      </c>
      <c r="C130" s="1" t="s">
        <v>616</v>
      </c>
      <c r="D130" s="14" t="str">
        <f>VLOOKUP(C130, Tea_added!$B$1:$E$367, 3, FALSE)</f>
        <v>285_AAL7874_Diptera_Sciaridae_Lycoriella_SPADESmeta_pilon</v>
      </c>
      <c r="E130" s="14" t="str">
        <f>VLOOKUP(C130, Tea_added!$B$2:$E$367, 4, FALSE)</f>
        <v>BOLD:AAL7874</v>
      </c>
      <c r="F130" s="1" t="s">
        <v>617</v>
      </c>
      <c r="G130" s="1" t="s">
        <v>618</v>
      </c>
      <c r="H130" s="1" t="s">
        <v>271</v>
      </c>
      <c r="I130" s="1" t="s">
        <v>40</v>
      </c>
      <c r="J130" s="1" t="s">
        <v>270</v>
      </c>
      <c r="K130" s="1" t="s">
        <v>271</v>
      </c>
      <c r="L130" s="1" t="s">
        <v>3370</v>
      </c>
      <c r="M130" s="1" t="str">
        <f t="shared" si="6"/>
        <v>Lycoriella sp_BOLD:AAL7874</v>
      </c>
      <c r="N130" s="2">
        <v>40</v>
      </c>
      <c r="O130" s="2" t="s">
        <v>619</v>
      </c>
      <c r="P130" s="2">
        <v>1468</v>
      </c>
      <c r="R130" s="1" t="s">
        <v>44</v>
      </c>
      <c r="S130" s="9" t="s">
        <v>45</v>
      </c>
      <c r="T130" s="1" t="s">
        <v>55</v>
      </c>
      <c r="U130" s="7" t="s">
        <v>3544</v>
      </c>
      <c r="V130" s="71"/>
      <c r="W130" s="55" t="s">
        <v>2653</v>
      </c>
      <c r="X130" s="56" t="s">
        <v>2653</v>
      </c>
      <c r="Y130" s="56" t="s">
        <v>2653</v>
      </c>
      <c r="Z130" s="56" t="s">
        <v>2653</v>
      </c>
      <c r="AA130" s="56" t="s">
        <v>2653</v>
      </c>
      <c r="AB130" s="56" t="s">
        <v>2653</v>
      </c>
      <c r="AC130" s="56" t="s">
        <v>2653</v>
      </c>
      <c r="AD130" s="56" t="s">
        <v>2653</v>
      </c>
      <c r="AE130" s="56" t="s">
        <v>2653</v>
      </c>
      <c r="AF130" s="56" t="s">
        <v>2653</v>
      </c>
      <c r="AG130" s="56" t="s">
        <v>2653</v>
      </c>
      <c r="AH130" s="56" t="s">
        <v>2653</v>
      </c>
      <c r="AI130" s="56" t="s">
        <v>2653</v>
      </c>
      <c r="AJ130" s="56" t="s">
        <v>2653</v>
      </c>
      <c r="AK130" s="57" t="s">
        <v>2653</v>
      </c>
      <c r="AL130" s="66" t="s">
        <v>114</v>
      </c>
      <c r="AM130" s="1" t="s">
        <v>620</v>
      </c>
      <c r="AN130" t="s">
        <v>620</v>
      </c>
      <c r="AO130" t="b">
        <f t="shared" ref="AO130:AO193" si="7">EXACT(AM130,AN130)</f>
        <v>1</v>
      </c>
    </row>
    <row r="131" spans="1:41" ht="15" customHeight="1">
      <c r="A131" s="1">
        <v>83</v>
      </c>
      <c r="B131" s="1" t="s">
        <v>621</v>
      </c>
      <c r="C131" s="1" t="s">
        <v>622</v>
      </c>
      <c r="D131" s="14" t="str">
        <f>VLOOKUP(C131, Tea_added!$B$1:$E$367, 3, FALSE)</f>
        <v>292_ACI8139_Diptera_Ceratopogonidae_Brachypogon_IDBA_pilon</v>
      </c>
      <c r="E131" s="14" t="str">
        <f>VLOOKUP(C131, Tea_added!$B$2:$E$367, 4, FALSE)</f>
        <v>BOLD:ACI8139</v>
      </c>
      <c r="F131" s="1" t="s">
        <v>623</v>
      </c>
      <c r="G131" s="1" t="s">
        <v>624</v>
      </c>
      <c r="H131" s="1" t="s">
        <v>625</v>
      </c>
      <c r="I131" s="1" t="s">
        <v>40</v>
      </c>
      <c r="J131" s="1" t="s">
        <v>626</v>
      </c>
      <c r="K131" s="1" t="s">
        <v>625</v>
      </c>
      <c r="L131" s="1" t="s">
        <v>3111</v>
      </c>
      <c r="M131" s="1" t="str">
        <f t="shared" si="6"/>
        <v>Brachypogon sp_BOLD:ACI8139</v>
      </c>
      <c r="N131" s="2">
        <v>50</v>
      </c>
      <c r="O131" s="2" t="s">
        <v>208</v>
      </c>
      <c r="P131" s="2">
        <v>225</v>
      </c>
      <c r="R131" s="1" t="s">
        <v>44</v>
      </c>
      <c r="S131" s="9" t="s">
        <v>45</v>
      </c>
      <c r="T131" s="1" t="s">
        <v>55</v>
      </c>
      <c r="U131" s="7" t="s">
        <v>3544</v>
      </c>
      <c r="V131" s="71"/>
      <c r="W131" s="55" t="s">
        <v>2653</v>
      </c>
      <c r="X131" s="56" t="s">
        <v>2653</v>
      </c>
      <c r="Y131" s="56" t="s">
        <v>2653</v>
      </c>
      <c r="Z131" s="56" t="s">
        <v>2653</v>
      </c>
      <c r="AA131" s="56" t="s">
        <v>2653</v>
      </c>
      <c r="AB131" s="56" t="s">
        <v>2653</v>
      </c>
      <c r="AC131" s="56" t="s">
        <v>2653</v>
      </c>
      <c r="AD131" s="56" t="s">
        <v>2653</v>
      </c>
      <c r="AE131" s="56" t="s">
        <v>2653</v>
      </c>
      <c r="AF131" s="56" t="s">
        <v>2653</v>
      </c>
      <c r="AG131" s="56" t="s">
        <v>2653</v>
      </c>
      <c r="AH131" s="56" t="s">
        <v>2653</v>
      </c>
      <c r="AI131" s="56" t="s">
        <v>2653</v>
      </c>
      <c r="AJ131" s="56" t="s">
        <v>2653</v>
      </c>
      <c r="AK131" s="57" t="s">
        <v>2653</v>
      </c>
      <c r="AL131" s="66" t="s">
        <v>56</v>
      </c>
      <c r="AM131" s="1" t="s">
        <v>627</v>
      </c>
      <c r="AN131" t="s">
        <v>627</v>
      </c>
      <c r="AO131" t="b">
        <f t="shared" si="7"/>
        <v>1</v>
      </c>
    </row>
    <row r="132" spans="1:41" ht="15" customHeight="1">
      <c r="A132" s="1">
        <v>84</v>
      </c>
      <c r="B132" s="1" t="s">
        <v>628</v>
      </c>
      <c r="C132" s="1" t="s">
        <v>629</v>
      </c>
      <c r="D132" s="14" t="str">
        <f>VLOOKUP(C132, Tea_added!$B$1:$E$367, 3, FALSE)</f>
        <v>293_AAM5397_Diptera_Limoniidae_Ormosia_SPADESmeta_pilon</v>
      </c>
      <c r="E132" s="14" t="str">
        <f>VLOOKUP(C132, Tea_added!$B$2:$E$367, 4, FALSE)</f>
        <v>BOLD:AAM5397</v>
      </c>
      <c r="F132" s="1" t="s">
        <v>630</v>
      </c>
      <c r="G132" s="1" t="s">
        <v>631</v>
      </c>
      <c r="H132" s="1" t="s">
        <v>632</v>
      </c>
      <c r="I132" s="1" t="s">
        <v>40</v>
      </c>
      <c r="J132" s="1" t="s">
        <v>633</v>
      </c>
      <c r="K132" s="1" t="s">
        <v>632</v>
      </c>
      <c r="L132" s="1" t="s">
        <v>3361</v>
      </c>
      <c r="M132" s="1" t="str">
        <f t="shared" si="6"/>
        <v>Ormosia sp_BOLD:AAM5397</v>
      </c>
      <c r="N132" s="2">
        <v>40</v>
      </c>
      <c r="O132" s="2" t="s">
        <v>634</v>
      </c>
      <c r="P132" s="2">
        <v>2248</v>
      </c>
      <c r="R132" s="1" t="s">
        <v>44</v>
      </c>
      <c r="S132" s="9" t="s">
        <v>45</v>
      </c>
      <c r="T132" s="1" t="s">
        <v>55</v>
      </c>
      <c r="U132" s="7" t="s">
        <v>3544</v>
      </c>
      <c r="V132" s="71"/>
      <c r="W132" s="55" t="s">
        <v>2653</v>
      </c>
      <c r="X132" s="56" t="s">
        <v>2653</v>
      </c>
      <c r="Y132" s="56" t="s">
        <v>2653</v>
      </c>
      <c r="Z132" s="56" t="s">
        <v>2653</v>
      </c>
      <c r="AA132" s="56" t="s">
        <v>2653</v>
      </c>
      <c r="AB132" s="56" t="s">
        <v>2653</v>
      </c>
      <c r="AC132" s="56" t="s">
        <v>2653</v>
      </c>
      <c r="AD132" s="56" t="s">
        <v>2653</v>
      </c>
      <c r="AE132" s="56" t="s">
        <v>2653</v>
      </c>
      <c r="AF132" s="56" t="s">
        <v>2653</v>
      </c>
      <c r="AG132" s="56" t="s">
        <v>2653</v>
      </c>
      <c r="AH132" s="56" t="s">
        <v>2653</v>
      </c>
      <c r="AI132" s="56" t="s">
        <v>2653</v>
      </c>
      <c r="AJ132" s="56" t="s">
        <v>2653</v>
      </c>
      <c r="AK132" s="57" t="s">
        <v>2653</v>
      </c>
      <c r="AL132" s="66" t="s">
        <v>114</v>
      </c>
      <c r="AM132" s="1" t="s">
        <v>635</v>
      </c>
      <c r="AN132" t="s">
        <v>635</v>
      </c>
      <c r="AO132" t="b">
        <f t="shared" si="7"/>
        <v>1</v>
      </c>
    </row>
    <row r="133" spans="1:41" ht="15" customHeight="1">
      <c r="A133" s="1">
        <v>85</v>
      </c>
      <c r="B133" s="1" t="s">
        <v>636</v>
      </c>
      <c r="C133" s="1" t="s">
        <v>637</v>
      </c>
      <c r="D133" s="14" t="str">
        <f>VLOOKUP(C133, Tea_added!$B$1:$E$367, 3, FALSE)</f>
        <v>294_ABY5735_Diptera_Sciaridae_Lycoriella_SPADESmeta_pilon</v>
      </c>
      <c r="E133" s="14" t="str">
        <f>VLOOKUP(C133, Tea_added!$B$2:$E$367, 4, FALSE)</f>
        <v>BOLD:ABY5735</v>
      </c>
      <c r="F133" s="1" t="s">
        <v>638</v>
      </c>
      <c r="G133" s="1" t="s">
        <v>639</v>
      </c>
      <c r="H133" s="1" t="s">
        <v>271</v>
      </c>
      <c r="I133" s="1" t="s">
        <v>40</v>
      </c>
      <c r="J133" s="1" t="s">
        <v>270</v>
      </c>
      <c r="K133" s="1" t="s">
        <v>271</v>
      </c>
      <c r="L133" s="1" t="s">
        <v>3370</v>
      </c>
      <c r="M133" s="1" t="str">
        <f t="shared" si="6"/>
        <v>Lycoriella sp_BOLD:ABY5735</v>
      </c>
      <c r="N133" s="2">
        <v>70</v>
      </c>
      <c r="O133" s="2" t="s">
        <v>285</v>
      </c>
      <c r="P133" s="2">
        <v>525</v>
      </c>
      <c r="R133" s="1" t="s">
        <v>44</v>
      </c>
      <c r="S133" s="9" t="s">
        <v>45</v>
      </c>
      <c r="T133" s="1" t="s">
        <v>55</v>
      </c>
      <c r="U133" s="7" t="s">
        <v>3544</v>
      </c>
      <c r="V133" s="71"/>
      <c r="W133" s="55" t="s">
        <v>2653</v>
      </c>
      <c r="X133" s="56" t="s">
        <v>2653</v>
      </c>
      <c r="Y133" s="56" t="s">
        <v>2653</v>
      </c>
      <c r="Z133" s="56" t="s">
        <v>2653</v>
      </c>
      <c r="AA133" s="56" t="s">
        <v>2653</v>
      </c>
      <c r="AB133" s="56" t="s">
        <v>2653</v>
      </c>
      <c r="AC133" s="56" t="s">
        <v>2653</v>
      </c>
      <c r="AD133" s="56" t="s">
        <v>2653</v>
      </c>
      <c r="AE133" s="56" t="s">
        <v>2653</v>
      </c>
      <c r="AF133" s="56" t="s">
        <v>2653</v>
      </c>
      <c r="AG133" s="56" t="s">
        <v>2653</v>
      </c>
      <c r="AH133" s="56" t="s">
        <v>2653</v>
      </c>
      <c r="AI133" s="56" t="s">
        <v>2653</v>
      </c>
      <c r="AJ133" s="56" t="s">
        <v>2653</v>
      </c>
      <c r="AK133" s="57" t="s">
        <v>2653</v>
      </c>
      <c r="AL133" s="66" t="s">
        <v>114</v>
      </c>
      <c r="AM133" s="1" t="s">
        <v>640</v>
      </c>
      <c r="AN133" t="s">
        <v>640</v>
      </c>
      <c r="AO133" t="b">
        <f t="shared" si="7"/>
        <v>1</v>
      </c>
    </row>
    <row r="134" spans="1:41" ht="15" customHeight="1">
      <c r="A134" s="1">
        <v>86</v>
      </c>
      <c r="B134" s="1" t="s">
        <v>641</v>
      </c>
      <c r="C134" s="1" t="s">
        <v>642</v>
      </c>
      <c r="D134" s="14" t="str">
        <f>VLOOKUP(C134, Tea_added!$B$1:$E$367, 3, FALSE)</f>
        <v>295_ACK2762_Diptera_Chironomidae_IDBA_pilon</v>
      </c>
      <c r="E134" s="14" t="str">
        <f>VLOOKUP(C134, Tea_added!$B$2:$E$367, 4, FALSE)</f>
        <v>BOLD:ACK2762</v>
      </c>
      <c r="F134" s="1" t="s">
        <v>643</v>
      </c>
      <c r="G134" s="1" t="s">
        <v>644</v>
      </c>
      <c r="H134" s="1" t="s">
        <v>41</v>
      </c>
      <c r="I134" s="1" t="s">
        <v>40</v>
      </c>
      <c r="J134" s="1" t="s">
        <v>41</v>
      </c>
      <c r="K134" s="1" t="s">
        <v>3116</v>
      </c>
      <c r="L134" s="1" t="s">
        <v>3117</v>
      </c>
      <c r="M134" s="1" t="str">
        <f t="shared" si="6"/>
        <v>genus sp_BOLD:ACK2762</v>
      </c>
      <c r="N134" s="2">
        <v>50</v>
      </c>
      <c r="O134" s="2">
        <v>3</v>
      </c>
      <c r="P134" s="2">
        <v>150</v>
      </c>
      <c r="R134" s="1" t="s">
        <v>44</v>
      </c>
      <c r="S134" s="9" t="s">
        <v>45</v>
      </c>
      <c r="T134" s="1" t="s">
        <v>55</v>
      </c>
      <c r="U134" s="7" t="s">
        <v>3544</v>
      </c>
      <c r="V134" s="71"/>
      <c r="W134" s="55" t="s">
        <v>2653</v>
      </c>
      <c r="X134" s="56" t="s">
        <v>2653</v>
      </c>
      <c r="Y134" s="56" t="s">
        <v>2653</v>
      </c>
      <c r="Z134" s="56" t="s">
        <v>2653</v>
      </c>
      <c r="AA134" s="56" t="s">
        <v>2653</v>
      </c>
      <c r="AB134" s="56" t="s">
        <v>2653</v>
      </c>
      <c r="AC134" s="56" t="s">
        <v>2653</v>
      </c>
      <c r="AD134" s="56" t="s">
        <v>2653</v>
      </c>
      <c r="AE134" s="56" t="s">
        <v>2653</v>
      </c>
      <c r="AF134" s="56" t="s">
        <v>2653</v>
      </c>
      <c r="AG134" s="56" t="s">
        <v>2653</v>
      </c>
      <c r="AH134" s="56" t="s">
        <v>2653</v>
      </c>
      <c r="AI134" s="56" t="s">
        <v>2653</v>
      </c>
      <c r="AJ134" s="56" t="s">
        <v>2653</v>
      </c>
      <c r="AK134" s="57" t="s">
        <v>2653</v>
      </c>
      <c r="AL134" s="66" t="s">
        <v>56</v>
      </c>
      <c r="AM134" s="1" t="s">
        <v>645</v>
      </c>
      <c r="AN134" t="s">
        <v>645</v>
      </c>
      <c r="AO134" t="b">
        <f t="shared" si="7"/>
        <v>1</v>
      </c>
    </row>
    <row r="135" spans="1:41" ht="15" customHeight="1">
      <c r="A135" s="1">
        <v>87</v>
      </c>
      <c r="B135" s="1" t="s">
        <v>646</v>
      </c>
      <c r="C135" s="1" t="s">
        <v>647</v>
      </c>
      <c r="D135" s="14" t="str">
        <f>VLOOKUP(C135, Tea_added!$B$1:$E$367, 3, FALSE)</f>
        <v>296_AAC2863_Diptera_Chironomidae_Tanytarsus_heliomesonyctios_SPADESmeta_pilon</v>
      </c>
      <c r="E135" s="14" t="str">
        <f>VLOOKUP(C135, Tea_added!$B$2:$E$367, 4, FALSE)</f>
        <v>BOLD:AAC2863</v>
      </c>
      <c r="F135" s="1" t="s">
        <v>648</v>
      </c>
      <c r="G135" s="1" t="s">
        <v>649</v>
      </c>
      <c r="H135" s="1" t="s">
        <v>650</v>
      </c>
      <c r="I135" s="1" t="s">
        <v>40</v>
      </c>
      <c r="J135" s="1" t="s">
        <v>41</v>
      </c>
      <c r="K135" s="1" t="s">
        <v>350</v>
      </c>
      <c r="L135" s="1" t="s">
        <v>650</v>
      </c>
      <c r="M135" s="1" t="str">
        <f t="shared" si="6"/>
        <v>Tanytarsus heliomesonyctios_BOLD:AAC2863</v>
      </c>
      <c r="N135" s="2">
        <v>50</v>
      </c>
      <c r="O135" s="2" t="s">
        <v>651</v>
      </c>
      <c r="P135" s="2">
        <v>475</v>
      </c>
      <c r="R135" s="1" t="s">
        <v>44</v>
      </c>
      <c r="S135" s="9" t="s">
        <v>45</v>
      </c>
      <c r="T135" s="1" t="s">
        <v>216</v>
      </c>
      <c r="U135" s="7" t="s">
        <v>3544</v>
      </c>
      <c r="W135" s="55" t="s">
        <v>216</v>
      </c>
      <c r="X135" s="56" t="s">
        <v>2653</v>
      </c>
      <c r="Y135" s="56" t="s">
        <v>2653</v>
      </c>
      <c r="Z135" s="56" t="s">
        <v>2653</v>
      </c>
      <c r="AA135" s="56" t="s">
        <v>2653</v>
      </c>
      <c r="AB135" s="56" t="s">
        <v>2653</v>
      </c>
      <c r="AC135" s="56" t="s">
        <v>2653</v>
      </c>
      <c r="AD135" s="56" t="s">
        <v>2653</v>
      </c>
      <c r="AE135" s="56" t="s">
        <v>2653</v>
      </c>
      <c r="AF135" s="56" t="s">
        <v>2653</v>
      </c>
      <c r="AG135" s="56" t="s">
        <v>2653</v>
      </c>
      <c r="AH135" s="56" t="s">
        <v>2653</v>
      </c>
      <c r="AI135" s="56" t="s">
        <v>2653</v>
      </c>
      <c r="AJ135" s="56" t="s">
        <v>2653</v>
      </c>
      <c r="AK135" s="57" t="s">
        <v>2653</v>
      </c>
      <c r="AL135" s="66" t="s">
        <v>114</v>
      </c>
      <c r="AM135" s="1" t="s">
        <v>652</v>
      </c>
      <c r="AN135" t="s">
        <v>652</v>
      </c>
      <c r="AO135" t="b">
        <f t="shared" si="7"/>
        <v>1</v>
      </c>
    </row>
    <row r="136" spans="1:41" ht="15" customHeight="1">
      <c r="A136" s="1">
        <v>227</v>
      </c>
      <c r="B136" s="1" t="s">
        <v>1600</v>
      </c>
      <c r="C136" s="1" t="s">
        <v>1601</v>
      </c>
      <c r="D136" s="14" t="str">
        <f>VLOOKUP(C136, Tea_added!$B$1:$E$367, 3, FALSE)</f>
        <v>PlateC_E8_AAE3721_Diptera_Chironomidae_Paraphaenocladius_brevinervis_spades_pilon</v>
      </c>
      <c r="E136" s="14" t="str">
        <f>VLOOKUP(C136, Tea_added!$B$2:$E$367, 4, FALSE)</f>
        <v>BOLD:AAE3721</v>
      </c>
      <c r="F136" s="1" t="s">
        <v>1602</v>
      </c>
      <c r="G136" s="1" t="s">
        <v>1603</v>
      </c>
      <c r="H136" s="1" t="s">
        <v>1604</v>
      </c>
      <c r="I136" s="1" t="s">
        <v>40</v>
      </c>
      <c r="J136" s="1" t="s">
        <v>41</v>
      </c>
      <c r="K136" s="1" t="s">
        <v>437</v>
      </c>
      <c r="L136" s="1" t="s">
        <v>1604</v>
      </c>
      <c r="M136" s="1" t="str">
        <f t="shared" si="6"/>
        <v>Paraphaenocladius brevinervis_BOLD:AAE3721</v>
      </c>
      <c r="N136" s="13">
        <v>70</v>
      </c>
      <c r="O136" s="13" t="s">
        <v>215</v>
      </c>
      <c r="P136" s="13">
        <v>252</v>
      </c>
      <c r="R136" s="1" t="s">
        <v>1272</v>
      </c>
      <c r="S136" s="7" t="s">
        <v>2386</v>
      </c>
      <c r="T136" s="1" t="s">
        <v>55</v>
      </c>
      <c r="U136" s="7" t="s">
        <v>3544</v>
      </c>
      <c r="W136" s="55" t="s">
        <v>45</v>
      </c>
      <c r="X136" s="56" t="s">
        <v>45</v>
      </c>
      <c r="Y136" s="56" t="s">
        <v>45</v>
      </c>
      <c r="Z136" s="56" t="s">
        <v>45</v>
      </c>
      <c r="AA136" s="56" t="s">
        <v>45</v>
      </c>
      <c r="AB136" s="56" t="s">
        <v>45</v>
      </c>
      <c r="AC136" s="56" t="s">
        <v>45</v>
      </c>
      <c r="AD136" s="56" t="s">
        <v>45</v>
      </c>
      <c r="AE136" s="56" t="s">
        <v>45</v>
      </c>
      <c r="AF136" s="56" t="s">
        <v>45</v>
      </c>
      <c r="AG136" s="56" t="s">
        <v>45</v>
      </c>
      <c r="AH136" s="56" t="s">
        <v>45</v>
      </c>
      <c r="AI136" s="56" t="s">
        <v>45</v>
      </c>
      <c r="AJ136" s="56" t="s">
        <v>45</v>
      </c>
      <c r="AK136" s="57" t="s">
        <v>45</v>
      </c>
      <c r="AL136" s="64" t="s">
        <v>2400</v>
      </c>
      <c r="AM136" t="s">
        <v>2508</v>
      </c>
      <c r="AN136" t="s">
        <v>2508</v>
      </c>
      <c r="AO136" t="b">
        <f t="shared" si="7"/>
        <v>1</v>
      </c>
    </row>
    <row r="137" spans="1:41" ht="15" customHeight="1">
      <c r="A137" s="1">
        <v>88</v>
      </c>
      <c r="B137" s="1" t="s">
        <v>653</v>
      </c>
      <c r="C137" s="1" t="s">
        <v>654</v>
      </c>
      <c r="D137" s="14" t="str">
        <f>VLOOKUP(C137, Tea_added!$B$1:$E$367, 3, FALSE)</f>
        <v>305_ACI9186_Diptera_Ceratopogonidae_Ceratopogon_abstrusus_IDBA_pilon</v>
      </c>
      <c r="E137" s="14" t="str">
        <f>VLOOKUP(C137, Tea_added!$B$2:$E$367, 4, FALSE)</f>
        <v>BOLD:ACI9186</v>
      </c>
      <c r="F137" s="1" t="s">
        <v>655</v>
      </c>
      <c r="G137" s="1" t="s">
        <v>656</v>
      </c>
      <c r="H137" s="1" t="s">
        <v>657</v>
      </c>
      <c r="I137" s="1" t="s">
        <v>40</v>
      </c>
      <c r="J137" s="1" t="s">
        <v>626</v>
      </c>
      <c r="K137" s="1" t="s">
        <v>658</v>
      </c>
      <c r="L137" s="1" t="s">
        <v>657</v>
      </c>
      <c r="M137" s="1" t="str">
        <f t="shared" si="6"/>
        <v>Ceratopogon abstrusus_BOLD:ACI9186</v>
      </c>
      <c r="N137" s="13">
        <v>70</v>
      </c>
      <c r="O137" s="13" t="s">
        <v>659</v>
      </c>
      <c r="P137" s="13">
        <v>637</v>
      </c>
      <c r="R137" s="1" t="s">
        <v>44</v>
      </c>
      <c r="S137" s="9" t="s">
        <v>45</v>
      </c>
      <c r="T137" s="1" t="s">
        <v>55</v>
      </c>
      <c r="U137" s="7" t="s">
        <v>3544</v>
      </c>
      <c r="W137" s="55" t="s">
        <v>2653</v>
      </c>
      <c r="X137" s="56" t="s">
        <v>2653</v>
      </c>
      <c r="Y137" s="56" t="s">
        <v>2653</v>
      </c>
      <c r="Z137" s="56" t="s">
        <v>2653</v>
      </c>
      <c r="AA137" s="56" t="s">
        <v>2653</v>
      </c>
      <c r="AB137" s="56" t="s">
        <v>2653</v>
      </c>
      <c r="AC137" s="56" t="s">
        <v>2653</v>
      </c>
      <c r="AD137" s="56" t="s">
        <v>2653</v>
      </c>
      <c r="AE137" s="56" t="s">
        <v>2653</v>
      </c>
      <c r="AF137" s="56" t="s">
        <v>2653</v>
      </c>
      <c r="AG137" s="56" t="s">
        <v>2653</v>
      </c>
      <c r="AH137" s="56" t="s">
        <v>2653</v>
      </c>
      <c r="AI137" s="56" t="s">
        <v>2653</v>
      </c>
      <c r="AJ137" s="56" t="s">
        <v>2653</v>
      </c>
      <c r="AK137" s="57" t="s">
        <v>2653</v>
      </c>
      <c r="AL137" s="66" t="s">
        <v>56</v>
      </c>
      <c r="AM137" s="1" t="s">
        <v>660</v>
      </c>
      <c r="AN137" t="s">
        <v>660</v>
      </c>
      <c r="AO137" t="b">
        <f t="shared" si="7"/>
        <v>1</v>
      </c>
    </row>
    <row r="138" spans="1:41" ht="15" customHeight="1">
      <c r="A138" s="1">
        <v>228</v>
      </c>
      <c r="B138" s="1" t="s">
        <v>1605</v>
      </c>
      <c r="C138" s="1" t="s">
        <v>1606</v>
      </c>
      <c r="D138" s="14" t="str">
        <f>VLOOKUP(C138, Tea_added!$B$1:$E$367, 3, FALSE)</f>
        <v>PlateC_E9_AAU6760_Diptera_Chironomidae_Gymnometriocnemus_spades_pilon</v>
      </c>
      <c r="E138" s="14" t="str">
        <f>VLOOKUP(C138, Tea_added!$B$2:$E$367, 4, FALSE)</f>
        <v>BOLD:AAU6760</v>
      </c>
      <c r="F138" s="1" t="s">
        <v>1607</v>
      </c>
      <c r="G138" s="1" t="s">
        <v>1608</v>
      </c>
      <c r="H138" s="1" t="s">
        <v>1609</v>
      </c>
      <c r="I138" s="1" t="s">
        <v>40</v>
      </c>
      <c r="J138" s="1" t="s">
        <v>41</v>
      </c>
      <c r="K138" s="1" t="s">
        <v>1609</v>
      </c>
      <c r="L138" s="1" t="s">
        <v>3118</v>
      </c>
      <c r="M138" s="1" t="str">
        <f t="shared" si="6"/>
        <v>Gymnometriocnemus sp_BOLD:AAU6760</v>
      </c>
      <c r="N138" s="13">
        <v>50</v>
      </c>
      <c r="O138" s="13" t="s">
        <v>1610</v>
      </c>
      <c r="P138" s="13">
        <v>125</v>
      </c>
      <c r="R138" s="1" t="s">
        <v>1272</v>
      </c>
      <c r="S138" s="7" t="s">
        <v>2386</v>
      </c>
      <c r="T138" s="1" t="s">
        <v>55</v>
      </c>
      <c r="U138" s="7" t="s">
        <v>3544</v>
      </c>
      <c r="V138" s="71"/>
      <c r="W138" s="55" t="s">
        <v>45</v>
      </c>
      <c r="X138" s="56" t="s">
        <v>45</v>
      </c>
      <c r="Y138" s="56" t="s">
        <v>45</v>
      </c>
      <c r="Z138" s="56" t="s">
        <v>45</v>
      </c>
      <c r="AA138" s="56" t="s">
        <v>45</v>
      </c>
      <c r="AB138" s="56" t="s">
        <v>45</v>
      </c>
      <c r="AC138" s="56" t="s">
        <v>45</v>
      </c>
      <c r="AD138" s="56" t="s">
        <v>45</v>
      </c>
      <c r="AE138" s="56" t="s">
        <v>45</v>
      </c>
      <c r="AF138" s="56" t="s">
        <v>45</v>
      </c>
      <c r="AG138" s="56" t="s">
        <v>45</v>
      </c>
      <c r="AH138" s="56" t="s">
        <v>45</v>
      </c>
      <c r="AI138" s="56" t="s">
        <v>45</v>
      </c>
      <c r="AJ138" s="56" t="s">
        <v>45</v>
      </c>
      <c r="AK138" s="57" t="s">
        <v>45</v>
      </c>
      <c r="AL138" s="64" t="s">
        <v>2400</v>
      </c>
      <c r="AM138" t="s">
        <v>2509</v>
      </c>
      <c r="AN138" t="s">
        <v>2509</v>
      </c>
      <c r="AO138" t="b">
        <f t="shared" si="7"/>
        <v>1</v>
      </c>
    </row>
    <row r="139" spans="1:41" ht="15" customHeight="1">
      <c r="A139" s="1">
        <v>9</v>
      </c>
      <c r="B139" s="1" t="s">
        <v>102</v>
      </c>
      <c r="C139" s="1" t="s">
        <v>103</v>
      </c>
      <c r="D139" s="14" t="str">
        <f>VLOOKUP(C139, Tea_added!$B$1:$E$367, 3, FALSE)</f>
        <v>CAN_31_AAA5307_Diptera_Chironomidae_Cricotopus_obnixus_IDBApilon</v>
      </c>
      <c r="E139" s="14" t="str">
        <f>VLOOKUP(C139, Tea_added!$B$2:$E$367, 4, FALSE)</f>
        <v>BOLD:AAA5307</v>
      </c>
      <c r="F139" s="1" t="s">
        <v>104</v>
      </c>
      <c r="G139" s="1" t="s">
        <v>105</v>
      </c>
      <c r="H139" s="1" t="s">
        <v>106</v>
      </c>
      <c r="I139" s="1" t="s">
        <v>40</v>
      </c>
      <c r="J139" s="1" t="s">
        <v>41</v>
      </c>
      <c r="K139" s="1" t="s">
        <v>99</v>
      </c>
      <c r="L139" s="1" t="s">
        <v>106</v>
      </c>
      <c r="M139" s="1" t="str">
        <f t="shared" si="6"/>
        <v>Cricotopus obnixus_BOLD:AAA5307</v>
      </c>
      <c r="N139" s="13">
        <v>90</v>
      </c>
      <c r="O139" s="13" t="s">
        <v>107</v>
      </c>
      <c r="P139" s="13">
        <v>513</v>
      </c>
      <c r="R139" s="1" t="s">
        <v>44</v>
      </c>
      <c r="S139" s="9" t="s">
        <v>45</v>
      </c>
      <c r="T139" s="1" t="s">
        <v>55</v>
      </c>
      <c r="U139" s="7" t="s">
        <v>3544</v>
      </c>
      <c r="W139" s="55" t="s">
        <v>2653</v>
      </c>
      <c r="X139" s="56" t="s">
        <v>2653</v>
      </c>
      <c r="Y139" s="56" t="s">
        <v>2653</v>
      </c>
      <c r="Z139" s="56" t="s">
        <v>2653</v>
      </c>
      <c r="AA139" s="56" t="s">
        <v>2653</v>
      </c>
      <c r="AB139" s="56" t="s">
        <v>2653</v>
      </c>
      <c r="AC139" s="56" t="s">
        <v>2653</v>
      </c>
      <c r="AD139" s="56" t="s">
        <v>2653</v>
      </c>
      <c r="AE139" s="56" t="s">
        <v>2653</v>
      </c>
      <c r="AF139" s="56" t="s">
        <v>2653</v>
      </c>
      <c r="AG139" s="56" t="s">
        <v>2653</v>
      </c>
      <c r="AH139" s="56" t="s">
        <v>2653</v>
      </c>
      <c r="AI139" s="56" t="s">
        <v>2653</v>
      </c>
      <c r="AJ139" s="56" t="s">
        <v>2653</v>
      </c>
      <c r="AK139" s="57" t="s">
        <v>2653</v>
      </c>
      <c r="AL139" s="66" t="s">
        <v>56</v>
      </c>
      <c r="AM139" s="1" t="s">
        <v>108</v>
      </c>
      <c r="AN139" t="s">
        <v>108</v>
      </c>
      <c r="AO139" t="b">
        <f t="shared" si="7"/>
        <v>1</v>
      </c>
    </row>
    <row r="140" spans="1:41" ht="15" customHeight="1">
      <c r="A140" s="1">
        <v>89</v>
      </c>
      <c r="B140" s="1" t="s">
        <v>661</v>
      </c>
      <c r="C140" s="1" t="s">
        <v>662</v>
      </c>
      <c r="D140" s="14" t="str">
        <f>VLOOKUP(C140, Tea_added!$B$1:$E$367, 3, FALSE)</f>
        <v>312_ABA7010_Diptera_Chironomidae_Smittia_IDBA_pilon</v>
      </c>
      <c r="E140" s="14" t="str">
        <f>VLOOKUP(C140, Tea_added!$B$2:$E$367, 4, FALSE)</f>
        <v>BOLD:ABA7010</v>
      </c>
      <c r="F140" s="1" t="s">
        <v>663</v>
      </c>
      <c r="G140" s="1" t="s">
        <v>664</v>
      </c>
      <c r="H140" s="1" t="s">
        <v>278</v>
      </c>
      <c r="I140" s="1" t="s">
        <v>40</v>
      </c>
      <c r="J140" s="1" t="s">
        <v>41</v>
      </c>
      <c r="K140" s="1" t="s">
        <v>278</v>
      </c>
      <c r="L140" s="1" t="s">
        <v>3125</v>
      </c>
      <c r="M140" s="1" t="str">
        <f t="shared" si="6"/>
        <v>Smittia sp_BOLD:ABA7010</v>
      </c>
      <c r="N140" s="2">
        <v>50</v>
      </c>
      <c r="O140" s="2">
        <v>3</v>
      </c>
      <c r="P140" s="2">
        <v>150</v>
      </c>
      <c r="R140" s="1" t="s">
        <v>44</v>
      </c>
      <c r="S140" s="9" t="s">
        <v>45</v>
      </c>
      <c r="T140" s="1" t="s">
        <v>55</v>
      </c>
      <c r="U140" s="7" t="s">
        <v>3544</v>
      </c>
      <c r="V140" s="112" t="s">
        <v>665</v>
      </c>
      <c r="W140" s="55" t="s">
        <v>2653</v>
      </c>
      <c r="X140" s="56" t="s">
        <v>2653</v>
      </c>
      <c r="Y140" s="56" t="s">
        <v>2653</v>
      </c>
      <c r="Z140" s="56" t="s">
        <v>2653</v>
      </c>
      <c r="AA140" s="56" t="s">
        <v>2653</v>
      </c>
      <c r="AB140" s="56" t="s">
        <v>2653</v>
      </c>
      <c r="AC140" s="56" t="s">
        <v>2653</v>
      </c>
      <c r="AD140" s="56" t="s">
        <v>2653</v>
      </c>
      <c r="AE140" s="56" t="s">
        <v>2653</v>
      </c>
      <c r="AF140" s="56" t="s">
        <v>2653</v>
      </c>
      <c r="AG140" s="56" t="s">
        <v>2653</v>
      </c>
      <c r="AH140" s="56" t="s">
        <v>2653</v>
      </c>
      <c r="AI140" s="56" t="s">
        <v>2653</v>
      </c>
      <c r="AJ140" s="56" t="s">
        <v>2653</v>
      </c>
      <c r="AK140" s="57" t="s">
        <v>2653</v>
      </c>
      <c r="AL140" s="66" t="s">
        <v>56</v>
      </c>
      <c r="AM140" s="1" t="s">
        <v>666</v>
      </c>
      <c r="AN140" t="s">
        <v>666</v>
      </c>
      <c r="AO140" t="b">
        <f t="shared" si="7"/>
        <v>1</v>
      </c>
    </row>
    <row r="141" spans="1:41" ht="15" customHeight="1">
      <c r="A141" s="1">
        <v>90</v>
      </c>
      <c r="B141" s="1" t="s">
        <v>667</v>
      </c>
      <c r="C141" s="1" t="s">
        <v>668</v>
      </c>
      <c r="D141" s="14" t="str">
        <f>VLOOKUP(C141, Tea_added!$B$1:$E$367, 3, FALSE)</f>
        <v>313_ACR2777_Diptera_Canacidae_Canacidae_IDBA_pilon</v>
      </c>
      <c r="E141" s="14" t="str">
        <f>VLOOKUP(C141, Tea_added!$B$2:$E$367, 4, FALSE)</f>
        <v>BOLD:ACR2777</v>
      </c>
      <c r="F141" s="1" t="s">
        <v>669</v>
      </c>
      <c r="G141" s="1" t="s">
        <v>670</v>
      </c>
      <c r="H141" s="1" t="s">
        <v>671</v>
      </c>
      <c r="I141" s="1" t="s">
        <v>40</v>
      </c>
      <c r="J141" s="1" t="s">
        <v>671</v>
      </c>
      <c r="K141" s="1" t="s">
        <v>3116</v>
      </c>
      <c r="L141" s="1" t="s">
        <v>3117</v>
      </c>
      <c r="M141" s="1" t="str">
        <f t="shared" si="6"/>
        <v>genus sp_BOLD:ACR2777</v>
      </c>
      <c r="N141" s="2">
        <v>70</v>
      </c>
      <c r="O141" s="2" t="s">
        <v>672</v>
      </c>
      <c r="P141" s="2">
        <v>1001</v>
      </c>
      <c r="R141" s="1" t="s">
        <v>44</v>
      </c>
      <c r="S141" s="9" t="s">
        <v>45</v>
      </c>
      <c r="T141" s="1" t="s">
        <v>55</v>
      </c>
      <c r="U141" s="7" t="s">
        <v>3544</v>
      </c>
      <c r="W141" s="55" t="s">
        <v>2653</v>
      </c>
      <c r="X141" s="56" t="s">
        <v>2653</v>
      </c>
      <c r="Y141" s="56" t="s">
        <v>2653</v>
      </c>
      <c r="Z141" s="56" t="s">
        <v>2653</v>
      </c>
      <c r="AA141" s="56" t="s">
        <v>2653</v>
      </c>
      <c r="AB141" s="56" t="s">
        <v>2653</v>
      </c>
      <c r="AC141" s="56" t="s">
        <v>2653</v>
      </c>
      <c r="AD141" s="56" t="s">
        <v>2653</v>
      </c>
      <c r="AE141" s="56" t="s">
        <v>2653</v>
      </c>
      <c r="AF141" s="56" t="s">
        <v>2653</v>
      </c>
      <c r="AG141" s="56" t="s">
        <v>2653</v>
      </c>
      <c r="AH141" s="56" t="s">
        <v>2653</v>
      </c>
      <c r="AI141" s="56" t="s">
        <v>2653</v>
      </c>
      <c r="AJ141" s="56" t="s">
        <v>2653</v>
      </c>
      <c r="AK141" s="57" t="s">
        <v>2653</v>
      </c>
      <c r="AL141" s="66" t="s">
        <v>56</v>
      </c>
      <c r="AM141" s="1" t="s">
        <v>673</v>
      </c>
      <c r="AN141" t="s">
        <v>673</v>
      </c>
      <c r="AO141" t="b">
        <f t="shared" si="7"/>
        <v>1</v>
      </c>
    </row>
    <row r="142" spans="1:41" ht="15" customHeight="1">
      <c r="A142" s="1">
        <v>91</v>
      </c>
      <c r="B142" s="1" t="s">
        <v>674</v>
      </c>
      <c r="C142" s="1" t="s">
        <v>675</v>
      </c>
      <c r="D142" s="14" t="str">
        <f>VLOOKUP(C142, Tea_added!$B$1:$E$367, 3, FALSE)</f>
        <v>318_AAV5076_Diptera_Chironomidae_Orthocladius_priomixtus_SPADESmeta_pilon</v>
      </c>
      <c r="E142" s="14" t="str">
        <f>VLOOKUP(C142, Tea_added!$B$2:$E$367, 4, FALSE)</f>
        <v>BOLD:AAV5076</v>
      </c>
      <c r="F142" s="1" t="s">
        <v>676</v>
      </c>
      <c r="G142" s="1" t="s">
        <v>677</v>
      </c>
      <c r="H142" s="1" t="s">
        <v>678</v>
      </c>
      <c r="I142" s="1" t="s">
        <v>40</v>
      </c>
      <c r="J142" s="1" t="s">
        <v>41</v>
      </c>
      <c r="K142" s="1" t="s">
        <v>365</v>
      </c>
      <c r="L142" s="1" t="s">
        <v>678</v>
      </c>
      <c r="M142" s="1" t="str">
        <f t="shared" si="6"/>
        <v>Orthocladius priomixtus_BOLD:AAV5076</v>
      </c>
      <c r="N142" s="13">
        <v>50</v>
      </c>
      <c r="O142" s="13">
        <v>17</v>
      </c>
      <c r="P142" s="13">
        <v>850</v>
      </c>
      <c r="R142" s="1" t="s">
        <v>44</v>
      </c>
      <c r="S142" s="9" t="s">
        <v>45</v>
      </c>
      <c r="T142" s="1" t="s">
        <v>55</v>
      </c>
      <c r="U142" s="7" t="s">
        <v>3544</v>
      </c>
      <c r="V142" s="71"/>
      <c r="W142" s="55" t="s">
        <v>2653</v>
      </c>
      <c r="X142" s="56" t="s">
        <v>2653</v>
      </c>
      <c r="Y142" s="56" t="s">
        <v>2653</v>
      </c>
      <c r="Z142" s="56" t="s">
        <v>2653</v>
      </c>
      <c r="AA142" s="56" t="s">
        <v>2653</v>
      </c>
      <c r="AB142" s="56" t="s">
        <v>2653</v>
      </c>
      <c r="AC142" s="56" t="s">
        <v>2653</v>
      </c>
      <c r="AD142" s="56" t="s">
        <v>2653</v>
      </c>
      <c r="AE142" s="56" t="s">
        <v>2653</v>
      </c>
      <c r="AF142" s="56" t="s">
        <v>2653</v>
      </c>
      <c r="AG142" s="56" t="s">
        <v>2653</v>
      </c>
      <c r="AH142" s="56" t="s">
        <v>2653</v>
      </c>
      <c r="AI142" s="56" t="s">
        <v>2653</v>
      </c>
      <c r="AJ142" s="56" t="s">
        <v>2653</v>
      </c>
      <c r="AK142" s="57" t="s">
        <v>2653</v>
      </c>
      <c r="AL142" s="66" t="s">
        <v>114</v>
      </c>
      <c r="AM142" s="1" t="s">
        <v>679</v>
      </c>
      <c r="AN142" t="s">
        <v>679</v>
      </c>
      <c r="AO142" t="b">
        <f t="shared" si="7"/>
        <v>1</v>
      </c>
    </row>
    <row r="143" spans="1:41" ht="15" customHeight="1">
      <c r="A143" s="1">
        <v>92</v>
      </c>
      <c r="B143" s="1" t="s">
        <v>680</v>
      </c>
      <c r="C143" s="1" t="s">
        <v>681</v>
      </c>
      <c r="D143" s="14" t="str">
        <f>VLOOKUP(C143, Tea_added!$B$1:$E$367, 3, FALSE)</f>
        <v>320_AAG6532_Diptera_Ceratopogonidae_Brachypogon_IDBA_pilon</v>
      </c>
      <c r="E143" s="14" t="str">
        <f>VLOOKUP(C143, Tea_added!$B$2:$E$367, 4, FALSE)</f>
        <v>BOLD:AAG6532</v>
      </c>
      <c r="F143" s="1" t="s">
        <v>682</v>
      </c>
      <c r="G143" s="1" t="s">
        <v>683</v>
      </c>
      <c r="H143" s="1" t="s">
        <v>625</v>
      </c>
      <c r="I143" s="1" t="s">
        <v>40</v>
      </c>
      <c r="J143" s="1" t="s">
        <v>626</v>
      </c>
      <c r="K143" s="1" t="s">
        <v>625</v>
      </c>
      <c r="L143" s="1" t="s">
        <v>3111</v>
      </c>
      <c r="M143" s="1" t="str">
        <f t="shared" si="6"/>
        <v>Brachypogon sp_BOLD:AAG6532</v>
      </c>
      <c r="N143" s="2">
        <v>50</v>
      </c>
      <c r="O143" s="2" t="s">
        <v>505</v>
      </c>
      <c r="P143" s="2">
        <v>265</v>
      </c>
      <c r="R143" s="1" t="s">
        <v>44</v>
      </c>
      <c r="S143" s="9" t="s">
        <v>45</v>
      </c>
      <c r="T143" s="1" t="s">
        <v>55</v>
      </c>
      <c r="U143" s="7" t="s">
        <v>3544</v>
      </c>
      <c r="W143" s="55" t="s">
        <v>2653</v>
      </c>
      <c r="X143" s="56" t="s">
        <v>2653</v>
      </c>
      <c r="Y143" s="56" t="s">
        <v>2653</v>
      </c>
      <c r="Z143" s="56" t="s">
        <v>2653</v>
      </c>
      <c r="AA143" s="56" t="s">
        <v>2653</v>
      </c>
      <c r="AB143" s="56" t="s">
        <v>2653</v>
      </c>
      <c r="AC143" s="56" t="s">
        <v>2653</v>
      </c>
      <c r="AD143" s="56" t="s">
        <v>2653</v>
      </c>
      <c r="AE143" s="56" t="s">
        <v>2653</v>
      </c>
      <c r="AF143" s="56" t="s">
        <v>2653</v>
      </c>
      <c r="AG143" s="56" t="s">
        <v>2653</v>
      </c>
      <c r="AH143" s="56" t="s">
        <v>2653</v>
      </c>
      <c r="AI143" s="56" t="s">
        <v>2653</v>
      </c>
      <c r="AJ143" s="56" t="s">
        <v>2653</v>
      </c>
      <c r="AK143" s="57" t="s">
        <v>2653</v>
      </c>
      <c r="AL143" s="66" t="s">
        <v>56</v>
      </c>
      <c r="AM143" s="1" t="s">
        <v>684</v>
      </c>
      <c r="AN143" t="s">
        <v>684</v>
      </c>
      <c r="AO143" t="b">
        <f t="shared" si="7"/>
        <v>1</v>
      </c>
    </row>
    <row r="144" spans="1:41" ht="15" customHeight="1">
      <c r="A144" s="14">
        <v>93</v>
      </c>
      <c r="B144" s="14" t="s">
        <v>685</v>
      </c>
      <c r="C144" s="14" t="s">
        <v>686</v>
      </c>
      <c r="D144" s="14" t="str">
        <f>VLOOKUP(C144, Tea_added!$B$1:$E$367, 3, FALSE)</f>
        <v>PlateI_B7_ABW3845_Diptera_Brachypogon_spades_pilon</v>
      </c>
      <c r="E144" s="14" t="str">
        <f>VLOOKUP(C144, Tea_added!$B$2:$E$367, 4, FALSE)</f>
        <v>BOLD:ABW3845</v>
      </c>
      <c r="F144" s="14" t="s">
        <v>687</v>
      </c>
      <c r="G144" s="14" t="s">
        <v>688</v>
      </c>
      <c r="H144" s="14" t="s">
        <v>625</v>
      </c>
      <c r="I144" s="14" t="s">
        <v>40</v>
      </c>
      <c r="J144" s="14" t="s">
        <v>626</v>
      </c>
      <c r="K144" s="14" t="s">
        <v>625</v>
      </c>
      <c r="L144" s="14" t="s">
        <v>3111</v>
      </c>
      <c r="M144" s="1" t="str">
        <f t="shared" si="6"/>
        <v>Brachypogon sp_BOLD:ABW3845</v>
      </c>
      <c r="N144" s="15">
        <v>50</v>
      </c>
      <c r="O144" s="15" t="s">
        <v>689</v>
      </c>
      <c r="P144" s="15">
        <v>380</v>
      </c>
      <c r="Q144" s="16"/>
      <c r="R144" s="14" t="s">
        <v>2384</v>
      </c>
      <c r="S144" s="19" t="s">
        <v>2385</v>
      </c>
      <c r="T144" s="14" t="s">
        <v>55</v>
      </c>
      <c r="U144" s="19" t="s">
        <v>3544</v>
      </c>
      <c r="V144" s="72"/>
      <c r="W144" s="60" t="s">
        <v>45</v>
      </c>
      <c r="X144" s="61" t="s">
        <v>45</v>
      </c>
      <c r="Y144" s="61" t="s">
        <v>45</v>
      </c>
      <c r="Z144" s="61" t="s">
        <v>45</v>
      </c>
      <c r="AA144" s="61" t="s">
        <v>45</v>
      </c>
      <c r="AB144" s="61" t="s">
        <v>45</v>
      </c>
      <c r="AC144" s="61" t="s">
        <v>45</v>
      </c>
      <c r="AD144" s="61" t="s">
        <v>45</v>
      </c>
      <c r="AE144" s="61" t="s">
        <v>45</v>
      </c>
      <c r="AF144" s="61" t="s">
        <v>45</v>
      </c>
      <c r="AG144" s="61" t="s">
        <v>45</v>
      </c>
      <c r="AH144" s="61" t="s">
        <v>45</v>
      </c>
      <c r="AI144" s="61" t="s">
        <v>45</v>
      </c>
      <c r="AJ144" s="61" t="s">
        <v>45</v>
      </c>
      <c r="AK144" s="62" t="s">
        <v>45</v>
      </c>
      <c r="AL144" s="15" t="s">
        <v>2400</v>
      </c>
      <c r="AM144" s="16" t="s">
        <v>2458</v>
      </c>
      <c r="AN144" s="16" t="s">
        <v>2458</v>
      </c>
      <c r="AO144" t="b">
        <f t="shared" si="7"/>
        <v>1</v>
      </c>
    </row>
    <row r="145" spans="1:43" ht="15" customHeight="1">
      <c r="A145" s="1">
        <v>93</v>
      </c>
      <c r="B145" s="1" t="s">
        <v>685</v>
      </c>
      <c r="C145" s="1" t="s">
        <v>686</v>
      </c>
      <c r="D145" s="14" t="str">
        <f>VLOOKUP(C145, Tea_added!$B$1:$E$367, 3, FALSE)</f>
        <v>PlateI_B7_ABW3845_Diptera_Brachypogon_spades_pilon</v>
      </c>
      <c r="E145" s="14" t="str">
        <f>VLOOKUP(C145, Tea_added!$B$2:$E$367, 4, FALSE)</f>
        <v>BOLD:ABW3845</v>
      </c>
      <c r="F145" s="1" t="s">
        <v>687</v>
      </c>
      <c r="G145" s="1" t="s">
        <v>688</v>
      </c>
      <c r="H145" s="1" t="s">
        <v>625</v>
      </c>
      <c r="I145" s="1" t="s">
        <v>40</v>
      </c>
      <c r="J145" s="1" t="s">
        <v>626</v>
      </c>
      <c r="K145" s="1" t="s">
        <v>625</v>
      </c>
      <c r="N145" s="2">
        <v>50</v>
      </c>
      <c r="O145" s="2" t="s">
        <v>689</v>
      </c>
      <c r="P145" s="2">
        <v>380</v>
      </c>
      <c r="R145" s="1" t="s">
        <v>44</v>
      </c>
      <c r="S145" s="4" t="s">
        <v>45</v>
      </c>
      <c r="T145" s="5" t="s">
        <v>46</v>
      </c>
      <c r="U145" s="116" t="s">
        <v>3544</v>
      </c>
      <c r="V145" s="122" t="s">
        <v>2685</v>
      </c>
      <c r="W145" s="6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8"/>
      <c r="AL145" s="13"/>
      <c r="AM145" s="1"/>
      <c r="AN145" t="s">
        <v>2458</v>
      </c>
      <c r="AO145" t="b">
        <f t="shared" si="7"/>
        <v>0</v>
      </c>
    </row>
    <row r="146" spans="1:43" ht="15" customHeight="1">
      <c r="A146" s="1">
        <v>94</v>
      </c>
      <c r="B146" s="1" t="s">
        <v>690</v>
      </c>
      <c r="C146" s="1" t="s">
        <v>691</v>
      </c>
      <c r="D146" s="14" t="str">
        <f>VLOOKUP(C146, Tea_added!$B$1:$E$367, 3, FALSE)</f>
        <v>323_AAI3491_Diptera_Chironomidae_Orthocladius_Eudact_gelidorum_IDBA_pilon</v>
      </c>
      <c r="E146" s="14" t="str">
        <f>VLOOKUP(C146, Tea_added!$B$2:$E$367, 4, FALSE)</f>
        <v>BOLD:AAI3491</v>
      </c>
      <c r="F146" s="1" t="s">
        <v>692</v>
      </c>
      <c r="G146" s="1" t="s">
        <v>693</v>
      </c>
      <c r="H146" s="1" t="s">
        <v>694</v>
      </c>
      <c r="I146" s="1" t="s">
        <v>40</v>
      </c>
      <c r="J146" s="1" t="s">
        <v>41</v>
      </c>
      <c r="K146" s="1" t="s">
        <v>365</v>
      </c>
      <c r="L146" s="1" t="s">
        <v>3121</v>
      </c>
      <c r="M146" s="1" t="str">
        <f t="shared" ref="M146:M174" si="8">_xlfn.TEXTJOIN("_", FALSE, L146, E146)</f>
        <v>Orthocladius sp_BOLD:AAI3491</v>
      </c>
      <c r="N146" s="2">
        <v>50</v>
      </c>
      <c r="O146" s="2" t="s">
        <v>695</v>
      </c>
      <c r="P146" s="2">
        <v>585</v>
      </c>
      <c r="R146" s="1" t="s">
        <v>44</v>
      </c>
      <c r="S146" s="9" t="s">
        <v>45</v>
      </c>
      <c r="T146" s="1" t="s">
        <v>55</v>
      </c>
      <c r="U146" s="7" t="s">
        <v>3544</v>
      </c>
      <c r="W146" s="55" t="s">
        <v>2653</v>
      </c>
      <c r="X146" s="56" t="s">
        <v>2653</v>
      </c>
      <c r="Y146" s="56" t="s">
        <v>2653</v>
      </c>
      <c r="Z146" s="56" t="s">
        <v>2653</v>
      </c>
      <c r="AA146" s="56" t="s">
        <v>2653</v>
      </c>
      <c r="AB146" s="56" t="s">
        <v>2653</v>
      </c>
      <c r="AC146" s="56" t="s">
        <v>2653</v>
      </c>
      <c r="AD146" s="56" t="s">
        <v>2653</v>
      </c>
      <c r="AE146" s="56" t="s">
        <v>2653</v>
      </c>
      <c r="AF146" s="56" t="s">
        <v>2653</v>
      </c>
      <c r="AG146" s="56" t="s">
        <v>2653</v>
      </c>
      <c r="AH146" s="56" t="s">
        <v>2653</v>
      </c>
      <c r="AI146" s="56" t="s">
        <v>2653</v>
      </c>
      <c r="AJ146" s="56" t="s">
        <v>2653</v>
      </c>
      <c r="AK146" s="57" t="s">
        <v>2653</v>
      </c>
      <c r="AL146" s="66" t="s">
        <v>56</v>
      </c>
      <c r="AM146" s="1" t="s">
        <v>696</v>
      </c>
      <c r="AN146" t="s">
        <v>696</v>
      </c>
      <c r="AO146" t="b">
        <f t="shared" si="7"/>
        <v>1</v>
      </c>
    </row>
    <row r="147" spans="1:43" ht="15" customHeight="1">
      <c r="A147" s="1">
        <v>95</v>
      </c>
      <c r="B147" s="1" t="s">
        <v>697</v>
      </c>
      <c r="C147" s="1" t="s">
        <v>698</v>
      </c>
      <c r="D147" s="14" t="str">
        <f>VLOOKUP(C147, Tea_added!$B$1:$E$367, 3, FALSE)</f>
        <v>324_AAM9259_Diptera_Sciaridae_IDBA_pilon</v>
      </c>
      <c r="E147" s="14" t="str">
        <f>VLOOKUP(C147, Tea_added!$B$2:$E$367, 4, FALSE)</f>
        <v>BOLD:AAM9259</v>
      </c>
      <c r="F147" s="1" t="s">
        <v>699</v>
      </c>
      <c r="G147" s="1" t="s">
        <v>700</v>
      </c>
      <c r="H147" s="1" t="s">
        <v>270</v>
      </c>
      <c r="I147" s="1" t="s">
        <v>40</v>
      </c>
      <c r="J147" s="1" t="s">
        <v>270</v>
      </c>
      <c r="K147" s="1" t="s">
        <v>3116</v>
      </c>
      <c r="L147" s="1" t="s">
        <v>3117</v>
      </c>
      <c r="M147" s="1" t="str">
        <f t="shared" si="8"/>
        <v>genus sp_BOLD:AAM9259</v>
      </c>
      <c r="N147" s="2">
        <v>70</v>
      </c>
      <c r="O147" s="2" t="s">
        <v>505</v>
      </c>
      <c r="P147" s="2">
        <v>371</v>
      </c>
      <c r="R147" s="1" t="s">
        <v>44</v>
      </c>
      <c r="S147" s="9" t="s">
        <v>45</v>
      </c>
      <c r="T147" s="1" t="s">
        <v>55</v>
      </c>
      <c r="U147" s="7" t="s">
        <v>3544</v>
      </c>
      <c r="W147" s="55" t="s">
        <v>2653</v>
      </c>
      <c r="X147" s="56" t="s">
        <v>2653</v>
      </c>
      <c r="Y147" s="56" t="s">
        <v>2653</v>
      </c>
      <c r="Z147" s="56" t="s">
        <v>2653</v>
      </c>
      <c r="AA147" s="56" t="s">
        <v>2653</v>
      </c>
      <c r="AB147" s="56" t="s">
        <v>2653</v>
      </c>
      <c r="AC147" s="56" t="s">
        <v>2653</v>
      </c>
      <c r="AD147" s="56" t="s">
        <v>2653</v>
      </c>
      <c r="AE147" s="56" t="s">
        <v>2653</v>
      </c>
      <c r="AF147" s="56" t="s">
        <v>2653</v>
      </c>
      <c r="AG147" s="56" t="s">
        <v>2653</v>
      </c>
      <c r="AH147" s="56" t="s">
        <v>2653</v>
      </c>
      <c r="AI147" s="56" t="s">
        <v>2653</v>
      </c>
      <c r="AJ147" s="56" t="s">
        <v>2653</v>
      </c>
      <c r="AK147" s="57" t="s">
        <v>2653</v>
      </c>
      <c r="AL147" s="66" t="s">
        <v>56</v>
      </c>
      <c r="AM147" s="1" t="s">
        <v>701</v>
      </c>
      <c r="AN147" t="s">
        <v>701</v>
      </c>
      <c r="AO147" t="b">
        <f t="shared" si="7"/>
        <v>1</v>
      </c>
    </row>
    <row r="148" spans="1:43" ht="15" customHeight="1">
      <c r="A148" s="1">
        <v>96</v>
      </c>
      <c r="B148" s="1" t="s">
        <v>702</v>
      </c>
      <c r="C148" s="1" t="s">
        <v>703</v>
      </c>
      <c r="D148" s="14" t="str">
        <f>VLOOKUP(C148, Tea_added!$B$1:$E$367, 3, FALSE)</f>
        <v>326_ACI9181_Diptera_Chironomidae_Pseudokiefferiella_IDBA_pilon</v>
      </c>
      <c r="E148" s="14" t="str">
        <f>VLOOKUP(C148, Tea_added!$B$2:$E$367, 4, FALSE)</f>
        <v>BOLD:ACI9181</v>
      </c>
      <c r="F148" s="1" t="s">
        <v>704</v>
      </c>
      <c r="G148" s="1" t="s">
        <v>705</v>
      </c>
      <c r="H148" s="1" t="s">
        <v>706</v>
      </c>
      <c r="I148" s="1" t="s">
        <v>40</v>
      </c>
      <c r="J148" s="1" t="s">
        <v>41</v>
      </c>
      <c r="K148" s="1" t="s">
        <v>706</v>
      </c>
      <c r="L148" s="1" t="s">
        <v>3123</v>
      </c>
      <c r="M148" s="1" t="str">
        <f t="shared" si="8"/>
        <v>Pseudokiefferiella sp_BOLD:ACI9181</v>
      </c>
      <c r="N148" s="2">
        <v>40</v>
      </c>
      <c r="O148" s="2" t="s">
        <v>707</v>
      </c>
      <c r="P148" s="2">
        <v>916</v>
      </c>
      <c r="R148" s="1" t="s">
        <v>44</v>
      </c>
      <c r="S148" s="9" t="s">
        <v>45</v>
      </c>
      <c r="T148" s="1" t="s">
        <v>55</v>
      </c>
      <c r="U148" s="7" t="s">
        <v>3544</v>
      </c>
      <c r="V148" s="71"/>
      <c r="W148" s="55" t="s">
        <v>2653</v>
      </c>
      <c r="X148" s="56" t="s">
        <v>2653</v>
      </c>
      <c r="Y148" s="56" t="s">
        <v>2653</v>
      </c>
      <c r="Z148" s="56" t="s">
        <v>2653</v>
      </c>
      <c r="AA148" s="56" t="s">
        <v>2653</v>
      </c>
      <c r="AB148" s="56" t="s">
        <v>2653</v>
      </c>
      <c r="AC148" s="56" t="s">
        <v>2653</v>
      </c>
      <c r="AD148" s="56" t="s">
        <v>2653</v>
      </c>
      <c r="AE148" s="56" t="s">
        <v>2653</v>
      </c>
      <c r="AF148" s="56" t="s">
        <v>2653</v>
      </c>
      <c r="AG148" s="56" t="s">
        <v>2653</v>
      </c>
      <c r="AH148" s="56" t="s">
        <v>2653</v>
      </c>
      <c r="AI148" s="56" t="s">
        <v>2653</v>
      </c>
      <c r="AJ148" s="56" t="s">
        <v>2653</v>
      </c>
      <c r="AK148" s="57" t="s">
        <v>2653</v>
      </c>
      <c r="AL148" s="66" t="s">
        <v>56</v>
      </c>
      <c r="AM148" s="1" t="s">
        <v>708</v>
      </c>
      <c r="AN148" t="s">
        <v>708</v>
      </c>
      <c r="AO148" t="b">
        <f t="shared" si="7"/>
        <v>1</v>
      </c>
    </row>
    <row r="149" spans="1:43">
      <c r="A149" s="1">
        <v>97</v>
      </c>
      <c r="B149" s="1" t="s">
        <v>709</v>
      </c>
      <c r="C149" s="1" t="s">
        <v>710</v>
      </c>
      <c r="D149" s="14" t="str">
        <f>VLOOKUP(C149, Tea_added!$B$1:$E$367, 3, FALSE)</f>
        <v>327_ACA4750_Diptera_Chironomidae_Orthocladius_frigidus_IDBA_pilon</v>
      </c>
      <c r="E149" s="14" t="str">
        <f>VLOOKUP(C149, Tea_added!$B$2:$E$367, 4, FALSE)</f>
        <v>BOLD:ACA4750</v>
      </c>
      <c r="F149" s="1" t="s">
        <v>711</v>
      </c>
      <c r="G149" s="1" t="s">
        <v>712</v>
      </c>
      <c r="H149" s="1" t="s">
        <v>713</v>
      </c>
      <c r="I149" s="1" t="s">
        <v>40</v>
      </c>
      <c r="J149" s="1" t="s">
        <v>41</v>
      </c>
      <c r="K149" s="1" t="s">
        <v>365</v>
      </c>
      <c r="L149" s="1" t="s">
        <v>713</v>
      </c>
      <c r="M149" s="1" t="str">
        <f t="shared" si="8"/>
        <v>Orthocladius frigidus_BOLD:ACA4750</v>
      </c>
      <c r="N149" s="2">
        <v>70</v>
      </c>
      <c r="O149" s="2" t="s">
        <v>422</v>
      </c>
      <c r="P149" s="2">
        <v>658</v>
      </c>
      <c r="Q149" s="1" t="s">
        <v>715</v>
      </c>
      <c r="R149" s="1" t="s">
        <v>44</v>
      </c>
      <c r="S149" s="9" t="s">
        <v>45</v>
      </c>
      <c r="T149" s="1" t="s">
        <v>55</v>
      </c>
      <c r="U149" s="39" t="s">
        <v>3544</v>
      </c>
      <c r="V149" s="112" t="s">
        <v>714</v>
      </c>
      <c r="W149" s="55" t="s">
        <v>2653</v>
      </c>
      <c r="X149" s="56" t="s">
        <v>2653</v>
      </c>
      <c r="Y149" s="56" t="s">
        <v>2653</v>
      </c>
      <c r="Z149" s="56" t="s">
        <v>2653</v>
      </c>
      <c r="AA149" s="56" t="s">
        <v>2653</v>
      </c>
      <c r="AB149" s="56" t="s">
        <v>2653</v>
      </c>
      <c r="AC149" s="56" t="s">
        <v>2653</v>
      </c>
      <c r="AD149" s="56" t="s">
        <v>2653</v>
      </c>
      <c r="AE149" s="56" t="s">
        <v>2653</v>
      </c>
      <c r="AF149" s="56" t="s">
        <v>2653</v>
      </c>
      <c r="AG149" s="56" t="s">
        <v>2653</v>
      </c>
      <c r="AH149" s="56" t="s">
        <v>2653</v>
      </c>
      <c r="AI149" s="56" t="s">
        <v>2653</v>
      </c>
      <c r="AJ149" s="56" t="s">
        <v>2653</v>
      </c>
      <c r="AK149" s="57" t="s">
        <v>2653</v>
      </c>
      <c r="AL149" s="66" t="s">
        <v>56</v>
      </c>
      <c r="AM149" s="1" t="s">
        <v>716</v>
      </c>
      <c r="AN149" t="s">
        <v>716</v>
      </c>
      <c r="AO149" t="b">
        <f t="shared" si="7"/>
        <v>1</v>
      </c>
    </row>
    <row r="150" spans="1:43" ht="15" customHeight="1">
      <c r="A150" s="1">
        <v>10</v>
      </c>
      <c r="B150" s="1" t="s">
        <v>109</v>
      </c>
      <c r="C150" s="1" t="s">
        <v>110</v>
      </c>
      <c r="D150" s="14" t="str">
        <f>VLOOKUP(C150, Tea_added!$B$1:$E$367, 3, FALSE)</f>
        <v>CAN_33_ABZ4817_Diptera_Chironomidae_Cricotopus_obnixus_SPADESmeta_pilon</v>
      </c>
      <c r="E150" s="14" t="str">
        <f>VLOOKUP(C150, Tea_added!$B$2:$E$367, 4, FALSE)</f>
        <v>BOLD:ABZ4817</v>
      </c>
      <c r="F150" s="1" t="s">
        <v>111</v>
      </c>
      <c r="G150" s="1" t="s">
        <v>112</v>
      </c>
      <c r="H150" s="1" t="s">
        <v>106</v>
      </c>
      <c r="I150" s="1" t="s">
        <v>40</v>
      </c>
      <c r="J150" s="1" t="s">
        <v>41</v>
      </c>
      <c r="K150" s="1" t="s">
        <v>99</v>
      </c>
      <c r="L150" s="1" t="s">
        <v>106</v>
      </c>
      <c r="M150" s="1" t="str">
        <f t="shared" si="8"/>
        <v>Cricotopus obnixus_BOLD:ABZ4817</v>
      </c>
      <c r="N150" s="2">
        <v>90</v>
      </c>
      <c r="O150" s="2" t="s">
        <v>113</v>
      </c>
      <c r="P150" s="2">
        <v>306</v>
      </c>
      <c r="R150" s="1" t="s">
        <v>44</v>
      </c>
      <c r="S150" s="9" t="s">
        <v>45</v>
      </c>
      <c r="T150" s="1" t="s">
        <v>55</v>
      </c>
      <c r="U150" s="7" t="s">
        <v>3544</v>
      </c>
      <c r="W150" s="55" t="s">
        <v>2653</v>
      </c>
      <c r="X150" s="56" t="s">
        <v>2653</v>
      </c>
      <c r="Y150" s="56" t="s">
        <v>2653</v>
      </c>
      <c r="Z150" s="56" t="s">
        <v>2653</v>
      </c>
      <c r="AA150" s="56" t="s">
        <v>2653</v>
      </c>
      <c r="AB150" s="56" t="s">
        <v>2653</v>
      </c>
      <c r="AC150" s="56" t="s">
        <v>2653</v>
      </c>
      <c r="AD150" s="56" t="s">
        <v>2653</v>
      </c>
      <c r="AE150" s="56" t="s">
        <v>2653</v>
      </c>
      <c r="AF150" s="56" t="s">
        <v>2653</v>
      </c>
      <c r="AG150" s="56" t="s">
        <v>2653</v>
      </c>
      <c r="AH150" s="56" t="s">
        <v>2653</v>
      </c>
      <c r="AI150" s="56" t="s">
        <v>2653</v>
      </c>
      <c r="AJ150" s="56" t="s">
        <v>2653</v>
      </c>
      <c r="AK150" s="57" t="s">
        <v>2653</v>
      </c>
      <c r="AL150" s="66" t="s">
        <v>114</v>
      </c>
      <c r="AM150" s="1" t="s">
        <v>115</v>
      </c>
      <c r="AN150" t="s">
        <v>115</v>
      </c>
      <c r="AO150" t="b">
        <f t="shared" si="7"/>
        <v>1</v>
      </c>
    </row>
    <row r="151" spans="1:43" ht="15" customHeight="1">
      <c r="A151" s="1">
        <v>98</v>
      </c>
      <c r="B151" s="1" t="s">
        <v>717</v>
      </c>
      <c r="C151" s="1" t="s">
        <v>718</v>
      </c>
      <c r="D151" s="14" t="str">
        <f>VLOOKUP(C151, Tea_added!$B$1:$E$367, 3, FALSE)</f>
        <v>331_AAG2511_Diptera_Anthomyiidae_Delia_platura_IDBA_pilon</v>
      </c>
      <c r="E151" s="14" t="str">
        <f>VLOOKUP(C151, Tea_added!$B$2:$E$367, 4, FALSE)</f>
        <v>BOLD:AAG2511</v>
      </c>
      <c r="F151" s="1" t="s">
        <v>719</v>
      </c>
      <c r="G151" s="1" t="s">
        <v>720</v>
      </c>
      <c r="H151" s="1" t="s">
        <v>721</v>
      </c>
      <c r="I151" s="1" t="s">
        <v>40</v>
      </c>
      <c r="J151" s="1" t="s">
        <v>252</v>
      </c>
      <c r="K151" s="1" t="s">
        <v>452</v>
      </c>
      <c r="L151" s="1" t="s">
        <v>721</v>
      </c>
      <c r="M151" s="1" t="str">
        <f t="shared" si="8"/>
        <v>Delia platura_BOLD:AAG2511</v>
      </c>
      <c r="N151" s="2">
        <v>50</v>
      </c>
      <c r="O151" s="2" t="s">
        <v>722</v>
      </c>
      <c r="P151" s="2">
        <v>2125</v>
      </c>
      <c r="Q151" s="1" t="s">
        <v>715</v>
      </c>
      <c r="R151" s="1" t="s">
        <v>44</v>
      </c>
      <c r="S151" s="9" t="s">
        <v>45</v>
      </c>
      <c r="T151" s="1" t="s">
        <v>55</v>
      </c>
      <c r="U151" s="7" t="s">
        <v>3544</v>
      </c>
      <c r="V151" s="71"/>
      <c r="W151" s="55" t="s">
        <v>2653</v>
      </c>
      <c r="X151" s="56" t="s">
        <v>2653</v>
      </c>
      <c r="Y151" s="56" t="s">
        <v>2653</v>
      </c>
      <c r="Z151" s="56" t="s">
        <v>2653</v>
      </c>
      <c r="AA151" s="56" t="s">
        <v>2653</v>
      </c>
      <c r="AB151" s="56" t="s">
        <v>2653</v>
      </c>
      <c r="AC151" s="56" t="s">
        <v>2653</v>
      </c>
      <c r="AD151" s="56" t="s">
        <v>2653</v>
      </c>
      <c r="AE151" s="56" t="s">
        <v>2653</v>
      </c>
      <c r="AF151" s="56" t="s">
        <v>2653</v>
      </c>
      <c r="AG151" s="56" t="s">
        <v>2653</v>
      </c>
      <c r="AH151" s="56" t="s">
        <v>2653</v>
      </c>
      <c r="AI151" s="56" t="s">
        <v>2653</v>
      </c>
      <c r="AJ151" s="56" t="s">
        <v>2653</v>
      </c>
      <c r="AK151" s="57" t="s">
        <v>2653</v>
      </c>
      <c r="AL151" s="66" t="s">
        <v>56</v>
      </c>
      <c r="AM151" s="1" t="s">
        <v>723</v>
      </c>
      <c r="AN151" t="s">
        <v>723</v>
      </c>
      <c r="AO151" t="b">
        <f t="shared" si="7"/>
        <v>1</v>
      </c>
    </row>
    <row r="152" spans="1:43" ht="15" customHeight="1">
      <c r="A152" s="1">
        <v>99</v>
      </c>
      <c r="B152" s="1" t="s">
        <v>724</v>
      </c>
      <c r="C152" s="1" t="s">
        <v>725</v>
      </c>
      <c r="D152" s="14" t="str">
        <f>VLOOKUP(C152, Tea_added!$B$1:$E$367, 3, FALSE)</f>
        <v>332_ACK1991_Diptera_Chironomidae_Orthocladius_SPADESmeta_pilon</v>
      </c>
      <c r="E152" s="14" t="str">
        <f>VLOOKUP(C152, Tea_added!$B$2:$E$367, 4, FALSE)</f>
        <v>BOLD:ACK1991</v>
      </c>
      <c r="F152" s="1" t="s">
        <v>726</v>
      </c>
      <c r="G152" s="1" t="s">
        <v>727</v>
      </c>
      <c r="H152" s="1" t="s">
        <v>365</v>
      </c>
      <c r="I152" s="1" t="s">
        <v>40</v>
      </c>
      <c r="J152" s="1" t="s">
        <v>41</v>
      </c>
      <c r="K152" s="1" t="s">
        <v>365</v>
      </c>
      <c r="L152" s="1" t="s">
        <v>3121</v>
      </c>
      <c r="M152" s="1" t="str">
        <f t="shared" si="8"/>
        <v>Orthocladius sp_BOLD:ACK1991</v>
      </c>
      <c r="N152" s="2">
        <v>70</v>
      </c>
      <c r="O152" s="2" t="s">
        <v>63</v>
      </c>
      <c r="P152" s="2">
        <v>259</v>
      </c>
      <c r="Q152" s="1" t="s">
        <v>715</v>
      </c>
      <c r="R152" s="1" t="s">
        <v>44</v>
      </c>
      <c r="S152" s="9" t="s">
        <v>45</v>
      </c>
      <c r="T152" s="1" t="s">
        <v>55</v>
      </c>
      <c r="U152" s="7" t="s">
        <v>3544</v>
      </c>
      <c r="W152" s="55" t="s">
        <v>2653</v>
      </c>
      <c r="X152" s="56" t="s">
        <v>2653</v>
      </c>
      <c r="Y152" s="56" t="s">
        <v>2653</v>
      </c>
      <c r="Z152" s="56" t="s">
        <v>2653</v>
      </c>
      <c r="AA152" s="56" t="s">
        <v>2653</v>
      </c>
      <c r="AB152" s="56" t="s">
        <v>2653</v>
      </c>
      <c r="AC152" s="56" t="s">
        <v>2653</v>
      </c>
      <c r="AD152" s="56" t="s">
        <v>2653</v>
      </c>
      <c r="AE152" s="56" t="s">
        <v>2653</v>
      </c>
      <c r="AF152" s="56" t="s">
        <v>2653</v>
      </c>
      <c r="AG152" s="56" t="s">
        <v>2653</v>
      </c>
      <c r="AH152" s="56" t="s">
        <v>2653</v>
      </c>
      <c r="AI152" s="56" t="s">
        <v>2653</v>
      </c>
      <c r="AJ152" s="56" t="s">
        <v>2653</v>
      </c>
      <c r="AK152" s="57" t="s">
        <v>2653</v>
      </c>
      <c r="AL152" s="66" t="s">
        <v>114</v>
      </c>
      <c r="AM152" s="1" t="s">
        <v>728</v>
      </c>
      <c r="AN152" t="s">
        <v>728</v>
      </c>
      <c r="AO152" t="b">
        <f t="shared" si="7"/>
        <v>1</v>
      </c>
    </row>
    <row r="153" spans="1:43" ht="15" customHeight="1">
      <c r="A153" s="1">
        <v>100</v>
      </c>
      <c r="B153" s="1" t="s">
        <v>729</v>
      </c>
      <c r="C153" s="1" t="s">
        <v>730</v>
      </c>
      <c r="D153" s="14" t="str">
        <f>VLOOKUP(C153, Tea_added!$B$1:$E$367, 3, FALSE)</f>
        <v>334_ABW3844_Diptera_Sciaridae_Lycoriella_cochleata_ConsensusSequence</v>
      </c>
      <c r="E153" s="14" t="str">
        <f>VLOOKUP(C153, Tea_added!$B$2:$E$367, 4, FALSE)</f>
        <v>BOLD:ABW3844</v>
      </c>
      <c r="F153" s="1" t="s">
        <v>731</v>
      </c>
      <c r="G153" s="1" t="s">
        <v>732</v>
      </c>
      <c r="H153" s="1" t="s">
        <v>733</v>
      </c>
      <c r="I153" s="1" t="s">
        <v>40</v>
      </c>
      <c r="J153" s="1" t="s">
        <v>270</v>
      </c>
      <c r="K153" s="1" t="s">
        <v>271</v>
      </c>
      <c r="L153" s="1" t="s">
        <v>733</v>
      </c>
      <c r="M153" s="1" t="str">
        <f t="shared" si="8"/>
        <v>Lycoriella cochleata_BOLD:ABW3844</v>
      </c>
      <c r="N153" s="2">
        <v>40</v>
      </c>
      <c r="O153" s="2" t="s">
        <v>734</v>
      </c>
      <c r="P153" s="2">
        <v>1564</v>
      </c>
      <c r="Q153" s="1" t="s">
        <v>715</v>
      </c>
      <c r="R153" s="1" t="s">
        <v>44</v>
      </c>
      <c r="S153" s="9" t="s">
        <v>45</v>
      </c>
      <c r="T153" s="1" t="s">
        <v>55</v>
      </c>
      <c r="U153" s="7" t="s">
        <v>3544</v>
      </c>
      <c r="V153" s="71"/>
      <c r="W153" s="55" t="s">
        <v>2653</v>
      </c>
      <c r="X153" s="56" t="s">
        <v>2653</v>
      </c>
      <c r="Y153" s="56" t="s">
        <v>2653</v>
      </c>
      <c r="Z153" s="56" t="s">
        <v>2653</v>
      </c>
      <c r="AA153" s="56" t="s">
        <v>2653</v>
      </c>
      <c r="AB153" s="56" t="s">
        <v>2653</v>
      </c>
      <c r="AC153" s="56" t="s">
        <v>2653</v>
      </c>
      <c r="AD153" s="56" t="s">
        <v>2653</v>
      </c>
      <c r="AE153" s="56" t="s">
        <v>2653</v>
      </c>
      <c r="AF153" s="56" t="s">
        <v>2653</v>
      </c>
      <c r="AG153" s="56" t="s">
        <v>2653</v>
      </c>
      <c r="AH153" s="56" t="s">
        <v>2653</v>
      </c>
      <c r="AI153" s="56" t="s">
        <v>2653</v>
      </c>
      <c r="AJ153" s="56" t="s">
        <v>2653</v>
      </c>
      <c r="AK153" s="57" t="s">
        <v>2653</v>
      </c>
      <c r="AL153" s="13" t="s">
        <v>518</v>
      </c>
      <c r="AM153" s="1" t="s">
        <v>735</v>
      </c>
      <c r="AN153" t="s">
        <v>735</v>
      </c>
      <c r="AO153" t="b">
        <f t="shared" si="7"/>
        <v>1</v>
      </c>
    </row>
    <row r="154" spans="1:43" ht="15" customHeight="1">
      <c r="A154" s="1">
        <v>229</v>
      </c>
      <c r="B154" s="1" t="s">
        <v>1611</v>
      </c>
      <c r="C154" s="1" t="s">
        <v>1612</v>
      </c>
      <c r="D154" s="14" t="str">
        <f>VLOOKUP(C154, Tea_added!$B$1:$E$367, 3, FALSE)</f>
        <v>PlateI_A10_ABZ1783_Diptera_Chironomidae_Allocladius_idba_pilon</v>
      </c>
      <c r="E154" s="14" t="str">
        <f>VLOOKUP(C154, Tea_added!$B$2:$E$367, 4, FALSE)</f>
        <v>BOLD:ABZ1783</v>
      </c>
      <c r="F154" s="1" t="s">
        <v>1613</v>
      </c>
      <c r="G154" s="1" t="s">
        <v>1614</v>
      </c>
      <c r="H154" s="1" t="s">
        <v>42</v>
      </c>
      <c r="I154" s="1" t="s">
        <v>40</v>
      </c>
      <c r="J154" s="1" t="s">
        <v>41</v>
      </c>
      <c r="K154" s="1" t="s">
        <v>42</v>
      </c>
      <c r="L154" s="1" t="s">
        <v>3113</v>
      </c>
      <c r="M154" s="1" t="str">
        <f t="shared" si="8"/>
        <v>Allocladius sp_BOLD:ABZ1783</v>
      </c>
      <c r="N154" s="2">
        <v>50</v>
      </c>
      <c r="O154" s="2" t="s">
        <v>1615</v>
      </c>
      <c r="P154" s="2">
        <v>90</v>
      </c>
      <c r="R154" s="1" t="s">
        <v>1272</v>
      </c>
      <c r="S154" s="7" t="s">
        <v>2386</v>
      </c>
      <c r="T154" s="1" t="s">
        <v>2649</v>
      </c>
      <c r="U154" s="7" t="s">
        <v>3544</v>
      </c>
      <c r="V154" s="71"/>
      <c r="W154" s="55" t="s">
        <v>45</v>
      </c>
      <c r="X154" s="56" t="s">
        <v>45</v>
      </c>
      <c r="Y154" s="56" t="s">
        <v>45</v>
      </c>
      <c r="Z154" s="56" t="s">
        <v>45</v>
      </c>
      <c r="AA154" s="56" t="s">
        <v>45</v>
      </c>
      <c r="AB154" s="56" t="s">
        <v>45</v>
      </c>
      <c r="AC154" s="56" t="s">
        <v>45</v>
      </c>
      <c r="AD154" s="56" t="s">
        <v>45</v>
      </c>
      <c r="AE154" s="56" t="s">
        <v>45</v>
      </c>
      <c r="AF154" s="56" t="s">
        <v>45</v>
      </c>
      <c r="AG154" s="56" t="s">
        <v>45</v>
      </c>
      <c r="AH154" s="56" t="s">
        <v>45</v>
      </c>
      <c r="AI154" s="56" t="s">
        <v>45</v>
      </c>
      <c r="AJ154" s="56" t="s">
        <v>45</v>
      </c>
      <c r="AK154" s="57" t="s">
        <v>2656</v>
      </c>
      <c r="AL154" s="64" t="s">
        <v>2399</v>
      </c>
      <c r="AM154" t="s">
        <v>2441</v>
      </c>
      <c r="AN154" t="s">
        <v>2441</v>
      </c>
      <c r="AO154" t="b">
        <f t="shared" si="7"/>
        <v>1</v>
      </c>
    </row>
    <row r="155" spans="1:43" ht="15" customHeight="1">
      <c r="A155" s="1">
        <v>101</v>
      </c>
      <c r="B155" s="1" t="s">
        <v>736</v>
      </c>
      <c r="C155" s="1" t="s">
        <v>737</v>
      </c>
      <c r="D155" s="14" t="str">
        <f>VLOOKUP(C155, Tea_added!$B$1:$E$367, 3, FALSE)</f>
        <v>340_AAM7341_Diptera_Heleomyzidae_Oecothea_nr__Fenestralis_SPADESmeta_pilon</v>
      </c>
      <c r="E155" s="14" t="str">
        <f>VLOOKUP(C155, Tea_added!$B$2:$E$367, 4, FALSE)</f>
        <v>BOLD:AAM7341</v>
      </c>
      <c r="F155" s="1" t="s">
        <v>738</v>
      </c>
      <c r="G155" s="1" t="s">
        <v>739</v>
      </c>
      <c r="H155" s="1" t="s">
        <v>740</v>
      </c>
      <c r="I155" s="1" t="s">
        <v>40</v>
      </c>
      <c r="J155" s="1" t="s">
        <v>741</v>
      </c>
      <c r="K155" s="1" t="s">
        <v>742</v>
      </c>
      <c r="L155" s="1" t="s">
        <v>3443</v>
      </c>
      <c r="M155" s="1" t="str">
        <f t="shared" si="8"/>
        <v>Oecothea nr_fenestralis_BOLD:AAM7341</v>
      </c>
      <c r="N155" s="2">
        <v>50</v>
      </c>
      <c r="O155" s="2" t="s">
        <v>743</v>
      </c>
      <c r="P155" s="2">
        <v>5640</v>
      </c>
      <c r="R155" s="1" t="s">
        <v>44</v>
      </c>
      <c r="S155" s="9" t="s">
        <v>45</v>
      </c>
      <c r="T155" s="1" t="s">
        <v>55</v>
      </c>
      <c r="U155" s="7" t="s">
        <v>3544</v>
      </c>
      <c r="V155" s="71"/>
      <c r="W155" s="55" t="s">
        <v>2653</v>
      </c>
      <c r="X155" s="56" t="s">
        <v>2653</v>
      </c>
      <c r="Y155" s="56" t="s">
        <v>2653</v>
      </c>
      <c r="Z155" s="56" t="s">
        <v>2653</v>
      </c>
      <c r="AA155" s="56" t="s">
        <v>2653</v>
      </c>
      <c r="AB155" s="56" t="s">
        <v>2653</v>
      </c>
      <c r="AC155" s="56" t="s">
        <v>2653</v>
      </c>
      <c r="AD155" s="56" t="s">
        <v>2653</v>
      </c>
      <c r="AE155" s="56" t="s">
        <v>2653</v>
      </c>
      <c r="AF155" s="56" t="s">
        <v>2653</v>
      </c>
      <c r="AG155" s="56" t="s">
        <v>2653</v>
      </c>
      <c r="AH155" s="56" t="s">
        <v>2653</v>
      </c>
      <c r="AI155" s="56" t="s">
        <v>2653</v>
      </c>
      <c r="AJ155" s="56" t="s">
        <v>2653</v>
      </c>
      <c r="AK155" s="57" t="s">
        <v>2653</v>
      </c>
      <c r="AL155" s="66" t="s">
        <v>114</v>
      </c>
      <c r="AM155" s="1" t="s">
        <v>744</v>
      </c>
      <c r="AN155" t="s">
        <v>744</v>
      </c>
      <c r="AO155" t="b">
        <f t="shared" si="7"/>
        <v>1</v>
      </c>
    </row>
    <row r="156" spans="1:43" ht="15" customHeight="1">
      <c r="A156" s="1">
        <v>102</v>
      </c>
      <c r="B156" s="1" t="s">
        <v>745</v>
      </c>
      <c r="C156" s="1" t="s">
        <v>746</v>
      </c>
      <c r="D156" s="14" t="str">
        <f>VLOOKUP(C156, Tea_added!$B$1:$E$367, 3, FALSE)</f>
        <v>342_AAB1171_Diptera_Chironomidae_Orthocladius_Euorth_rivicola_IDBA_pilon</v>
      </c>
      <c r="E156" s="14" t="str">
        <f>VLOOKUP(C156, Tea_added!$B$2:$E$367, 4, FALSE)</f>
        <v>BOLD:AAB1171</v>
      </c>
      <c r="F156" s="1" t="s">
        <v>747</v>
      </c>
      <c r="G156" s="1" t="s">
        <v>748</v>
      </c>
      <c r="H156" s="1" t="s">
        <v>749</v>
      </c>
      <c r="I156" s="1" t="s">
        <v>40</v>
      </c>
      <c r="J156" s="1" t="s">
        <v>41</v>
      </c>
      <c r="K156" s="1" t="s">
        <v>365</v>
      </c>
      <c r="L156" s="1" t="s">
        <v>3439</v>
      </c>
      <c r="M156" s="1" t="str">
        <f t="shared" si="8"/>
        <v>Orthocladius rivicola_BOLD:AAB1171</v>
      </c>
      <c r="N156" s="13">
        <v>50</v>
      </c>
      <c r="O156" s="13" t="s">
        <v>135</v>
      </c>
      <c r="P156" s="13">
        <v>360</v>
      </c>
      <c r="Q156" s="1" t="s">
        <v>715</v>
      </c>
      <c r="R156" s="1" t="s">
        <v>44</v>
      </c>
      <c r="S156" s="9" t="s">
        <v>45</v>
      </c>
      <c r="T156" s="1" t="s">
        <v>55</v>
      </c>
      <c r="U156" s="7" t="s">
        <v>3544</v>
      </c>
      <c r="V156" s="71"/>
      <c r="W156" s="55" t="s">
        <v>2653</v>
      </c>
      <c r="X156" s="56" t="s">
        <v>2653</v>
      </c>
      <c r="Y156" s="56" t="s">
        <v>2653</v>
      </c>
      <c r="Z156" s="56" t="s">
        <v>2653</v>
      </c>
      <c r="AA156" s="56" t="s">
        <v>2653</v>
      </c>
      <c r="AB156" s="56" t="s">
        <v>2653</v>
      </c>
      <c r="AC156" s="56" t="s">
        <v>2653</v>
      </c>
      <c r="AD156" s="56" t="s">
        <v>2653</v>
      </c>
      <c r="AE156" s="56" t="s">
        <v>2653</v>
      </c>
      <c r="AF156" s="56" t="s">
        <v>2653</v>
      </c>
      <c r="AG156" s="56" t="s">
        <v>2653</v>
      </c>
      <c r="AH156" s="56" t="s">
        <v>2653</v>
      </c>
      <c r="AI156" s="56" t="s">
        <v>2653</v>
      </c>
      <c r="AJ156" s="56" t="s">
        <v>2653</v>
      </c>
      <c r="AK156" s="57" t="s">
        <v>2653</v>
      </c>
      <c r="AL156" s="66" t="s">
        <v>56</v>
      </c>
      <c r="AM156" s="1" t="s">
        <v>750</v>
      </c>
      <c r="AN156" t="s">
        <v>750</v>
      </c>
      <c r="AO156" t="b">
        <f t="shared" si="7"/>
        <v>1</v>
      </c>
    </row>
    <row r="157" spans="1:43" ht="15" customHeight="1">
      <c r="A157" s="1">
        <v>230</v>
      </c>
      <c r="B157" s="1" t="s">
        <v>1616</v>
      </c>
      <c r="C157" s="1" t="s">
        <v>1617</v>
      </c>
      <c r="D157" s="14" t="str">
        <f>VLOOKUP(C157, Tea_added!$B$1:$E$367, 3, FALSE)</f>
        <v>PlateI_C4_ACK2627_Diptera_Sciaridae_spades_pilon</v>
      </c>
      <c r="E157" s="14" t="str">
        <f>VLOOKUP(C157, Tea_added!$B$2:$E$367, 4, FALSE)</f>
        <v>BOLD:ACK2627</v>
      </c>
      <c r="F157" s="1" t="s">
        <v>1618</v>
      </c>
      <c r="G157" s="1" t="s">
        <v>1619</v>
      </c>
      <c r="H157" s="1" t="s">
        <v>270</v>
      </c>
      <c r="I157" s="1" t="s">
        <v>40</v>
      </c>
      <c r="J157" s="1" t="s">
        <v>270</v>
      </c>
      <c r="K157" s="1" t="s">
        <v>3116</v>
      </c>
      <c r="L157" s="1" t="s">
        <v>3117</v>
      </c>
      <c r="M157" s="1" t="str">
        <f t="shared" si="8"/>
        <v>genus sp_BOLD:ACK2627</v>
      </c>
      <c r="N157" s="2">
        <v>50</v>
      </c>
      <c r="O157" s="2" t="s">
        <v>1620</v>
      </c>
      <c r="P157" s="2">
        <v>610</v>
      </c>
      <c r="Q157" s="1" t="s">
        <v>715</v>
      </c>
      <c r="R157" s="1" t="s">
        <v>1272</v>
      </c>
      <c r="S157" s="7" t="s">
        <v>2388</v>
      </c>
      <c r="T157" s="1" t="s">
        <v>55</v>
      </c>
      <c r="U157" s="7" t="s">
        <v>3544</v>
      </c>
      <c r="V157" s="71"/>
      <c r="W157" s="55" t="s">
        <v>45</v>
      </c>
      <c r="X157" s="56" t="s">
        <v>45</v>
      </c>
      <c r="Y157" s="56" t="s">
        <v>45</v>
      </c>
      <c r="Z157" s="56" t="s">
        <v>45</v>
      </c>
      <c r="AA157" s="56" t="s">
        <v>45</v>
      </c>
      <c r="AB157" s="56" t="s">
        <v>45</v>
      </c>
      <c r="AC157" s="56" t="s">
        <v>45</v>
      </c>
      <c r="AD157" s="56" t="s">
        <v>45</v>
      </c>
      <c r="AE157" s="56" t="s">
        <v>45</v>
      </c>
      <c r="AF157" s="56" t="s">
        <v>45</v>
      </c>
      <c r="AG157" s="56" t="s">
        <v>45</v>
      </c>
      <c r="AH157" s="56" t="s">
        <v>45</v>
      </c>
      <c r="AI157" s="56" t="s">
        <v>45</v>
      </c>
      <c r="AJ157" s="56" t="s">
        <v>45</v>
      </c>
      <c r="AK157" s="57" t="s">
        <v>45</v>
      </c>
      <c r="AL157" s="64" t="s">
        <v>2400</v>
      </c>
      <c r="AM157" t="s">
        <v>2510</v>
      </c>
      <c r="AN157" t="s">
        <v>2510</v>
      </c>
      <c r="AO157" t="b">
        <f t="shared" si="7"/>
        <v>1</v>
      </c>
    </row>
    <row r="158" spans="1:43" ht="15" customHeight="1" thickBot="1">
      <c r="A158" s="1">
        <v>231</v>
      </c>
      <c r="B158" s="1" t="s">
        <v>1621</v>
      </c>
      <c r="C158" s="1" t="s">
        <v>1622</v>
      </c>
      <c r="D158" s="14" t="str">
        <f>VLOOKUP(C158, Tea_added!$B$1:$E$367, 3, FALSE)</f>
        <v>PlateI_C6_AAE4990_Diptera_Chironomidae_Orthocladius_decoratus_spades_pilon</v>
      </c>
      <c r="E158" s="14" t="str">
        <f>VLOOKUP(C158, Tea_added!$B$2:$E$367, 4, FALSE)</f>
        <v>BOLD:AAE4990</v>
      </c>
      <c r="F158" s="1" t="s">
        <v>1623</v>
      </c>
      <c r="G158" s="1" t="s">
        <v>1624</v>
      </c>
      <c r="H158" s="1" t="s">
        <v>1625</v>
      </c>
      <c r="I158" s="1" t="s">
        <v>40</v>
      </c>
      <c r="J158" s="1" t="s">
        <v>41</v>
      </c>
      <c r="K158" s="1" t="s">
        <v>365</v>
      </c>
      <c r="L158" s="1" t="s">
        <v>1625</v>
      </c>
      <c r="M158" s="1" t="str">
        <f t="shared" si="8"/>
        <v>Orthocladius decoratus_BOLD:AAE4990</v>
      </c>
      <c r="N158" s="13">
        <v>50</v>
      </c>
      <c r="O158" s="13" t="s">
        <v>1390</v>
      </c>
      <c r="P158" s="13">
        <v>445</v>
      </c>
      <c r="R158" s="1" t="s">
        <v>1272</v>
      </c>
      <c r="S158" s="7" t="s">
        <v>2388</v>
      </c>
      <c r="T158" s="1" t="s">
        <v>55</v>
      </c>
      <c r="U158" s="7" t="s">
        <v>3544</v>
      </c>
      <c r="W158" s="55" t="s">
        <v>45</v>
      </c>
      <c r="X158" s="56" t="s">
        <v>45</v>
      </c>
      <c r="Y158" s="56" t="s">
        <v>45</v>
      </c>
      <c r="Z158" s="56" t="s">
        <v>45</v>
      </c>
      <c r="AA158" s="56" t="s">
        <v>45</v>
      </c>
      <c r="AB158" s="56" t="s">
        <v>45</v>
      </c>
      <c r="AC158" s="56" t="s">
        <v>45</v>
      </c>
      <c r="AD158" s="56" t="s">
        <v>45</v>
      </c>
      <c r="AE158" s="56" t="s">
        <v>45</v>
      </c>
      <c r="AF158" s="56" t="s">
        <v>45</v>
      </c>
      <c r="AG158" s="56" t="s">
        <v>45</v>
      </c>
      <c r="AH158" s="56" t="s">
        <v>45</v>
      </c>
      <c r="AI158" s="56" t="s">
        <v>45</v>
      </c>
      <c r="AJ158" s="56" t="s">
        <v>45</v>
      </c>
      <c r="AK158" s="57" t="s">
        <v>45</v>
      </c>
      <c r="AL158" s="64" t="s">
        <v>2400</v>
      </c>
      <c r="AM158" t="s">
        <v>2511</v>
      </c>
      <c r="AN158" t="s">
        <v>2511</v>
      </c>
      <c r="AO158" t="b">
        <f t="shared" si="7"/>
        <v>1</v>
      </c>
    </row>
    <row r="159" spans="1:43" thickBot="1">
      <c r="A159" s="1">
        <v>232</v>
      </c>
      <c r="B159" s="1" t="s">
        <v>1626</v>
      </c>
      <c r="C159" s="1" t="s">
        <v>1627</v>
      </c>
      <c r="D159" s="14" t="str">
        <f>VLOOKUP(C159, Tea_added!$B$1:$E$367, 3, FALSE)</f>
        <v>PlateI_H4_AAL6370_Diptera_Chironomidae_Trichotanypus_posticalis_idba_spades_consensus</v>
      </c>
      <c r="E159" s="14" t="str">
        <f>VLOOKUP(C159, Tea_added!$B$2:$E$367, 4, FALSE)</f>
        <v>BOLD:AAL6370</v>
      </c>
      <c r="F159" s="1" t="s">
        <v>1628</v>
      </c>
      <c r="G159" s="1" t="s">
        <v>1629</v>
      </c>
      <c r="H159" s="1" t="s">
        <v>1630</v>
      </c>
      <c r="I159" s="1" t="s">
        <v>40</v>
      </c>
      <c r="J159" s="1" t="s">
        <v>41</v>
      </c>
      <c r="K159" s="1" t="s">
        <v>1631</v>
      </c>
      <c r="L159" s="1" t="s">
        <v>1630</v>
      </c>
      <c r="M159" s="1" t="str">
        <f t="shared" si="8"/>
        <v>Trichotanypus posticalis_BOLD:AAL6370</v>
      </c>
      <c r="N159" s="2">
        <v>50</v>
      </c>
      <c r="O159" s="2">
        <v>6</v>
      </c>
      <c r="P159" s="2">
        <v>300</v>
      </c>
      <c r="R159" s="1" t="s">
        <v>1272</v>
      </c>
      <c r="S159" s="7" t="s">
        <v>2389</v>
      </c>
      <c r="T159" s="1" t="s">
        <v>55</v>
      </c>
      <c r="U159" s="7" t="s">
        <v>3544</v>
      </c>
      <c r="V159" s="120"/>
      <c r="W159" s="55" t="s">
        <v>2653</v>
      </c>
      <c r="X159" s="56" t="s">
        <v>2653</v>
      </c>
      <c r="Y159" s="56" t="s">
        <v>2653</v>
      </c>
      <c r="Z159" s="56" t="s">
        <v>2653</v>
      </c>
      <c r="AA159" s="56" t="s">
        <v>2653</v>
      </c>
      <c r="AB159" s="56" t="s">
        <v>2653</v>
      </c>
      <c r="AC159" s="56" t="s">
        <v>2653</v>
      </c>
      <c r="AD159" s="56" t="s">
        <v>2653</v>
      </c>
      <c r="AE159" s="56" t="s">
        <v>2653</v>
      </c>
      <c r="AF159" s="56" t="s">
        <v>2653</v>
      </c>
      <c r="AG159" s="56" t="s">
        <v>2653</v>
      </c>
      <c r="AH159" s="56" t="s">
        <v>2653</v>
      </c>
      <c r="AI159" s="56" t="s">
        <v>2653</v>
      </c>
      <c r="AJ159" s="56" t="s">
        <v>2653</v>
      </c>
      <c r="AK159" s="57" t="s">
        <v>2653</v>
      </c>
      <c r="AL159" s="64" t="s">
        <v>72</v>
      </c>
      <c r="AM159" t="s">
        <v>2417</v>
      </c>
      <c r="AN159" t="s">
        <v>2417</v>
      </c>
      <c r="AO159" t="b">
        <f t="shared" si="7"/>
        <v>1</v>
      </c>
    </row>
    <row r="160" spans="1:43" s="16" customFormat="1" ht="15" customHeight="1">
      <c r="A160" s="1">
        <v>233</v>
      </c>
      <c r="B160" s="1" t="s">
        <v>1632</v>
      </c>
      <c r="C160" s="1" t="s">
        <v>1633</v>
      </c>
      <c r="D160" s="14" t="str">
        <f>VLOOKUP(C160, Tea_added!$B$1:$E$367, 3, FALSE)</f>
        <v>PlateC_F2_ABA5288_Diptera_Sciaridae_Lycoriella_vitticollis_idba_spades_consensus</v>
      </c>
      <c r="E160" s="14" t="str">
        <f>VLOOKUP(C160, Tea_added!$B$2:$E$367, 4, FALSE)</f>
        <v>BOLD:ABA5288</v>
      </c>
      <c r="F160" s="1" t="s">
        <v>1634</v>
      </c>
      <c r="G160" s="1" t="s">
        <v>1635</v>
      </c>
      <c r="H160" s="1" t="s">
        <v>1636</v>
      </c>
      <c r="I160" s="1" t="s">
        <v>40</v>
      </c>
      <c r="J160" s="1" t="s">
        <v>270</v>
      </c>
      <c r="K160" s="1" t="s">
        <v>271</v>
      </c>
      <c r="L160" s="1" t="s">
        <v>1636</v>
      </c>
      <c r="M160" s="1" t="str">
        <f t="shared" si="8"/>
        <v>Lycoriella vitticollis_BOLD:ABA5288</v>
      </c>
      <c r="N160" s="13">
        <v>50</v>
      </c>
      <c r="O160" s="13" t="s">
        <v>1637</v>
      </c>
      <c r="P160" s="13">
        <v>1095</v>
      </c>
      <c r="Q160" s="1" t="s">
        <v>715</v>
      </c>
      <c r="R160" s="1" t="s">
        <v>1272</v>
      </c>
      <c r="S160" s="7" t="s">
        <v>2386</v>
      </c>
      <c r="T160" s="1" t="s">
        <v>55</v>
      </c>
      <c r="U160" s="7" t="s">
        <v>3544</v>
      </c>
      <c r="V160" s="71"/>
      <c r="W160" s="55" t="s">
        <v>2653</v>
      </c>
      <c r="X160" s="56" t="s">
        <v>2653</v>
      </c>
      <c r="Y160" s="56" t="s">
        <v>2653</v>
      </c>
      <c r="Z160" s="56" t="s">
        <v>2653</v>
      </c>
      <c r="AA160" s="56" t="s">
        <v>2653</v>
      </c>
      <c r="AB160" s="56" t="s">
        <v>2653</v>
      </c>
      <c r="AC160" s="56" t="s">
        <v>2653</v>
      </c>
      <c r="AD160" s="56" t="s">
        <v>2653</v>
      </c>
      <c r="AE160" s="56" t="s">
        <v>2653</v>
      </c>
      <c r="AF160" s="56" t="s">
        <v>2653</v>
      </c>
      <c r="AG160" s="56" t="s">
        <v>2653</v>
      </c>
      <c r="AH160" s="56" t="s">
        <v>2653</v>
      </c>
      <c r="AI160" s="56" t="s">
        <v>2653</v>
      </c>
      <c r="AJ160" s="56" t="s">
        <v>2653</v>
      </c>
      <c r="AK160" s="57" t="s">
        <v>2653</v>
      </c>
      <c r="AL160" s="64" t="s">
        <v>72</v>
      </c>
      <c r="AM160" t="s">
        <v>2512</v>
      </c>
      <c r="AN160" t="s">
        <v>2512</v>
      </c>
      <c r="AO160" t="b">
        <f t="shared" si="7"/>
        <v>1</v>
      </c>
      <c r="AP160" s="71"/>
      <c r="AQ160" s="72"/>
    </row>
    <row r="161" spans="1:43" ht="15" customHeight="1" thickBot="1">
      <c r="A161" s="1">
        <v>234</v>
      </c>
      <c r="B161" s="1" t="s">
        <v>1638</v>
      </c>
      <c r="C161" s="1" t="s">
        <v>1639</v>
      </c>
      <c r="D161" s="14" t="str">
        <f>VLOOKUP(C161, Tea_added!$B$1:$E$367, 3, FALSE)</f>
        <v>PlateI_G8_ACP4114_Diptera_Chironomidae_Smittia_spades_pilon</v>
      </c>
      <c r="E161" s="14" t="str">
        <f>VLOOKUP(C161, Tea_added!$B$2:$E$367, 4, FALSE)</f>
        <v>BOLD:ACP4114</v>
      </c>
      <c r="F161" s="1" t="s">
        <v>1640</v>
      </c>
      <c r="G161" s="1" t="s">
        <v>1641</v>
      </c>
      <c r="H161" s="1" t="s">
        <v>278</v>
      </c>
      <c r="I161" s="1" t="s">
        <v>40</v>
      </c>
      <c r="J161" s="1" t="s">
        <v>41</v>
      </c>
      <c r="K161" s="1" t="s">
        <v>278</v>
      </c>
      <c r="L161" s="1" t="s">
        <v>3125</v>
      </c>
      <c r="M161" s="1" t="str">
        <f t="shared" si="8"/>
        <v>Smittia sp_BOLD:ACP4114</v>
      </c>
      <c r="N161" s="13">
        <v>50</v>
      </c>
      <c r="O161" s="13" t="s">
        <v>1470</v>
      </c>
      <c r="P161" s="13">
        <v>405</v>
      </c>
      <c r="R161" s="1" t="s">
        <v>1272</v>
      </c>
      <c r="S161" s="7" t="s">
        <v>2388</v>
      </c>
      <c r="T161" s="1" t="s">
        <v>55</v>
      </c>
      <c r="U161" s="7" t="s">
        <v>3544</v>
      </c>
      <c r="V161" s="71"/>
      <c r="W161" s="55" t="s">
        <v>2654</v>
      </c>
      <c r="X161" s="56" t="s">
        <v>2654</v>
      </c>
      <c r="Y161" s="56" t="s">
        <v>2654</v>
      </c>
      <c r="Z161" s="56" t="s">
        <v>2654</v>
      </c>
      <c r="AA161" s="56" t="s">
        <v>2654</v>
      </c>
      <c r="AB161" s="56" t="s">
        <v>2654</v>
      </c>
      <c r="AC161" s="56" t="s">
        <v>2654</v>
      </c>
      <c r="AD161" s="56" t="s">
        <v>2654</v>
      </c>
      <c r="AE161" s="56" t="s">
        <v>2654</v>
      </c>
      <c r="AF161" s="56" t="s">
        <v>2654</v>
      </c>
      <c r="AG161" s="56" t="s">
        <v>2654</v>
      </c>
      <c r="AH161" s="56" t="s">
        <v>2654</v>
      </c>
      <c r="AI161" s="56" t="s">
        <v>2654</v>
      </c>
      <c r="AJ161" s="56" t="s">
        <v>2654</v>
      </c>
      <c r="AK161" s="57" t="s">
        <v>2654</v>
      </c>
      <c r="AL161" s="64" t="s">
        <v>2400</v>
      </c>
      <c r="AM161" t="s">
        <v>2513</v>
      </c>
      <c r="AN161" t="s">
        <v>2513</v>
      </c>
      <c r="AO161" t="b">
        <f t="shared" si="7"/>
        <v>1</v>
      </c>
      <c r="AP161" s="74"/>
    </row>
    <row r="162" spans="1:43" ht="14" thickBot="1">
      <c r="A162" s="1">
        <v>235</v>
      </c>
      <c r="B162" s="1" t="s">
        <v>1642</v>
      </c>
      <c r="C162" s="1" t="s">
        <v>1643</v>
      </c>
      <c r="D162" s="14" t="str">
        <f>VLOOKUP(C162, Tea_added!$B$1:$E$367, 3, FALSE)</f>
        <v>PlateI_D11_ACI8673_Diptera_Cecidomyiidae_Dasineura_spades_pilon</v>
      </c>
      <c r="E162" s="14" t="str">
        <f>VLOOKUP(C162, Tea_added!$B$2:$E$367, 4, FALSE)</f>
        <v>BOLD:ACI8673</v>
      </c>
      <c r="F162" s="1" t="s">
        <v>1644</v>
      </c>
      <c r="G162" s="1" t="s">
        <v>1645</v>
      </c>
      <c r="H162" s="1" t="s">
        <v>1361</v>
      </c>
      <c r="I162" s="1" t="s">
        <v>40</v>
      </c>
      <c r="J162" s="1" t="s">
        <v>1362</v>
      </c>
      <c r="K162" s="1" t="s">
        <v>1361</v>
      </c>
      <c r="L162" s="1" t="s">
        <v>3110</v>
      </c>
      <c r="M162" s="1" t="str">
        <f t="shared" si="8"/>
        <v>Dasineura sp_BOLD:ACI8673</v>
      </c>
      <c r="N162" s="2">
        <v>50</v>
      </c>
      <c r="O162" s="2" t="s">
        <v>1646</v>
      </c>
      <c r="P162" s="2">
        <v>130</v>
      </c>
      <c r="R162" s="1" t="s">
        <v>1272</v>
      </c>
      <c r="S162" s="7" t="s">
        <v>2388</v>
      </c>
      <c r="T162" s="1" t="s">
        <v>55</v>
      </c>
      <c r="U162" s="7" t="s">
        <v>3544</v>
      </c>
      <c r="V162" s="120"/>
      <c r="W162" s="55" t="s">
        <v>45</v>
      </c>
      <c r="X162" s="56" t="s">
        <v>45</v>
      </c>
      <c r="Y162" s="56" t="s">
        <v>45</v>
      </c>
      <c r="Z162" s="56" t="s">
        <v>45</v>
      </c>
      <c r="AA162" s="56" t="s">
        <v>45</v>
      </c>
      <c r="AB162" s="56" t="s">
        <v>45</v>
      </c>
      <c r="AC162" s="56" t="s">
        <v>45</v>
      </c>
      <c r="AD162" s="56" t="s">
        <v>45</v>
      </c>
      <c r="AE162" s="56" t="s">
        <v>45</v>
      </c>
      <c r="AF162" s="56" t="s">
        <v>45</v>
      </c>
      <c r="AG162" s="56" t="s">
        <v>45</v>
      </c>
      <c r="AH162" s="56" t="s">
        <v>45</v>
      </c>
      <c r="AI162" s="56" t="s">
        <v>45</v>
      </c>
      <c r="AJ162" s="56" t="s">
        <v>45</v>
      </c>
      <c r="AK162" s="57" t="s">
        <v>45</v>
      </c>
      <c r="AL162" s="64" t="s">
        <v>2400</v>
      </c>
      <c r="AM162" t="s">
        <v>2514</v>
      </c>
      <c r="AN162" t="s">
        <v>2514</v>
      </c>
      <c r="AO162" t="b">
        <f t="shared" si="7"/>
        <v>1</v>
      </c>
    </row>
    <row r="163" spans="1:43" s="16" customFormat="1" ht="15" customHeight="1">
      <c r="A163" s="1">
        <v>236</v>
      </c>
      <c r="B163" s="1" t="s">
        <v>1647</v>
      </c>
      <c r="C163" s="1" t="s">
        <v>1648</v>
      </c>
      <c r="D163" s="14" t="str">
        <f>VLOOKUP(C163, Tea_added!$B$1:$E$367, 3, FALSE)</f>
        <v>PlateI_D5_ABW3870_Diptera_Sciaridae_Schwenckfeldina_tridentata_spades_pilon</v>
      </c>
      <c r="E163" s="14" t="str">
        <f>VLOOKUP(C163, Tea_added!$B$2:$E$367, 4, FALSE)</f>
        <v>BOLD:ABW3870</v>
      </c>
      <c r="F163" s="1" t="s">
        <v>1649</v>
      </c>
      <c r="G163" s="1" t="s">
        <v>1650</v>
      </c>
      <c r="H163" s="1" t="s">
        <v>1651</v>
      </c>
      <c r="I163" s="1" t="s">
        <v>40</v>
      </c>
      <c r="J163" s="1" t="s">
        <v>270</v>
      </c>
      <c r="K163" s="1" t="s">
        <v>1652</v>
      </c>
      <c r="L163" s="1" t="s">
        <v>1651</v>
      </c>
      <c r="M163" s="1" t="str">
        <f t="shared" si="8"/>
        <v>Schwenckfeldina tridentata_BOLD:ABW3870</v>
      </c>
      <c r="N163" s="13">
        <v>50</v>
      </c>
      <c r="O163" s="13" t="s">
        <v>1653</v>
      </c>
      <c r="P163" s="13">
        <v>3305</v>
      </c>
      <c r="Q163" s="1" t="s">
        <v>715</v>
      </c>
      <c r="R163" s="1" t="s">
        <v>1272</v>
      </c>
      <c r="S163" s="7" t="s">
        <v>2388</v>
      </c>
      <c r="T163" s="1" t="s">
        <v>55</v>
      </c>
      <c r="U163" s="7" t="s">
        <v>3544</v>
      </c>
      <c r="V163"/>
      <c r="W163" s="55" t="s">
        <v>45</v>
      </c>
      <c r="X163" s="56" t="s">
        <v>45</v>
      </c>
      <c r="Y163" s="56" t="s">
        <v>45</v>
      </c>
      <c r="Z163" s="56" t="s">
        <v>45</v>
      </c>
      <c r="AA163" s="56" t="s">
        <v>45</v>
      </c>
      <c r="AB163" s="56" t="s">
        <v>45</v>
      </c>
      <c r="AC163" s="56" t="s">
        <v>45</v>
      </c>
      <c r="AD163" s="56" t="s">
        <v>45</v>
      </c>
      <c r="AE163" s="56" t="s">
        <v>45</v>
      </c>
      <c r="AF163" s="56" t="s">
        <v>45</v>
      </c>
      <c r="AG163" s="56" t="s">
        <v>45</v>
      </c>
      <c r="AH163" s="56" t="s">
        <v>45</v>
      </c>
      <c r="AI163" s="56" t="s">
        <v>45</v>
      </c>
      <c r="AJ163" s="56" t="s">
        <v>45</v>
      </c>
      <c r="AK163" s="57" t="s">
        <v>45</v>
      </c>
      <c r="AL163" s="64" t="s">
        <v>2400</v>
      </c>
      <c r="AM163" t="s">
        <v>2515</v>
      </c>
      <c r="AN163" t="s">
        <v>2515</v>
      </c>
      <c r="AO163" t="b">
        <f t="shared" si="7"/>
        <v>1</v>
      </c>
      <c r="AP163" s="71"/>
      <c r="AQ163" s="72"/>
    </row>
    <row r="164" spans="1:43" ht="15" customHeight="1">
      <c r="A164" s="1">
        <v>237</v>
      </c>
      <c r="B164" s="1" t="s">
        <v>1654</v>
      </c>
      <c r="C164" s="1" t="s">
        <v>1655</v>
      </c>
      <c r="D164" s="14" t="str">
        <f>VLOOKUP(C164, Tea_added!$B$1:$E$367, 3, FALSE)</f>
        <v>PlateI_G7_ACI8534_Diptera_Sciaridae_Lycoriella_idba_pilon</v>
      </c>
      <c r="E164" s="14" t="str">
        <f>VLOOKUP(C164, Tea_added!$B$2:$E$367, 4, FALSE)</f>
        <v>BOLD:ACI8534</v>
      </c>
      <c r="F164" s="1" t="s">
        <v>1656</v>
      </c>
      <c r="G164" s="1" t="s">
        <v>1657</v>
      </c>
      <c r="H164" s="1" t="s">
        <v>271</v>
      </c>
      <c r="I164" s="1" t="s">
        <v>40</v>
      </c>
      <c r="J164" s="1" t="s">
        <v>270</v>
      </c>
      <c r="K164" s="1" t="s">
        <v>271</v>
      </c>
      <c r="L164" s="1" t="s">
        <v>3370</v>
      </c>
      <c r="M164" s="1" t="str">
        <f t="shared" si="8"/>
        <v>Lycoriella sp_BOLD:ACI8534</v>
      </c>
      <c r="N164" s="2">
        <v>50</v>
      </c>
      <c r="O164" s="2" t="s">
        <v>947</v>
      </c>
      <c r="P164" s="2">
        <v>355</v>
      </c>
      <c r="R164" s="1" t="s">
        <v>1272</v>
      </c>
      <c r="S164" s="7" t="s">
        <v>2388</v>
      </c>
      <c r="T164" s="1" t="s">
        <v>55</v>
      </c>
      <c r="U164" s="7" t="s">
        <v>3544</v>
      </c>
      <c r="V164" s="71"/>
      <c r="W164" s="55" t="s">
        <v>45</v>
      </c>
      <c r="X164" s="56" t="s">
        <v>45</v>
      </c>
      <c r="Y164" s="56" t="s">
        <v>45</v>
      </c>
      <c r="Z164" s="56" t="s">
        <v>45</v>
      </c>
      <c r="AA164" s="56" t="s">
        <v>45</v>
      </c>
      <c r="AB164" s="56" t="s">
        <v>45</v>
      </c>
      <c r="AC164" s="56" t="s">
        <v>45</v>
      </c>
      <c r="AD164" s="56" t="s">
        <v>45</v>
      </c>
      <c r="AE164" s="56" t="s">
        <v>45</v>
      </c>
      <c r="AF164" s="56" t="s">
        <v>45</v>
      </c>
      <c r="AG164" s="56" t="s">
        <v>45</v>
      </c>
      <c r="AH164" s="56" t="s">
        <v>45</v>
      </c>
      <c r="AI164" s="56" t="s">
        <v>45</v>
      </c>
      <c r="AJ164" s="56" t="s">
        <v>45</v>
      </c>
      <c r="AK164" s="57" t="s">
        <v>45</v>
      </c>
      <c r="AL164" s="64" t="s">
        <v>2399</v>
      </c>
      <c r="AM164" t="s">
        <v>2442</v>
      </c>
      <c r="AN164" t="s">
        <v>2442</v>
      </c>
      <c r="AO164" t="b">
        <f t="shared" si="7"/>
        <v>1</v>
      </c>
    </row>
    <row r="165" spans="1:43" ht="15" customHeight="1">
      <c r="A165" s="1">
        <v>238</v>
      </c>
      <c r="B165" s="1" t="s">
        <v>1658</v>
      </c>
      <c r="C165" s="1" t="s">
        <v>1659</v>
      </c>
      <c r="D165" s="14" t="str">
        <f>VLOOKUP(C165, Tea_added!$B$1:$E$367, 3, FALSE)</f>
        <v>PlateC_F7_ACK2219_Diptera_Sciaridae_spades_pilon</v>
      </c>
      <c r="E165" s="14" t="str">
        <f>VLOOKUP(C165, Tea_added!$B$2:$E$367, 4, FALSE)</f>
        <v>BOLD:ACK2219</v>
      </c>
      <c r="F165" s="1" t="s">
        <v>1660</v>
      </c>
      <c r="G165" s="1" t="s">
        <v>1661</v>
      </c>
      <c r="H165" s="1" t="s">
        <v>270</v>
      </c>
      <c r="I165" s="1" t="s">
        <v>40</v>
      </c>
      <c r="J165" s="1" t="s">
        <v>270</v>
      </c>
      <c r="K165" s="1" t="s">
        <v>3116</v>
      </c>
      <c r="L165" s="1" t="s">
        <v>3117</v>
      </c>
      <c r="M165" s="1" t="str">
        <f t="shared" si="8"/>
        <v>genus sp_BOLD:ACK2219</v>
      </c>
      <c r="N165" s="2">
        <v>50</v>
      </c>
      <c r="O165" s="2" t="s">
        <v>922</v>
      </c>
      <c r="P165" s="2">
        <v>305</v>
      </c>
      <c r="R165" s="1" t="s">
        <v>1272</v>
      </c>
      <c r="S165" s="7" t="s">
        <v>2386</v>
      </c>
      <c r="T165" s="1" t="s">
        <v>55</v>
      </c>
      <c r="U165" s="7" t="s">
        <v>3544</v>
      </c>
      <c r="V165" s="71"/>
      <c r="W165" s="55" t="s">
        <v>45</v>
      </c>
      <c r="X165" s="56" t="s">
        <v>45</v>
      </c>
      <c r="Y165" s="56" t="s">
        <v>45</v>
      </c>
      <c r="Z165" s="56" t="s">
        <v>45</v>
      </c>
      <c r="AA165" s="56" t="s">
        <v>45</v>
      </c>
      <c r="AB165" s="56" t="s">
        <v>45</v>
      </c>
      <c r="AC165" s="56" t="s">
        <v>45</v>
      </c>
      <c r="AD165" s="56" t="s">
        <v>45</v>
      </c>
      <c r="AE165" s="56" t="s">
        <v>45</v>
      </c>
      <c r="AF165" s="56" t="s">
        <v>45</v>
      </c>
      <c r="AG165" s="56" t="s">
        <v>45</v>
      </c>
      <c r="AH165" s="56" t="s">
        <v>45</v>
      </c>
      <c r="AI165" s="56" t="s">
        <v>45</v>
      </c>
      <c r="AJ165" s="56" t="s">
        <v>45</v>
      </c>
      <c r="AK165" s="57" t="s">
        <v>45</v>
      </c>
      <c r="AL165" s="64" t="s">
        <v>2400</v>
      </c>
      <c r="AM165" t="s">
        <v>2516</v>
      </c>
      <c r="AN165" t="s">
        <v>2516</v>
      </c>
      <c r="AO165" t="b">
        <f t="shared" si="7"/>
        <v>1</v>
      </c>
    </row>
    <row r="166" spans="1:43" ht="15" customHeight="1">
      <c r="A166" s="1">
        <v>11</v>
      </c>
      <c r="B166" s="1" t="s">
        <v>116</v>
      </c>
      <c r="C166" s="1" t="s">
        <v>117</v>
      </c>
      <c r="D166" s="14" t="str">
        <f>VLOOKUP(C166, Tea_added!$B$1:$E$367, 3, FALSE)</f>
        <v>CAN_38_AAL7378_Diptera_Chironomidae_Cricotopus_patens_IDBApilon</v>
      </c>
      <c r="E166" s="14" t="str">
        <f>VLOOKUP(C166, Tea_added!$B$2:$E$367, 4, FALSE)</f>
        <v>BOLD:AAL7378</v>
      </c>
      <c r="F166" s="1" t="s">
        <v>118</v>
      </c>
      <c r="G166" s="1" t="s">
        <v>119</v>
      </c>
      <c r="H166" s="1" t="s">
        <v>120</v>
      </c>
      <c r="I166" s="1" t="s">
        <v>40</v>
      </c>
      <c r="J166" s="1" t="s">
        <v>41</v>
      </c>
      <c r="K166" s="1" t="s">
        <v>99</v>
      </c>
      <c r="L166" s="1" t="s">
        <v>120</v>
      </c>
      <c r="M166" s="1" t="str">
        <f t="shared" si="8"/>
        <v>Cricotopus patens_BOLD:AAL7378</v>
      </c>
      <c r="N166" s="2">
        <v>90</v>
      </c>
      <c r="O166" s="2" t="s">
        <v>121</v>
      </c>
      <c r="P166" s="2">
        <v>702</v>
      </c>
      <c r="R166" s="1" t="s">
        <v>44</v>
      </c>
      <c r="S166" s="9" t="s">
        <v>45</v>
      </c>
      <c r="T166" s="1" t="s">
        <v>55</v>
      </c>
      <c r="U166" s="7" t="s">
        <v>3544</v>
      </c>
      <c r="V166" s="71"/>
      <c r="W166" s="55" t="s">
        <v>2653</v>
      </c>
      <c r="X166" s="56" t="s">
        <v>2653</v>
      </c>
      <c r="Y166" s="56" t="s">
        <v>2653</v>
      </c>
      <c r="Z166" s="56" t="s">
        <v>2653</v>
      </c>
      <c r="AA166" s="56" t="s">
        <v>2653</v>
      </c>
      <c r="AB166" s="56" t="s">
        <v>2653</v>
      </c>
      <c r="AC166" s="56" t="s">
        <v>2653</v>
      </c>
      <c r="AD166" s="56" t="s">
        <v>2653</v>
      </c>
      <c r="AE166" s="56" t="s">
        <v>2653</v>
      </c>
      <c r="AF166" s="56" t="s">
        <v>2653</v>
      </c>
      <c r="AG166" s="56" t="s">
        <v>2653</v>
      </c>
      <c r="AH166" s="56" t="s">
        <v>2653</v>
      </c>
      <c r="AI166" s="56" t="s">
        <v>2653</v>
      </c>
      <c r="AJ166" s="56" t="s">
        <v>2653</v>
      </c>
      <c r="AK166" s="57" t="s">
        <v>2653</v>
      </c>
      <c r="AL166" s="66" t="s">
        <v>56</v>
      </c>
      <c r="AM166" s="1" t="s">
        <v>122</v>
      </c>
      <c r="AN166" t="s">
        <v>122</v>
      </c>
      <c r="AO166" t="b">
        <f t="shared" si="7"/>
        <v>1</v>
      </c>
    </row>
    <row r="167" spans="1:43" ht="15" customHeight="1">
      <c r="A167" s="1">
        <v>239</v>
      </c>
      <c r="B167" s="1" t="s">
        <v>1662</v>
      </c>
      <c r="C167" s="1" t="s">
        <v>1663</v>
      </c>
      <c r="D167" s="14" t="str">
        <f>VLOOKUP(C167, Tea_added!$B$1:$E$367, 3, FALSE)</f>
        <v>PlateI_G1_AAF3140_Diptera_Limoniidae_Symplecta_scotica_idba_spades_consensus</v>
      </c>
      <c r="E167" s="14" t="str">
        <f>VLOOKUP(C167, Tea_added!$B$2:$E$367, 4, FALSE)</f>
        <v>BOLD:AAF3140</v>
      </c>
      <c r="F167" s="1" t="s">
        <v>1664</v>
      </c>
      <c r="G167" s="1" t="s">
        <v>1665</v>
      </c>
      <c r="H167" s="1" t="s">
        <v>1666</v>
      </c>
      <c r="I167" s="1" t="s">
        <v>40</v>
      </c>
      <c r="J167" s="1" t="s">
        <v>633</v>
      </c>
      <c r="K167" s="1" t="s">
        <v>1667</v>
      </c>
      <c r="L167" s="1" t="s">
        <v>1666</v>
      </c>
      <c r="M167" s="1" t="str">
        <f t="shared" si="8"/>
        <v>Symplecta scotica_BOLD:AAF3140</v>
      </c>
      <c r="N167" s="2">
        <v>70</v>
      </c>
      <c r="O167" s="2" t="s">
        <v>1668</v>
      </c>
      <c r="P167" s="2">
        <v>6244</v>
      </c>
      <c r="Q167" s="1" t="s">
        <v>715</v>
      </c>
      <c r="R167" s="1" t="s">
        <v>1272</v>
      </c>
      <c r="S167" s="7" t="s">
        <v>2388</v>
      </c>
      <c r="T167" s="1" t="s">
        <v>55</v>
      </c>
      <c r="U167" s="7" t="s">
        <v>3544</v>
      </c>
      <c r="V167" s="71"/>
      <c r="W167" s="55" t="s">
        <v>45</v>
      </c>
      <c r="X167" s="56" t="s">
        <v>45</v>
      </c>
      <c r="Y167" s="56" t="s">
        <v>45</v>
      </c>
      <c r="Z167" s="56" t="s">
        <v>45</v>
      </c>
      <c r="AA167" s="56" t="s">
        <v>45</v>
      </c>
      <c r="AB167" s="56" t="s">
        <v>45</v>
      </c>
      <c r="AC167" s="56" t="s">
        <v>45</v>
      </c>
      <c r="AD167" s="56" t="s">
        <v>45</v>
      </c>
      <c r="AE167" s="56" t="s">
        <v>45</v>
      </c>
      <c r="AF167" s="56" t="s">
        <v>45</v>
      </c>
      <c r="AG167" s="56" t="s">
        <v>45</v>
      </c>
      <c r="AH167" s="56" t="s">
        <v>45</v>
      </c>
      <c r="AI167" s="56" t="s">
        <v>45</v>
      </c>
      <c r="AJ167" s="56" t="s">
        <v>45</v>
      </c>
      <c r="AK167" s="57" t="s">
        <v>45</v>
      </c>
      <c r="AL167" s="64" t="s">
        <v>72</v>
      </c>
      <c r="AM167" t="s">
        <v>2418</v>
      </c>
      <c r="AN167" t="s">
        <v>2418</v>
      </c>
      <c r="AO167" t="b">
        <f t="shared" si="7"/>
        <v>1</v>
      </c>
    </row>
    <row r="168" spans="1:43" ht="15" customHeight="1">
      <c r="A168" s="1">
        <v>240</v>
      </c>
      <c r="B168" s="1" t="s">
        <v>1669</v>
      </c>
      <c r="C168" s="1" t="s">
        <v>1670</v>
      </c>
      <c r="D168" s="14" t="str">
        <f>VLOOKUP(C168, Tea_added!$B$1:$E$367, 3, FALSE)</f>
        <v>PlateC_F9_AAG3248_Diptera_Phoridae_Megaselia_arcticae_Concatenated</v>
      </c>
      <c r="E168" s="14" t="str">
        <f>VLOOKUP(C168, Tea_added!$B$2:$E$367, 4, FALSE)</f>
        <v>BOLD:AAG3248</v>
      </c>
      <c r="F168" s="1" t="s">
        <v>1671</v>
      </c>
      <c r="G168" s="1" t="s">
        <v>1672</v>
      </c>
      <c r="H168" s="1" t="s">
        <v>1673</v>
      </c>
      <c r="I168" s="1" t="s">
        <v>40</v>
      </c>
      <c r="J168" s="1" t="s">
        <v>1674</v>
      </c>
      <c r="K168" s="1" t="s">
        <v>1675</v>
      </c>
      <c r="L168" s="1" t="s">
        <v>1673</v>
      </c>
      <c r="M168" s="1" t="str">
        <f t="shared" si="8"/>
        <v>Megaselia arcticae_BOLD:AAG3248</v>
      </c>
      <c r="N168" s="2">
        <v>50</v>
      </c>
      <c r="O168" s="2" t="s">
        <v>1646</v>
      </c>
      <c r="P168" s="2">
        <v>130</v>
      </c>
      <c r="R168" s="1" t="s">
        <v>1272</v>
      </c>
      <c r="S168" s="7" t="s">
        <v>2386</v>
      </c>
      <c r="T168" s="1" t="s">
        <v>2649</v>
      </c>
      <c r="U168" s="7" t="s">
        <v>3544</v>
      </c>
      <c r="V168" s="71" t="s">
        <v>2667</v>
      </c>
      <c r="W168" s="55" t="s">
        <v>45</v>
      </c>
      <c r="X168" s="56" t="s">
        <v>45</v>
      </c>
      <c r="Y168" s="56" t="s">
        <v>45</v>
      </c>
      <c r="Z168" s="56" t="s">
        <v>45</v>
      </c>
      <c r="AA168" s="56" t="s">
        <v>45</v>
      </c>
      <c r="AB168" s="56" t="s">
        <v>45</v>
      </c>
      <c r="AC168" s="56" t="s">
        <v>45</v>
      </c>
      <c r="AD168" s="56" t="s">
        <v>45</v>
      </c>
      <c r="AE168" s="56" t="s">
        <v>45</v>
      </c>
      <c r="AF168" s="56" t="s">
        <v>45</v>
      </c>
      <c r="AG168" s="56" t="s">
        <v>45</v>
      </c>
      <c r="AH168" s="56" t="s">
        <v>45</v>
      </c>
      <c r="AI168" s="56" t="s">
        <v>45</v>
      </c>
      <c r="AJ168" s="56" t="s">
        <v>45</v>
      </c>
      <c r="AK168" s="57" t="s">
        <v>45</v>
      </c>
      <c r="AL168" s="64" t="s">
        <v>2633</v>
      </c>
      <c r="AM168" t="s">
        <v>2517</v>
      </c>
      <c r="AN168" t="s">
        <v>2517</v>
      </c>
      <c r="AO168" t="b">
        <f t="shared" si="7"/>
        <v>1</v>
      </c>
    </row>
    <row r="169" spans="1:43" ht="15" customHeight="1" thickBot="1">
      <c r="A169" s="1">
        <v>241</v>
      </c>
      <c r="B169" s="1" t="s">
        <v>1676</v>
      </c>
      <c r="C169" s="1" t="s">
        <v>1677</v>
      </c>
      <c r="D169" s="14" t="str">
        <f>VLOOKUP(C169, Tea_added!$B$1:$E$367, 3, FALSE)</f>
        <v>PlateC_F10_ACI9182_Diptera_Mycetophilidae_Brevicornu_idba_spades_consensus</v>
      </c>
      <c r="E169" s="14" t="str">
        <f>VLOOKUP(C169, Tea_added!$B$2:$E$367, 4, FALSE)</f>
        <v>BOLD:ACI9182</v>
      </c>
      <c r="F169" s="1" t="s">
        <v>1678</v>
      </c>
      <c r="G169" s="1" t="s">
        <v>1679</v>
      </c>
      <c r="H169" s="1" t="s">
        <v>563</v>
      </c>
      <c r="I169" s="1" t="s">
        <v>40</v>
      </c>
      <c r="J169" s="1" t="s">
        <v>320</v>
      </c>
      <c r="K169" s="1" t="s">
        <v>563</v>
      </c>
      <c r="L169" s="1" t="s">
        <v>3365</v>
      </c>
      <c r="M169" s="1" t="str">
        <f t="shared" si="8"/>
        <v>Brevicornu sp_BOLD:ACI9182</v>
      </c>
      <c r="N169" s="2">
        <v>50</v>
      </c>
      <c r="O169" s="2" t="s">
        <v>285</v>
      </c>
      <c r="P169" s="2">
        <v>375</v>
      </c>
      <c r="R169" s="1" t="s">
        <v>1272</v>
      </c>
      <c r="S169" s="7" t="s">
        <v>2386</v>
      </c>
      <c r="T169" s="1" t="s">
        <v>55</v>
      </c>
      <c r="U169" s="7" t="s">
        <v>3544</v>
      </c>
      <c r="V169" s="71"/>
      <c r="W169" s="55" t="s">
        <v>2653</v>
      </c>
      <c r="X169" s="56" t="s">
        <v>2653</v>
      </c>
      <c r="Y169" s="56" t="s">
        <v>2653</v>
      </c>
      <c r="Z169" s="56" t="s">
        <v>2653</v>
      </c>
      <c r="AA169" s="56" t="s">
        <v>2653</v>
      </c>
      <c r="AB169" s="56" t="s">
        <v>2653</v>
      </c>
      <c r="AC169" s="56" t="s">
        <v>2653</v>
      </c>
      <c r="AD169" s="56" t="s">
        <v>2653</v>
      </c>
      <c r="AE169" s="56" t="s">
        <v>2653</v>
      </c>
      <c r="AF169" s="56" t="s">
        <v>2653</v>
      </c>
      <c r="AG169" s="56" t="s">
        <v>2653</v>
      </c>
      <c r="AH169" s="56" t="s">
        <v>2653</v>
      </c>
      <c r="AI169" s="56" t="s">
        <v>2653</v>
      </c>
      <c r="AJ169" s="56" t="s">
        <v>2653</v>
      </c>
      <c r="AK169" s="57" t="s">
        <v>2653</v>
      </c>
      <c r="AL169" s="64" t="s">
        <v>72</v>
      </c>
      <c r="AM169" t="s">
        <v>2518</v>
      </c>
      <c r="AN169" t="s">
        <v>2518</v>
      </c>
      <c r="AO169" t="b">
        <f t="shared" si="7"/>
        <v>1</v>
      </c>
    </row>
    <row r="170" spans="1:43" ht="14" thickBot="1">
      <c r="A170" s="1">
        <v>242</v>
      </c>
      <c r="B170" s="1" t="s">
        <v>1680</v>
      </c>
      <c r="C170" s="1" t="s">
        <v>1681</v>
      </c>
      <c r="D170" s="14" t="str">
        <f>VLOOKUP(C170, Tea_added!$B$1:$E$367, 3, FALSE)</f>
        <v>PlateI_F10_AAM9258_Diptera_Sciaridea_spades_pilon</v>
      </c>
      <c r="E170" s="14" t="str">
        <f>VLOOKUP(C170, Tea_added!$B$2:$E$367, 4, FALSE)</f>
        <v>BOLD:AAM9258</v>
      </c>
      <c r="F170" s="1" t="s">
        <v>1682</v>
      </c>
      <c r="G170" s="1" t="s">
        <v>1683</v>
      </c>
      <c r="H170" s="1" t="s">
        <v>270</v>
      </c>
      <c r="I170" s="1" t="s">
        <v>40</v>
      </c>
      <c r="J170" s="1" t="s">
        <v>270</v>
      </c>
      <c r="K170" s="1" t="s">
        <v>3116</v>
      </c>
      <c r="L170" s="1" t="s">
        <v>3117</v>
      </c>
      <c r="M170" s="1" t="str">
        <f t="shared" si="8"/>
        <v>genus sp_BOLD:AAM9258</v>
      </c>
      <c r="N170" s="13">
        <v>50</v>
      </c>
      <c r="O170" s="13" t="s">
        <v>1684</v>
      </c>
      <c r="P170" s="13">
        <v>65</v>
      </c>
      <c r="R170" s="1" t="s">
        <v>1272</v>
      </c>
      <c r="S170" s="7" t="s">
        <v>2388</v>
      </c>
      <c r="T170" s="1" t="s">
        <v>55</v>
      </c>
      <c r="U170" s="7" t="s">
        <v>3544</v>
      </c>
      <c r="V170" s="120"/>
      <c r="W170" s="55" t="s">
        <v>2654</v>
      </c>
      <c r="X170" s="56" t="s">
        <v>2654</v>
      </c>
      <c r="Y170" s="56" t="s">
        <v>2654</v>
      </c>
      <c r="Z170" s="56" t="s">
        <v>2654</v>
      </c>
      <c r="AA170" s="56" t="s">
        <v>2654</v>
      </c>
      <c r="AB170" s="56" t="s">
        <v>2654</v>
      </c>
      <c r="AC170" s="56" t="s">
        <v>2654</v>
      </c>
      <c r="AD170" s="56" t="s">
        <v>2654</v>
      </c>
      <c r="AE170" s="56" t="s">
        <v>2654</v>
      </c>
      <c r="AF170" s="56" t="s">
        <v>2654</v>
      </c>
      <c r="AG170" s="56" t="s">
        <v>2654</v>
      </c>
      <c r="AH170" s="56" t="s">
        <v>2654</v>
      </c>
      <c r="AI170" s="56" t="s">
        <v>2654</v>
      </c>
      <c r="AJ170" s="56" t="s">
        <v>2654</v>
      </c>
      <c r="AK170" s="57" t="s">
        <v>2654</v>
      </c>
      <c r="AL170" s="64" t="s">
        <v>2400</v>
      </c>
      <c r="AM170" t="s">
        <v>2519</v>
      </c>
      <c r="AN170" t="s">
        <v>2519</v>
      </c>
      <c r="AO170" t="b">
        <f t="shared" si="7"/>
        <v>1</v>
      </c>
    </row>
    <row r="171" spans="1:43" s="16" customFormat="1" ht="15" customHeight="1">
      <c r="A171" s="1">
        <v>244</v>
      </c>
      <c r="B171" s="1" t="s">
        <v>1689</v>
      </c>
      <c r="C171" s="1" t="s">
        <v>1690</v>
      </c>
      <c r="D171" s="14" t="str">
        <f>VLOOKUP(C171, Tea_added!$B$1:$E$367, 3, FALSE)</f>
        <v>PlateC_F12_AAU3407_Diptera_Chironomidae_Rheocricotopus_chapmani_idba_pilon</v>
      </c>
      <c r="E171" s="14" t="str">
        <f>VLOOKUP(C171, Tea_added!$B$2:$E$367, 4, FALSE)</f>
        <v>BOLD:AAU3407</v>
      </c>
      <c r="F171" s="1" t="s">
        <v>1691</v>
      </c>
      <c r="G171" s="1" t="s">
        <v>1692</v>
      </c>
      <c r="H171" s="1" t="s">
        <v>1693</v>
      </c>
      <c r="I171" s="1" t="s">
        <v>40</v>
      </c>
      <c r="J171" s="1" t="s">
        <v>41</v>
      </c>
      <c r="K171" s="1" t="s">
        <v>1694</v>
      </c>
      <c r="L171" s="1" t="s">
        <v>1693</v>
      </c>
      <c r="M171" s="1" t="str">
        <f t="shared" si="8"/>
        <v>Rheocricotopus chapmani_BOLD:AAU3407</v>
      </c>
      <c r="N171" s="13">
        <v>50</v>
      </c>
      <c r="O171" s="13" t="s">
        <v>1695</v>
      </c>
      <c r="P171" s="13">
        <v>85</v>
      </c>
      <c r="Q171"/>
      <c r="R171" s="1" t="s">
        <v>1272</v>
      </c>
      <c r="S171" s="7" t="s">
        <v>2386</v>
      </c>
      <c r="T171" s="1" t="s">
        <v>55</v>
      </c>
      <c r="U171" s="7" t="s">
        <v>3544</v>
      </c>
      <c r="V171"/>
      <c r="W171" s="55" t="s">
        <v>2654</v>
      </c>
      <c r="X171" s="56" t="s">
        <v>2654</v>
      </c>
      <c r="Y171" s="56" t="s">
        <v>2654</v>
      </c>
      <c r="Z171" s="56" t="s">
        <v>2654</v>
      </c>
      <c r="AA171" s="56" t="s">
        <v>2654</v>
      </c>
      <c r="AB171" s="56" t="s">
        <v>2654</v>
      </c>
      <c r="AC171" s="56" t="s">
        <v>2654</v>
      </c>
      <c r="AD171" s="56" t="s">
        <v>2654</v>
      </c>
      <c r="AE171" s="56" t="s">
        <v>2654</v>
      </c>
      <c r="AF171" s="56" t="s">
        <v>2654</v>
      </c>
      <c r="AG171" s="56" t="s">
        <v>2654</v>
      </c>
      <c r="AH171" s="56" t="s">
        <v>2654</v>
      </c>
      <c r="AI171" s="56" t="s">
        <v>2654</v>
      </c>
      <c r="AJ171" s="56" t="s">
        <v>2654</v>
      </c>
      <c r="AK171" s="57" t="s">
        <v>2654</v>
      </c>
      <c r="AL171" s="64" t="s">
        <v>2399</v>
      </c>
      <c r="AM171" t="s">
        <v>2521</v>
      </c>
      <c r="AN171" t="s">
        <v>2521</v>
      </c>
      <c r="AO171" t="b">
        <f t="shared" si="7"/>
        <v>1</v>
      </c>
      <c r="AP171" s="71"/>
      <c r="AQ171" s="72"/>
    </row>
    <row r="172" spans="1:43" ht="15" customHeight="1">
      <c r="A172" s="1">
        <v>245</v>
      </c>
      <c r="B172" s="1" t="s">
        <v>1696</v>
      </c>
      <c r="C172" s="1" t="s">
        <v>1697</v>
      </c>
      <c r="D172" s="14" t="str">
        <f>VLOOKUP(C172, Tea_added!$B$1:$E$367, 3, FALSE)</f>
        <v>PlateI_A5_AAZ6184_Diptera_Phoridae_Megaselia_cirriventris_idba_spades_consensus</v>
      </c>
      <c r="E172" s="14" t="str">
        <f>VLOOKUP(C172, Tea_added!$B$2:$E$367, 4, FALSE)</f>
        <v>BOLD:AAZ6184</v>
      </c>
      <c r="F172" s="1" t="s">
        <v>1698</v>
      </c>
      <c r="G172" s="1" t="s">
        <v>1699</v>
      </c>
      <c r="H172" s="1" t="s">
        <v>1700</v>
      </c>
      <c r="I172" s="1" t="s">
        <v>40</v>
      </c>
      <c r="J172" s="1" t="s">
        <v>1674</v>
      </c>
      <c r="K172" s="1" t="s">
        <v>1675</v>
      </c>
      <c r="L172" s="1" t="s">
        <v>1700</v>
      </c>
      <c r="M172" s="1" t="str">
        <f t="shared" si="8"/>
        <v>Megaselia cirriventris_BOLD:AAZ6184</v>
      </c>
      <c r="N172" s="13">
        <v>50</v>
      </c>
      <c r="O172" s="13" t="s">
        <v>517</v>
      </c>
      <c r="P172" s="13">
        <v>220</v>
      </c>
      <c r="R172" s="1" t="s">
        <v>1272</v>
      </c>
      <c r="S172" s="7" t="s">
        <v>2386</v>
      </c>
      <c r="T172" s="1" t="s">
        <v>55</v>
      </c>
      <c r="U172" s="7" t="s">
        <v>3544</v>
      </c>
      <c r="V172" s="71"/>
      <c r="W172" s="55" t="s">
        <v>45</v>
      </c>
      <c r="X172" s="56" t="s">
        <v>45</v>
      </c>
      <c r="Y172" s="56" t="s">
        <v>45</v>
      </c>
      <c r="Z172" s="56" t="s">
        <v>45</v>
      </c>
      <c r="AA172" s="56" t="s">
        <v>45</v>
      </c>
      <c r="AB172" s="56" t="s">
        <v>45</v>
      </c>
      <c r="AC172" s="56" t="s">
        <v>45</v>
      </c>
      <c r="AD172" s="56" t="s">
        <v>45</v>
      </c>
      <c r="AE172" s="56" t="s">
        <v>45</v>
      </c>
      <c r="AF172" s="56" t="s">
        <v>45</v>
      </c>
      <c r="AG172" s="56" t="s">
        <v>45</v>
      </c>
      <c r="AH172" s="56" t="s">
        <v>45</v>
      </c>
      <c r="AI172" s="56" t="s">
        <v>45</v>
      </c>
      <c r="AJ172" s="56" t="s">
        <v>45</v>
      </c>
      <c r="AK172" s="57" t="s">
        <v>45</v>
      </c>
      <c r="AL172" s="64" t="s">
        <v>72</v>
      </c>
      <c r="AM172" t="s">
        <v>2419</v>
      </c>
      <c r="AN172" t="s">
        <v>2419</v>
      </c>
      <c r="AO172" t="b">
        <f t="shared" si="7"/>
        <v>1</v>
      </c>
    </row>
    <row r="173" spans="1:43" ht="15" customHeight="1" thickBot="1">
      <c r="A173" s="1">
        <v>246</v>
      </c>
      <c r="B173" s="1" t="s">
        <v>1701</v>
      </c>
      <c r="C173" s="1" t="s">
        <v>1702</v>
      </c>
      <c r="D173" s="14" t="str">
        <f>VLOOKUP(C173, Tea_added!$B$1:$E$367, 3, FALSE)</f>
        <v>PlateC_G2_ACI8602_Diptera_Chironomidae_Limnophyes_spades_pilon</v>
      </c>
      <c r="E173" s="14" t="str">
        <f>VLOOKUP(C173, Tea_added!$B$2:$E$367, 4, FALSE)</f>
        <v>BOLD:ACI8602</v>
      </c>
      <c r="F173" s="1" t="s">
        <v>1703</v>
      </c>
      <c r="G173" s="1" t="s">
        <v>1704</v>
      </c>
      <c r="H173" s="1" t="s">
        <v>203</v>
      </c>
      <c r="I173" s="1" t="s">
        <v>40</v>
      </c>
      <c r="J173" s="1" t="s">
        <v>41</v>
      </c>
      <c r="K173" s="1" t="s">
        <v>186</v>
      </c>
      <c r="L173" s="1" t="s">
        <v>203</v>
      </c>
      <c r="M173" s="1" t="str">
        <f t="shared" si="8"/>
        <v>Limnophyes brachytomus_BOLD:ACI8602</v>
      </c>
      <c r="N173" s="2">
        <v>50</v>
      </c>
      <c r="O173" s="2" t="s">
        <v>1390</v>
      </c>
      <c r="P173" s="2">
        <v>445</v>
      </c>
      <c r="R173" s="1" t="s">
        <v>1272</v>
      </c>
      <c r="S173" s="7" t="s">
        <v>2386</v>
      </c>
      <c r="T173" s="1" t="s">
        <v>55</v>
      </c>
      <c r="U173" s="7" t="s">
        <v>3544</v>
      </c>
      <c r="V173" s="71"/>
      <c r="W173" s="55" t="s">
        <v>45</v>
      </c>
      <c r="X173" s="56" t="s">
        <v>45</v>
      </c>
      <c r="Y173" s="56" t="s">
        <v>45</v>
      </c>
      <c r="Z173" s="56" t="s">
        <v>45</v>
      </c>
      <c r="AA173" s="56" t="s">
        <v>45</v>
      </c>
      <c r="AB173" s="56" t="s">
        <v>45</v>
      </c>
      <c r="AC173" s="56" t="s">
        <v>45</v>
      </c>
      <c r="AD173" s="56" t="s">
        <v>45</v>
      </c>
      <c r="AE173" s="56" t="s">
        <v>45</v>
      </c>
      <c r="AF173" s="56" t="s">
        <v>45</v>
      </c>
      <c r="AG173" s="56" t="s">
        <v>45</v>
      </c>
      <c r="AH173" s="56" t="s">
        <v>45</v>
      </c>
      <c r="AI173" s="56" t="s">
        <v>45</v>
      </c>
      <c r="AJ173" s="56" t="s">
        <v>45</v>
      </c>
      <c r="AK173" s="57" t="s">
        <v>45</v>
      </c>
      <c r="AL173" s="64" t="s">
        <v>2400</v>
      </c>
      <c r="AM173" t="s">
        <v>2522</v>
      </c>
      <c r="AN173" t="s">
        <v>2522</v>
      </c>
      <c r="AO173" t="b">
        <f t="shared" si="7"/>
        <v>1</v>
      </c>
    </row>
    <row r="174" spans="1:43" ht="14" thickBot="1">
      <c r="A174" s="1">
        <v>247</v>
      </c>
      <c r="B174" s="1" t="s">
        <v>1705</v>
      </c>
      <c r="C174" s="1" t="s">
        <v>1706</v>
      </c>
      <c r="D174" s="14" t="str">
        <f>VLOOKUP(C174, Tea_added!$B$1:$E$367, 3, FALSE)</f>
        <v>PlateI_E6_ACI7905_Diptera_Chironomidae_Smittia_spades_pilon</v>
      </c>
      <c r="E174" s="14" t="str">
        <f>VLOOKUP(C174, Tea_added!$B$2:$E$367, 4, FALSE)</f>
        <v>BOLD:ACI7905</v>
      </c>
      <c r="F174" s="1" t="s">
        <v>1707</v>
      </c>
      <c r="G174" s="1" t="s">
        <v>1708</v>
      </c>
      <c r="H174" s="1" t="s">
        <v>278</v>
      </c>
      <c r="I174" s="1" t="s">
        <v>40</v>
      </c>
      <c r="J174" s="1" t="s">
        <v>41</v>
      </c>
      <c r="K174" s="1" t="s">
        <v>278</v>
      </c>
      <c r="L174" s="1" t="s">
        <v>3125</v>
      </c>
      <c r="M174" s="1" t="str">
        <f t="shared" si="8"/>
        <v>Smittia sp_BOLD:ACI7905</v>
      </c>
      <c r="N174" s="2">
        <v>50</v>
      </c>
      <c r="O174" s="2" t="s">
        <v>1709</v>
      </c>
      <c r="P174" s="2">
        <v>135</v>
      </c>
      <c r="R174" s="1" t="s">
        <v>1272</v>
      </c>
      <c r="S174" s="7" t="s">
        <v>2388</v>
      </c>
      <c r="T174" s="1" t="s">
        <v>55</v>
      </c>
      <c r="U174" s="7" t="s">
        <v>3544</v>
      </c>
      <c r="V174" s="120"/>
      <c r="W174" s="55" t="s">
        <v>45</v>
      </c>
      <c r="X174" s="56" t="s">
        <v>45</v>
      </c>
      <c r="Y174" s="56" t="s">
        <v>45</v>
      </c>
      <c r="Z174" s="56" t="s">
        <v>45</v>
      </c>
      <c r="AA174" s="56" t="s">
        <v>45</v>
      </c>
      <c r="AB174" s="56" t="s">
        <v>45</v>
      </c>
      <c r="AC174" s="56" t="s">
        <v>45</v>
      </c>
      <c r="AD174" s="56" t="s">
        <v>45</v>
      </c>
      <c r="AE174" s="56" t="s">
        <v>45</v>
      </c>
      <c r="AF174" s="56" t="s">
        <v>45</v>
      </c>
      <c r="AG174" s="56" t="s">
        <v>45</v>
      </c>
      <c r="AH174" s="56" t="s">
        <v>45</v>
      </c>
      <c r="AI174" s="56" t="s">
        <v>45</v>
      </c>
      <c r="AJ174" s="56" t="s">
        <v>45</v>
      </c>
      <c r="AK174" s="57" t="s">
        <v>45</v>
      </c>
      <c r="AL174" s="64" t="s">
        <v>2400</v>
      </c>
      <c r="AM174" t="s">
        <v>2523</v>
      </c>
      <c r="AN174" t="s">
        <v>2523</v>
      </c>
      <c r="AO174" t="b">
        <f t="shared" si="7"/>
        <v>1</v>
      </c>
    </row>
    <row r="175" spans="1:43" s="16" customFormat="1" ht="15" customHeight="1">
      <c r="A175" s="1">
        <v>1</v>
      </c>
      <c r="B175" s="1" t="s">
        <v>35</v>
      </c>
      <c r="C175" s="1" t="s">
        <v>36</v>
      </c>
      <c r="D175" s="14" t="str">
        <f>VLOOKUP(C175, Tea_added!$B$1:$E$367, 3, FALSE)</f>
        <v>PlateI_B9_AAL1593_Diptera_Chironomidae_Allocladius_nanseni_blastSpades_pilon</v>
      </c>
      <c r="E175" s="14" t="str">
        <f>VLOOKUP(C175, Tea_added!$B$2:$E$367, 4, FALSE)</f>
        <v>BOLD:AAL1593</v>
      </c>
      <c r="F175" s="1" t="s">
        <v>37</v>
      </c>
      <c r="G175" s="1" t="s">
        <v>38</v>
      </c>
      <c r="H175" s="1" t="s">
        <v>39</v>
      </c>
      <c r="I175" s="1" t="s">
        <v>40</v>
      </c>
      <c r="J175" s="1" t="s">
        <v>41</v>
      </c>
      <c r="K175" s="1" t="s">
        <v>42</v>
      </c>
      <c r="L175" s="1" t="s">
        <v>39</v>
      </c>
      <c r="M175" s="1"/>
      <c r="N175" s="13">
        <v>90</v>
      </c>
      <c r="O175" s="13" t="s">
        <v>43</v>
      </c>
      <c r="P175" s="13">
        <v>1008</v>
      </c>
      <c r="Q175"/>
      <c r="R175" s="1" t="s">
        <v>44</v>
      </c>
      <c r="S175" s="4" t="s">
        <v>45</v>
      </c>
      <c r="T175" s="5" t="s">
        <v>46</v>
      </c>
      <c r="U175" s="116" t="s">
        <v>3544</v>
      </c>
      <c r="V175" s="122" t="s">
        <v>2685</v>
      </c>
      <c r="W175" s="6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8"/>
      <c r="AL175" s="64"/>
      <c r="AM175"/>
      <c r="AN175" t="s">
        <v>2403</v>
      </c>
      <c r="AO175" t="b">
        <f t="shared" si="7"/>
        <v>0</v>
      </c>
      <c r="AP175" s="71"/>
      <c r="AQ175" s="72"/>
    </row>
    <row r="176" spans="1:43" ht="15" customHeight="1">
      <c r="A176" s="14">
        <v>1</v>
      </c>
      <c r="B176" s="14" t="s">
        <v>35</v>
      </c>
      <c r="C176" s="14" t="s">
        <v>36</v>
      </c>
      <c r="D176" s="14" t="str">
        <f>VLOOKUP(C176, Tea_added!$B$1:$E$367, 3, FALSE)</f>
        <v>PlateI_B9_AAL1593_Diptera_Chironomidae_Allocladius_nanseni_blastSpades_pilon</v>
      </c>
      <c r="E176" s="14" t="str">
        <f>VLOOKUP(C176, Tea_added!$B$2:$E$367, 4, FALSE)</f>
        <v>BOLD:AAL1593</v>
      </c>
      <c r="F176" s="14" t="s">
        <v>37</v>
      </c>
      <c r="G176" s="14" t="s">
        <v>38</v>
      </c>
      <c r="H176" s="14" t="s">
        <v>39</v>
      </c>
      <c r="I176" s="14" t="s">
        <v>40</v>
      </c>
      <c r="J176" s="14" t="s">
        <v>41</v>
      </c>
      <c r="K176" s="14" t="s">
        <v>42</v>
      </c>
      <c r="L176" s="14" t="s">
        <v>39</v>
      </c>
      <c r="M176" s="1" t="str">
        <f t="shared" ref="M176:M191" si="9">_xlfn.TEXTJOIN("_", FALSE, L176, E176)</f>
        <v>Allocladius nanseni_BOLD:AAL1593</v>
      </c>
      <c r="N176" s="15">
        <v>90</v>
      </c>
      <c r="O176" s="15" t="s">
        <v>43</v>
      </c>
      <c r="P176" s="15">
        <v>1008</v>
      </c>
      <c r="Q176" s="16"/>
      <c r="R176" s="14" t="s">
        <v>2384</v>
      </c>
      <c r="S176" s="19" t="s">
        <v>2385</v>
      </c>
      <c r="T176" s="17" t="s">
        <v>55</v>
      </c>
      <c r="U176" s="117" t="s">
        <v>3544</v>
      </c>
      <c r="V176" s="17"/>
      <c r="W176" s="18" t="s">
        <v>45</v>
      </c>
      <c r="X176" s="19" t="s">
        <v>45</v>
      </c>
      <c r="Y176" s="19" t="s">
        <v>45</v>
      </c>
      <c r="Z176" s="19" t="s">
        <v>45</v>
      </c>
      <c r="AA176" s="19" t="s">
        <v>45</v>
      </c>
      <c r="AB176" s="19" t="s">
        <v>45</v>
      </c>
      <c r="AC176" s="19" t="s">
        <v>45</v>
      </c>
      <c r="AD176" s="19" t="s">
        <v>45</v>
      </c>
      <c r="AE176" s="19" t="s">
        <v>45</v>
      </c>
      <c r="AF176" s="19" t="s">
        <v>45</v>
      </c>
      <c r="AG176" s="19" t="s">
        <v>45</v>
      </c>
      <c r="AH176" s="19" t="s">
        <v>45</v>
      </c>
      <c r="AI176" s="19" t="s">
        <v>45</v>
      </c>
      <c r="AJ176" s="19" t="s">
        <v>45</v>
      </c>
      <c r="AK176" s="20" t="s">
        <v>45</v>
      </c>
      <c r="AL176" s="65" t="s">
        <v>2401</v>
      </c>
      <c r="AM176" s="16" t="s">
        <v>2403</v>
      </c>
      <c r="AN176" s="16" t="s">
        <v>2403</v>
      </c>
      <c r="AO176" t="b">
        <f t="shared" si="7"/>
        <v>1</v>
      </c>
    </row>
    <row r="177" spans="1:42" ht="15" customHeight="1">
      <c r="A177" s="1">
        <v>248</v>
      </c>
      <c r="B177" s="1" t="s">
        <v>1710</v>
      </c>
      <c r="C177" s="1" t="s">
        <v>1711</v>
      </c>
      <c r="D177" s="14" t="str">
        <f>VLOOKUP(C177, Tea_added!$B$1:$E$367, 3, FALSE)</f>
        <v>PlateI_F3_ACP4526_Diptera_Chironomidae_spades_pilon</v>
      </c>
      <c r="E177" s="14" t="str">
        <f>VLOOKUP(C177, Tea_added!$B$2:$E$367, 4, FALSE)</f>
        <v>BOLD:ACP4526</v>
      </c>
      <c r="F177" s="1" t="s">
        <v>1712</v>
      </c>
      <c r="G177" s="1" t="s">
        <v>1713</v>
      </c>
      <c r="H177" s="1" t="s">
        <v>41</v>
      </c>
      <c r="I177" s="1" t="s">
        <v>40</v>
      </c>
      <c r="J177" s="1" t="s">
        <v>41</v>
      </c>
      <c r="K177" s="1" t="s">
        <v>3116</v>
      </c>
      <c r="L177" s="1" t="s">
        <v>3117</v>
      </c>
      <c r="M177" s="1" t="str">
        <f t="shared" si="9"/>
        <v>genus sp_BOLD:ACP4526</v>
      </c>
      <c r="N177" s="2">
        <v>50</v>
      </c>
      <c r="O177" s="2" t="s">
        <v>1576</v>
      </c>
      <c r="P177" s="2">
        <v>160</v>
      </c>
      <c r="R177" s="1" t="s">
        <v>1272</v>
      </c>
      <c r="S177" s="7" t="s">
        <v>2388</v>
      </c>
      <c r="T177" s="1" t="s">
        <v>55</v>
      </c>
      <c r="U177" s="7" t="s">
        <v>3544</v>
      </c>
      <c r="W177" s="55" t="s">
        <v>2654</v>
      </c>
      <c r="X177" s="56" t="s">
        <v>2654</v>
      </c>
      <c r="Y177" s="56" t="s">
        <v>2654</v>
      </c>
      <c r="Z177" s="56" t="s">
        <v>2654</v>
      </c>
      <c r="AA177" s="56" t="s">
        <v>2654</v>
      </c>
      <c r="AB177" s="56" t="s">
        <v>2654</v>
      </c>
      <c r="AC177" s="56" t="s">
        <v>2654</v>
      </c>
      <c r="AD177" s="56" t="s">
        <v>2654</v>
      </c>
      <c r="AE177" s="56" t="s">
        <v>2654</v>
      </c>
      <c r="AF177" s="56" t="s">
        <v>2654</v>
      </c>
      <c r="AG177" s="56" t="s">
        <v>2654</v>
      </c>
      <c r="AH177" s="56" t="s">
        <v>2654</v>
      </c>
      <c r="AI177" s="56" t="s">
        <v>2654</v>
      </c>
      <c r="AJ177" s="56" t="s">
        <v>2654</v>
      </c>
      <c r="AK177" s="57" t="s">
        <v>2654</v>
      </c>
      <c r="AL177" s="64" t="s">
        <v>2400</v>
      </c>
      <c r="AM177" t="s">
        <v>2524</v>
      </c>
      <c r="AN177" t="s">
        <v>2524</v>
      </c>
      <c r="AO177" t="b">
        <f t="shared" si="7"/>
        <v>1</v>
      </c>
    </row>
    <row r="178" spans="1:42" ht="15" customHeight="1">
      <c r="A178" s="1">
        <v>12</v>
      </c>
      <c r="B178" s="1" t="s">
        <v>123</v>
      </c>
      <c r="C178" s="1" t="s">
        <v>124</v>
      </c>
      <c r="D178" s="14" t="str">
        <f>VLOOKUP(C178, Tea_added!$B$1:$E$367, 3, FALSE)</f>
        <v>CAN_41_AAA5300_Diptera_Chironomidae_Cricotopus_tibialis_IDBAcontig_blastn</v>
      </c>
      <c r="E178" s="14" t="str">
        <f>VLOOKUP(C178, Tea_added!$B$2:$E$367, 4, FALSE)</f>
        <v>BOLD:AAA5300</v>
      </c>
      <c r="F178" s="1" t="s">
        <v>125</v>
      </c>
      <c r="G178" s="1" t="s">
        <v>126</v>
      </c>
      <c r="H178" s="1" t="s">
        <v>127</v>
      </c>
      <c r="I178" s="1" t="s">
        <v>40</v>
      </c>
      <c r="J178" s="1" t="s">
        <v>41</v>
      </c>
      <c r="K178" s="1" t="s">
        <v>99</v>
      </c>
      <c r="L178" s="1" t="s">
        <v>127</v>
      </c>
      <c r="M178" s="1" t="str">
        <f t="shared" si="9"/>
        <v>Cricotopus tibialis_BOLD:AAA5300</v>
      </c>
      <c r="N178" s="2">
        <v>90</v>
      </c>
      <c r="O178" s="2" t="s">
        <v>128</v>
      </c>
      <c r="P178" s="2">
        <v>207</v>
      </c>
      <c r="R178" s="1" t="s">
        <v>44</v>
      </c>
      <c r="S178" s="9" t="s">
        <v>45</v>
      </c>
      <c r="T178" s="1" t="s">
        <v>55</v>
      </c>
      <c r="U178" s="7" t="s">
        <v>3544</v>
      </c>
      <c r="W178" s="55" t="s">
        <v>2653</v>
      </c>
      <c r="X178" s="56" t="s">
        <v>2653</v>
      </c>
      <c r="Y178" s="56" t="s">
        <v>2653</v>
      </c>
      <c r="Z178" s="56" t="s">
        <v>2653</v>
      </c>
      <c r="AA178" s="56" t="s">
        <v>2653</v>
      </c>
      <c r="AB178" s="56" t="s">
        <v>2653</v>
      </c>
      <c r="AC178" s="56" t="s">
        <v>2653</v>
      </c>
      <c r="AD178" s="56" t="s">
        <v>2653</v>
      </c>
      <c r="AE178" s="56" t="s">
        <v>2653</v>
      </c>
      <c r="AF178" s="56" t="s">
        <v>2653</v>
      </c>
      <c r="AG178" s="56" t="s">
        <v>2653</v>
      </c>
      <c r="AH178" s="56" t="s">
        <v>2653</v>
      </c>
      <c r="AI178" s="56" t="s">
        <v>2653</v>
      </c>
      <c r="AJ178" s="56" t="s">
        <v>2653</v>
      </c>
      <c r="AK178" s="57" t="s">
        <v>2653</v>
      </c>
      <c r="AL178" s="13" t="s">
        <v>80</v>
      </c>
      <c r="AM178" s="1" t="s">
        <v>129</v>
      </c>
      <c r="AN178" t="s">
        <v>129</v>
      </c>
      <c r="AO178" t="b">
        <f t="shared" si="7"/>
        <v>1</v>
      </c>
    </row>
    <row r="179" spans="1:42" ht="15" customHeight="1">
      <c r="A179" s="1">
        <v>250</v>
      </c>
      <c r="B179" s="1" t="s">
        <v>1718</v>
      </c>
      <c r="C179" s="1" t="s">
        <v>1719</v>
      </c>
      <c r="D179" s="14" t="str">
        <f>VLOOKUP(C179, Tea_added!$B$1:$E$367, 3, FALSE)</f>
        <v>PlateC_G6_ACN8351_Diptera_Cecidomyiidae_Neurolyga_ovata_idba_pilon</v>
      </c>
      <c r="E179" s="14" t="str">
        <f>VLOOKUP(C179, Tea_added!$B$2:$E$367, 4, FALSE)</f>
        <v>BOLD:ACN8351</v>
      </c>
      <c r="F179" s="1" t="s">
        <v>1720</v>
      </c>
      <c r="G179" s="1" t="s">
        <v>1721</v>
      </c>
      <c r="H179" s="1" t="s">
        <v>1722</v>
      </c>
      <c r="I179" s="1" t="s">
        <v>40</v>
      </c>
      <c r="J179" s="1" t="s">
        <v>1362</v>
      </c>
      <c r="K179" s="1" t="s">
        <v>1723</v>
      </c>
      <c r="L179" s="1" t="s">
        <v>1722</v>
      </c>
      <c r="M179" s="1" t="str">
        <f t="shared" si="9"/>
        <v>Neurolyga ovata_BOLD:ACN8351</v>
      </c>
      <c r="N179" s="2">
        <v>50</v>
      </c>
      <c r="O179" s="2" t="s">
        <v>1695</v>
      </c>
      <c r="P179" s="2">
        <v>85</v>
      </c>
      <c r="R179" s="1" t="s">
        <v>1272</v>
      </c>
      <c r="S179" s="7" t="s">
        <v>2386</v>
      </c>
      <c r="T179" s="1" t="s">
        <v>55</v>
      </c>
      <c r="U179" s="7" t="s">
        <v>3544</v>
      </c>
      <c r="V179" s="71"/>
      <c r="W179" s="55" t="s">
        <v>2653</v>
      </c>
      <c r="X179" s="56" t="s">
        <v>2653</v>
      </c>
      <c r="Y179" s="56" t="s">
        <v>2653</v>
      </c>
      <c r="Z179" s="56" t="s">
        <v>2653</v>
      </c>
      <c r="AA179" s="56" t="s">
        <v>2653</v>
      </c>
      <c r="AB179" s="56" t="s">
        <v>2653</v>
      </c>
      <c r="AC179" s="56" t="s">
        <v>2653</v>
      </c>
      <c r="AD179" s="56" t="s">
        <v>2653</v>
      </c>
      <c r="AE179" s="56" t="s">
        <v>2653</v>
      </c>
      <c r="AF179" s="56" t="s">
        <v>2653</v>
      </c>
      <c r="AG179" s="56" t="s">
        <v>2653</v>
      </c>
      <c r="AH179" s="56" t="s">
        <v>2653</v>
      </c>
      <c r="AI179" s="56" t="s">
        <v>2653</v>
      </c>
      <c r="AJ179" s="56" t="s">
        <v>2653</v>
      </c>
      <c r="AK179" s="57" t="s">
        <v>2653</v>
      </c>
      <c r="AL179" s="64" t="s">
        <v>2399</v>
      </c>
      <c r="AM179" t="s">
        <v>2429</v>
      </c>
      <c r="AN179" t="s">
        <v>2429</v>
      </c>
      <c r="AO179" t="b">
        <f t="shared" si="7"/>
        <v>1</v>
      </c>
    </row>
    <row r="180" spans="1:42" ht="15" customHeight="1">
      <c r="A180" s="1">
        <v>251</v>
      </c>
      <c r="B180" s="1" t="s">
        <v>1724</v>
      </c>
      <c r="C180" s="1" t="s">
        <v>1725</v>
      </c>
      <c r="D180" s="14" t="str">
        <f>VLOOKUP(C180, Tea_added!$B$1:$E$367, 3, FALSE)</f>
        <v>PlateI_C10_ACI8598_Diptera_Chironomidae_Tanytarsus_anderseni_blastSpades_pilon</v>
      </c>
      <c r="E180" s="14" t="str">
        <f>VLOOKUP(C180, Tea_added!$B$2:$E$367, 4, FALSE)</f>
        <v>BOLD:ACI8598</v>
      </c>
      <c r="F180" s="1" t="s">
        <v>1726</v>
      </c>
      <c r="G180" s="1" t="s">
        <v>1727</v>
      </c>
      <c r="H180" s="1" t="s">
        <v>349</v>
      </c>
      <c r="I180" s="1" t="s">
        <v>40</v>
      </c>
      <c r="J180" s="1" t="s">
        <v>41</v>
      </c>
      <c r="K180" s="1" t="s">
        <v>350</v>
      </c>
      <c r="L180" s="1" t="s">
        <v>349</v>
      </c>
      <c r="M180" s="1" t="str">
        <f t="shared" si="9"/>
        <v>Tanytarsus anderseni_BOLD:ACI8598</v>
      </c>
      <c r="N180" s="2">
        <v>50</v>
      </c>
      <c r="O180" s="2" t="s">
        <v>1728</v>
      </c>
      <c r="P180" s="2">
        <v>235</v>
      </c>
      <c r="R180" s="1" t="s">
        <v>1272</v>
      </c>
      <c r="S180" s="7" t="s">
        <v>2388</v>
      </c>
      <c r="T180" s="1" t="s">
        <v>55</v>
      </c>
      <c r="U180" s="7" t="s">
        <v>3544</v>
      </c>
      <c r="V180" s="71"/>
      <c r="W180" s="55" t="s">
        <v>2653</v>
      </c>
      <c r="X180" s="56" t="s">
        <v>2653</v>
      </c>
      <c r="Y180" s="56" t="s">
        <v>2653</v>
      </c>
      <c r="Z180" s="56" t="s">
        <v>2653</v>
      </c>
      <c r="AA180" s="56" t="s">
        <v>2653</v>
      </c>
      <c r="AB180" s="56" t="s">
        <v>2653</v>
      </c>
      <c r="AC180" s="56" t="s">
        <v>2653</v>
      </c>
      <c r="AD180" s="56" t="s">
        <v>2653</v>
      </c>
      <c r="AE180" s="56" t="s">
        <v>2653</v>
      </c>
      <c r="AF180" s="56" t="s">
        <v>2653</v>
      </c>
      <c r="AG180" s="56" t="s">
        <v>2653</v>
      </c>
      <c r="AH180" s="56" t="s">
        <v>2653</v>
      </c>
      <c r="AI180" s="56" t="s">
        <v>2653</v>
      </c>
      <c r="AJ180" s="56" t="s">
        <v>2653</v>
      </c>
      <c r="AK180" s="57" t="s">
        <v>2653</v>
      </c>
      <c r="AL180" s="64" t="s">
        <v>2401</v>
      </c>
      <c r="AM180" t="s">
        <v>2407</v>
      </c>
      <c r="AN180" t="s">
        <v>2407</v>
      </c>
      <c r="AO180" t="b">
        <f t="shared" si="7"/>
        <v>1</v>
      </c>
    </row>
    <row r="181" spans="1:42" ht="15" customHeight="1">
      <c r="A181" s="1">
        <v>255</v>
      </c>
      <c r="B181" s="1" t="s">
        <v>1743</v>
      </c>
      <c r="C181" s="1" t="s">
        <v>1744</v>
      </c>
      <c r="D181" s="14" t="str">
        <f>VLOOKUP(C181, Tea_added!$B$1:$E$367, 3, FALSE)</f>
        <v>PlateJ_B2_AAU6758_Diptera_Chironomidae_Orthocladius_spades_pilon</v>
      </c>
      <c r="E181" s="14" t="str">
        <f>VLOOKUP(C181, Tea_added!$B$2:$E$367, 4, FALSE)</f>
        <v>BOLD:AAU6758</v>
      </c>
      <c r="F181" s="1" t="s">
        <v>1745</v>
      </c>
      <c r="G181" s="1" t="s">
        <v>1746</v>
      </c>
      <c r="H181" s="1" t="s">
        <v>365</v>
      </c>
      <c r="I181" s="1" t="s">
        <v>40</v>
      </c>
      <c r="J181" s="1" t="s">
        <v>41</v>
      </c>
      <c r="K181" s="1" t="s">
        <v>365</v>
      </c>
      <c r="L181" s="1" t="s">
        <v>3121</v>
      </c>
      <c r="M181" s="1" t="str">
        <f t="shared" si="9"/>
        <v>Orthocladius sp_BOLD:AAU6758</v>
      </c>
      <c r="N181" s="2">
        <v>50</v>
      </c>
      <c r="O181" s="2" t="s">
        <v>1747</v>
      </c>
      <c r="P181" s="2">
        <v>510</v>
      </c>
      <c r="Q181" s="1" t="s">
        <v>715</v>
      </c>
      <c r="R181" s="1" t="s">
        <v>1272</v>
      </c>
      <c r="S181" s="7" t="s">
        <v>2388</v>
      </c>
      <c r="T181" s="1" t="s">
        <v>55</v>
      </c>
      <c r="U181" s="7" t="s">
        <v>3544</v>
      </c>
      <c r="W181" s="55" t="s">
        <v>2654</v>
      </c>
      <c r="X181" s="56" t="s">
        <v>2654</v>
      </c>
      <c r="Y181" s="56" t="s">
        <v>2654</v>
      </c>
      <c r="Z181" s="56" t="s">
        <v>2654</v>
      </c>
      <c r="AA181" s="56" t="s">
        <v>2654</v>
      </c>
      <c r="AB181" s="56" t="s">
        <v>2654</v>
      </c>
      <c r="AC181" s="56" t="s">
        <v>2654</v>
      </c>
      <c r="AD181" s="56" t="s">
        <v>2654</v>
      </c>
      <c r="AE181" s="56" t="s">
        <v>2654</v>
      </c>
      <c r="AF181" s="56" t="s">
        <v>2654</v>
      </c>
      <c r="AG181" s="56" t="s">
        <v>2654</v>
      </c>
      <c r="AH181" s="56" t="s">
        <v>2654</v>
      </c>
      <c r="AI181" s="56" t="s">
        <v>2654</v>
      </c>
      <c r="AJ181" s="56" t="s">
        <v>2654</v>
      </c>
      <c r="AK181" s="57" t="s">
        <v>2654</v>
      </c>
      <c r="AL181" s="64" t="s">
        <v>2400</v>
      </c>
      <c r="AM181" t="s">
        <v>2529</v>
      </c>
      <c r="AN181" t="s">
        <v>2529</v>
      </c>
      <c r="AO181" t="b">
        <f t="shared" si="7"/>
        <v>1</v>
      </c>
    </row>
    <row r="182" spans="1:42" ht="15" customHeight="1">
      <c r="A182" s="1">
        <v>257</v>
      </c>
      <c r="B182" s="1" t="s">
        <v>1752</v>
      </c>
      <c r="C182" s="1" t="s">
        <v>1753</v>
      </c>
      <c r="D182" s="14" t="str">
        <f>VLOOKUP(C182, Tea_added!$B$1:$E$367, 3, FALSE)</f>
        <v>PlateJ_B4_ABA5287_Diptera_Sciaridae_Lycoriella_modesta_idba_spades_consensus</v>
      </c>
      <c r="E182" s="14" t="str">
        <f>VLOOKUP(C182, Tea_added!$B$2:$E$367, 4, FALSE)</f>
        <v>BOLD:ABA5287</v>
      </c>
      <c r="F182" s="1" t="s">
        <v>1754</v>
      </c>
      <c r="G182" s="1" t="s">
        <v>1755</v>
      </c>
      <c r="H182" s="1" t="s">
        <v>1756</v>
      </c>
      <c r="I182" s="1" t="s">
        <v>40</v>
      </c>
      <c r="J182" s="1" t="s">
        <v>270</v>
      </c>
      <c r="K182" s="1" t="s">
        <v>271</v>
      </c>
      <c r="L182" s="1" t="s">
        <v>1756</v>
      </c>
      <c r="M182" s="1" t="str">
        <f t="shared" si="9"/>
        <v>Lycoriella modesta_BOLD:ABA5287</v>
      </c>
      <c r="N182" s="2">
        <v>50</v>
      </c>
      <c r="O182" s="2" t="s">
        <v>1757</v>
      </c>
      <c r="P182" s="2">
        <v>830</v>
      </c>
      <c r="Q182" s="1" t="s">
        <v>715</v>
      </c>
      <c r="R182" s="1" t="s">
        <v>1272</v>
      </c>
      <c r="S182" s="7" t="s">
        <v>2388</v>
      </c>
      <c r="T182" s="1" t="s">
        <v>2649</v>
      </c>
      <c r="U182" s="7" t="s">
        <v>3544</v>
      </c>
      <c r="V182" s="71"/>
      <c r="W182" s="55" t="s">
        <v>2654</v>
      </c>
      <c r="X182" s="56" t="s">
        <v>2654</v>
      </c>
      <c r="Y182" s="56" t="s">
        <v>2654</v>
      </c>
      <c r="Z182" s="56" t="s">
        <v>2654</v>
      </c>
      <c r="AA182" s="56" t="s">
        <v>2654</v>
      </c>
      <c r="AB182" s="56" t="s">
        <v>2654</v>
      </c>
      <c r="AC182" s="56" t="s">
        <v>2654</v>
      </c>
      <c r="AD182" s="56" t="s">
        <v>2654</v>
      </c>
      <c r="AE182" s="56" t="s">
        <v>2654</v>
      </c>
      <c r="AF182" s="56" t="s">
        <v>2654</v>
      </c>
      <c r="AG182" s="56" t="s">
        <v>2654</v>
      </c>
      <c r="AH182" s="56" t="s">
        <v>2654</v>
      </c>
      <c r="AI182" s="56" t="s">
        <v>2654</v>
      </c>
      <c r="AJ182" s="56" t="s">
        <v>2655</v>
      </c>
      <c r="AK182" s="57" t="s">
        <v>2656</v>
      </c>
      <c r="AL182" s="64" t="s">
        <v>72</v>
      </c>
      <c r="AM182" t="s">
        <v>2420</v>
      </c>
      <c r="AN182" t="s">
        <v>2420</v>
      </c>
      <c r="AO182" t="b">
        <f t="shared" si="7"/>
        <v>1</v>
      </c>
    </row>
    <row r="183" spans="1:42" ht="15" customHeight="1">
      <c r="A183" s="1">
        <v>13</v>
      </c>
      <c r="B183" s="1" t="s">
        <v>130</v>
      </c>
      <c r="C183" s="1" t="s">
        <v>131</v>
      </c>
      <c r="D183" s="14" t="str">
        <f>VLOOKUP(C183, Tea_added!$B$1:$E$367, 3, FALSE)</f>
        <v>CAN_43_AAL9618_Diptera_Chironomidae_Cricotopus_triannulatus_IDBApilon</v>
      </c>
      <c r="E183" s="14" t="str">
        <f>VLOOKUP(C183, Tea_added!$B$2:$E$367, 4, FALSE)</f>
        <v>BOLD:AAL9618</v>
      </c>
      <c r="F183" s="1" t="s">
        <v>132</v>
      </c>
      <c r="G183" s="1" t="s">
        <v>133</v>
      </c>
      <c r="H183" s="1" t="s">
        <v>134</v>
      </c>
      <c r="I183" s="1" t="s">
        <v>40</v>
      </c>
      <c r="J183" s="1" t="s">
        <v>41</v>
      </c>
      <c r="K183" s="1" t="s">
        <v>99</v>
      </c>
      <c r="L183" s="1" t="s">
        <v>134</v>
      </c>
      <c r="M183" s="1" t="str">
        <f t="shared" si="9"/>
        <v>Cricotopus triannulatus_BOLD:AAL9618</v>
      </c>
      <c r="N183" s="2">
        <v>90</v>
      </c>
      <c r="O183" s="2" t="s">
        <v>135</v>
      </c>
      <c r="P183" s="2">
        <v>648</v>
      </c>
      <c r="R183" s="1" t="s">
        <v>44</v>
      </c>
      <c r="S183" s="9" t="s">
        <v>45</v>
      </c>
      <c r="T183" s="1" t="s">
        <v>55</v>
      </c>
      <c r="U183" s="7" t="s">
        <v>3544</v>
      </c>
      <c r="W183" s="55" t="s">
        <v>2653</v>
      </c>
      <c r="X183" s="56" t="s">
        <v>2653</v>
      </c>
      <c r="Y183" s="56" t="s">
        <v>2653</v>
      </c>
      <c r="Z183" s="56" t="s">
        <v>2653</v>
      </c>
      <c r="AA183" s="56" t="s">
        <v>2653</v>
      </c>
      <c r="AB183" s="56" t="s">
        <v>2653</v>
      </c>
      <c r="AC183" s="56" t="s">
        <v>2653</v>
      </c>
      <c r="AD183" s="56" t="s">
        <v>2653</v>
      </c>
      <c r="AE183" s="56" t="s">
        <v>2653</v>
      </c>
      <c r="AF183" s="56" t="s">
        <v>2653</v>
      </c>
      <c r="AG183" s="56" t="s">
        <v>2653</v>
      </c>
      <c r="AH183" s="56" t="s">
        <v>2653</v>
      </c>
      <c r="AI183" s="56" t="s">
        <v>2653</v>
      </c>
      <c r="AJ183" s="56" t="s">
        <v>2653</v>
      </c>
      <c r="AK183" s="57" t="s">
        <v>2653</v>
      </c>
      <c r="AL183" s="66" t="s">
        <v>56</v>
      </c>
      <c r="AM183" s="1" t="s">
        <v>136</v>
      </c>
      <c r="AN183" t="s">
        <v>136</v>
      </c>
      <c r="AO183" t="b">
        <f t="shared" si="7"/>
        <v>1</v>
      </c>
    </row>
    <row r="184" spans="1:42" ht="15" customHeight="1">
      <c r="A184" s="1">
        <v>258</v>
      </c>
      <c r="B184" s="1" t="s">
        <v>1758</v>
      </c>
      <c r="C184" s="1" t="s">
        <v>1759</v>
      </c>
      <c r="D184" s="14" t="str">
        <f>VLOOKUP(C184, Tea_added!$B$1:$E$367, 3, FALSE)</f>
        <v>PlateC_H2_AAB9837_Diptera_Chironomidae_Micropsectra_insignilobus_spades_pilon</v>
      </c>
      <c r="E184" s="14" t="str">
        <f>VLOOKUP(C184, Tea_added!$B$2:$E$367, 4, FALSE)</f>
        <v>BOLD:AAB9837</v>
      </c>
      <c r="F184" s="1" t="s">
        <v>1760</v>
      </c>
      <c r="G184" s="1" t="s">
        <v>1761</v>
      </c>
      <c r="H184" s="1" t="s">
        <v>1762</v>
      </c>
      <c r="I184" s="1" t="s">
        <v>40</v>
      </c>
      <c r="J184" s="1" t="s">
        <v>41</v>
      </c>
      <c r="K184" s="1" t="s">
        <v>429</v>
      </c>
      <c r="L184" s="1" t="s">
        <v>1762</v>
      </c>
      <c r="M184" s="1" t="str">
        <f t="shared" si="9"/>
        <v>Micropsectra insignilobus_BOLD:AAB9837</v>
      </c>
      <c r="N184" s="2">
        <v>50</v>
      </c>
      <c r="O184" s="2" t="s">
        <v>1737</v>
      </c>
      <c r="P184" s="2">
        <v>95</v>
      </c>
      <c r="R184" s="1" t="s">
        <v>1272</v>
      </c>
      <c r="S184" s="7" t="s">
        <v>2386</v>
      </c>
      <c r="T184" s="1" t="s">
        <v>55</v>
      </c>
      <c r="U184" s="7" t="s">
        <v>3544</v>
      </c>
      <c r="V184" s="71"/>
      <c r="W184" s="55" t="s">
        <v>45</v>
      </c>
      <c r="X184" s="56" t="s">
        <v>45</v>
      </c>
      <c r="Y184" s="56" t="s">
        <v>45</v>
      </c>
      <c r="Z184" s="56" t="s">
        <v>45</v>
      </c>
      <c r="AA184" s="56" t="s">
        <v>45</v>
      </c>
      <c r="AB184" s="56" t="s">
        <v>45</v>
      </c>
      <c r="AC184" s="56" t="s">
        <v>45</v>
      </c>
      <c r="AD184" s="56" t="s">
        <v>45</v>
      </c>
      <c r="AE184" s="56" t="s">
        <v>45</v>
      </c>
      <c r="AF184" s="56" t="s">
        <v>45</v>
      </c>
      <c r="AG184" s="56" t="s">
        <v>45</v>
      </c>
      <c r="AH184" s="56" t="s">
        <v>45</v>
      </c>
      <c r="AI184" s="56" t="s">
        <v>45</v>
      </c>
      <c r="AJ184" s="56" t="s">
        <v>45</v>
      </c>
      <c r="AK184" s="57" t="s">
        <v>45</v>
      </c>
      <c r="AL184" s="64" t="s">
        <v>2400</v>
      </c>
      <c r="AM184" t="s">
        <v>2531</v>
      </c>
      <c r="AN184" t="s">
        <v>2531</v>
      </c>
      <c r="AO184" t="b">
        <f t="shared" si="7"/>
        <v>1</v>
      </c>
    </row>
    <row r="185" spans="1:42" ht="15" customHeight="1">
      <c r="A185" s="1">
        <v>259</v>
      </c>
      <c r="B185" s="1" t="s">
        <v>1763</v>
      </c>
      <c r="C185" s="1" t="s">
        <v>1764</v>
      </c>
      <c r="D185" s="14" t="str">
        <f>VLOOKUP(C185, Tea_added!$B$1:$E$367, 3, FALSE)</f>
        <v>PlateI_B5_AAD0483_Diptera_Chironomidae_Psectrocladius_barbimanus_spades_pilon</v>
      </c>
      <c r="E185" s="14" t="str">
        <f>VLOOKUP(C185, Tea_added!$B$2:$E$367, 4, FALSE)</f>
        <v>BOLD:AAD0483</v>
      </c>
      <c r="F185" s="1" t="s">
        <v>1765</v>
      </c>
      <c r="G185" s="1" t="s">
        <v>1766</v>
      </c>
      <c r="H185" s="1" t="s">
        <v>1767</v>
      </c>
      <c r="I185" s="1" t="s">
        <v>40</v>
      </c>
      <c r="J185" s="1" t="s">
        <v>41</v>
      </c>
      <c r="K185" s="1" t="s">
        <v>1563</v>
      </c>
      <c r="L185" s="1" t="s">
        <v>1767</v>
      </c>
      <c r="M185" s="1" t="str">
        <f t="shared" si="9"/>
        <v>Psectrocladius barbimanus_BOLD:AAD0483</v>
      </c>
      <c r="N185" s="13">
        <v>50</v>
      </c>
      <c r="O185" s="13" t="s">
        <v>1768</v>
      </c>
      <c r="P185" s="13">
        <v>1170</v>
      </c>
      <c r="Q185" s="1" t="s">
        <v>715</v>
      </c>
      <c r="R185" s="1" t="s">
        <v>1272</v>
      </c>
      <c r="S185" s="7" t="s">
        <v>2388</v>
      </c>
      <c r="T185" s="1" t="s">
        <v>2649</v>
      </c>
      <c r="U185" s="7" t="s">
        <v>3544</v>
      </c>
      <c r="V185" s="71"/>
      <c r="W185" s="55" t="s">
        <v>45</v>
      </c>
      <c r="X185" s="56" t="s">
        <v>45</v>
      </c>
      <c r="Y185" s="56" t="s">
        <v>45</v>
      </c>
      <c r="Z185" s="56" t="s">
        <v>45</v>
      </c>
      <c r="AA185" s="56" t="s">
        <v>45</v>
      </c>
      <c r="AB185" s="56" t="s">
        <v>45</v>
      </c>
      <c r="AC185" s="56" t="s">
        <v>45</v>
      </c>
      <c r="AD185" s="56" t="s">
        <v>45</v>
      </c>
      <c r="AE185" s="56" t="s">
        <v>45</v>
      </c>
      <c r="AF185" s="56" t="s">
        <v>45</v>
      </c>
      <c r="AG185" s="56" t="s">
        <v>45</v>
      </c>
      <c r="AH185" s="56" t="s">
        <v>45</v>
      </c>
      <c r="AI185" s="56" t="s">
        <v>45</v>
      </c>
      <c r="AJ185" s="56" t="s">
        <v>2658</v>
      </c>
      <c r="AK185" s="57" t="s">
        <v>2658</v>
      </c>
      <c r="AL185" s="64" t="s">
        <v>2400</v>
      </c>
      <c r="AM185" t="s">
        <v>2532</v>
      </c>
      <c r="AN185" t="s">
        <v>2532</v>
      </c>
      <c r="AO185" t="b">
        <f t="shared" si="7"/>
        <v>1</v>
      </c>
    </row>
    <row r="186" spans="1:42" ht="15" customHeight="1">
      <c r="A186" s="1">
        <v>260</v>
      </c>
      <c r="B186" s="1" t="s">
        <v>1769</v>
      </c>
      <c r="C186" s="1" t="s">
        <v>1770</v>
      </c>
      <c r="D186" s="14" t="str">
        <f>VLOOKUP(C186, Tea_added!$B$1:$E$367, 3, FALSE)</f>
        <v>PlateI_E10_ABA4086_Diptera_Heleomyzidae_spades_pilon</v>
      </c>
      <c r="E186" s="14" t="str">
        <f>VLOOKUP(C186, Tea_added!$B$2:$E$367, 4, FALSE)</f>
        <v>BOLD:ABA4086</v>
      </c>
      <c r="F186" s="1" t="s">
        <v>1771</v>
      </c>
      <c r="G186" s="1" t="s">
        <v>1772</v>
      </c>
      <c r="H186" s="1" t="s">
        <v>1773</v>
      </c>
      <c r="I186" s="1" t="s">
        <v>40</v>
      </c>
      <c r="J186" s="1" t="s">
        <v>741</v>
      </c>
      <c r="K186" s="1" t="s">
        <v>3116</v>
      </c>
      <c r="L186" s="1" t="s">
        <v>3117</v>
      </c>
      <c r="M186" s="1" t="str">
        <f t="shared" si="9"/>
        <v>genus sp_BOLD:ABA4086</v>
      </c>
      <c r="N186" s="2">
        <v>50</v>
      </c>
      <c r="O186" s="2" t="s">
        <v>1774</v>
      </c>
      <c r="P186" s="2">
        <v>6240</v>
      </c>
      <c r="Q186" s="1" t="s">
        <v>715</v>
      </c>
      <c r="R186" s="1" t="s">
        <v>1272</v>
      </c>
      <c r="S186" s="7" t="s">
        <v>2389</v>
      </c>
      <c r="T186" s="1" t="s">
        <v>55</v>
      </c>
      <c r="U186" s="7" t="s">
        <v>3544</v>
      </c>
      <c r="V186" s="71"/>
      <c r="W186" s="55" t="s">
        <v>2653</v>
      </c>
      <c r="X186" s="56" t="s">
        <v>2653</v>
      </c>
      <c r="Y186" s="56" t="s">
        <v>2653</v>
      </c>
      <c r="Z186" s="56" t="s">
        <v>2653</v>
      </c>
      <c r="AA186" s="56" t="s">
        <v>2653</v>
      </c>
      <c r="AB186" s="56" t="s">
        <v>2653</v>
      </c>
      <c r="AC186" s="56" t="s">
        <v>2653</v>
      </c>
      <c r="AD186" s="56" t="s">
        <v>2653</v>
      </c>
      <c r="AE186" s="56" t="s">
        <v>2653</v>
      </c>
      <c r="AF186" s="56" t="s">
        <v>2653</v>
      </c>
      <c r="AG186" s="56" t="s">
        <v>2653</v>
      </c>
      <c r="AH186" s="56" t="s">
        <v>2653</v>
      </c>
      <c r="AI186" s="56" t="s">
        <v>2653</v>
      </c>
      <c r="AJ186" s="56" t="s">
        <v>2653</v>
      </c>
      <c r="AK186" s="57" t="s">
        <v>2653</v>
      </c>
      <c r="AL186" s="64" t="s">
        <v>2400</v>
      </c>
      <c r="AM186" t="s">
        <v>2533</v>
      </c>
      <c r="AN186" t="s">
        <v>2533</v>
      </c>
      <c r="AO186" t="b">
        <f t="shared" si="7"/>
        <v>1</v>
      </c>
    </row>
    <row r="187" spans="1:42" ht="15" customHeight="1">
      <c r="A187" s="1">
        <v>261</v>
      </c>
      <c r="B187" s="1" t="s">
        <v>1775</v>
      </c>
      <c r="C187" s="1" t="s">
        <v>1776</v>
      </c>
      <c r="D187" s="14" t="str">
        <f>VLOOKUP(C187, Tea_added!$B$1:$E$367, 3, FALSE)</f>
        <v>PlateJ_B1_AAL9425_Diptera_Chironomidae_Pseudosmittia_idba_spades_consensus</v>
      </c>
      <c r="E187" s="14" t="str">
        <f>VLOOKUP(C187, Tea_added!$B$2:$E$367, 4, FALSE)</f>
        <v>BOLD:AAL9425</v>
      </c>
      <c r="F187" s="1" t="s">
        <v>1777</v>
      </c>
      <c r="G187" s="1" t="s">
        <v>1778</v>
      </c>
      <c r="H187" s="1" t="s">
        <v>1779</v>
      </c>
      <c r="I187" s="1" t="s">
        <v>40</v>
      </c>
      <c r="J187" s="1" t="s">
        <v>41</v>
      </c>
      <c r="K187" s="1" t="s">
        <v>1779</v>
      </c>
      <c r="L187" s="1" t="s">
        <v>3124</v>
      </c>
      <c r="M187" s="1" t="str">
        <f t="shared" si="9"/>
        <v>Pseudosmittia sp_BOLD:AAL9425</v>
      </c>
      <c r="N187" s="13">
        <v>50</v>
      </c>
      <c r="O187" s="13" t="s">
        <v>1780</v>
      </c>
      <c r="P187" s="13">
        <v>60</v>
      </c>
      <c r="R187" s="1"/>
      <c r="S187" s="7" t="s">
        <v>2388</v>
      </c>
      <c r="T187" s="1" t="s">
        <v>55</v>
      </c>
      <c r="U187" s="7" t="s">
        <v>3544</v>
      </c>
      <c r="W187" s="55" t="s">
        <v>2653</v>
      </c>
      <c r="X187" s="56" t="s">
        <v>2653</v>
      </c>
      <c r="Y187" s="56" t="s">
        <v>2653</v>
      </c>
      <c r="Z187" s="56" t="s">
        <v>2653</v>
      </c>
      <c r="AA187" s="56" t="s">
        <v>2653</v>
      </c>
      <c r="AB187" s="56" t="s">
        <v>2653</v>
      </c>
      <c r="AC187" s="56" t="s">
        <v>2653</v>
      </c>
      <c r="AD187" s="56" t="s">
        <v>2653</v>
      </c>
      <c r="AE187" s="56" t="s">
        <v>2653</v>
      </c>
      <c r="AF187" s="56" t="s">
        <v>2653</v>
      </c>
      <c r="AG187" s="56" t="s">
        <v>2653</v>
      </c>
      <c r="AH187" s="56" t="s">
        <v>2653</v>
      </c>
      <c r="AI187" s="56" t="s">
        <v>2653</v>
      </c>
      <c r="AJ187" s="56" t="s">
        <v>2653</v>
      </c>
      <c r="AK187" s="57" t="s">
        <v>2653</v>
      </c>
      <c r="AL187" s="64" t="s">
        <v>72</v>
      </c>
      <c r="AM187" t="s">
        <v>2421</v>
      </c>
      <c r="AN187" t="s">
        <v>2421</v>
      </c>
      <c r="AO187" t="b">
        <f t="shared" si="7"/>
        <v>1</v>
      </c>
    </row>
    <row r="188" spans="1:42" ht="15" customHeight="1">
      <c r="A188" s="1">
        <v>262</v>
      </c>
      <c r="B188" s="1" t="s">
        <v>1781</v>
      </c>
      <c r="C188" s="1" t="s">
        <v>1782</v>
      </c>
      <c r="D188" s="14" t="str">
        <f>VLOOKUP(C188, Tea_added!$B$1:$E$367, 3, FALSE)</f>
        <v>PlateI_H3_ACP4019_Diptera_Chironomidae_idba_spades_consensus</v>
      </c>
      <c r="E188" s="14" t="str">
        <f>VLOOKUP(C188, Tea_added!$B$2:$E$367, 4, FALSE)</f>
        <v>BOLD:ACP4019</v>
      </c>
      <c r="F188" s="1" t="s">
        <v>1783</v>
      </c>
      <c r="G188" s="1" t="s">
        <v>1784</v>
      </c>
      <c r="H188" s="1" t="s">
        <v>41</v>
      </c>
      <c r="I188" s="1" t="s">
        <v>40</v>
      </c>
      <c r="J188" s="1" t="s">
        <v>41</v>
      </c>
      <c r="K188" s="1" t="s">
        <v>3116</v>
      </c>
      <c r="L188" s="1" t="s">
        <v>3117</v>
      </c>
      <c r="M188" s="1" t="str">
        <f t="shared" si="9"/>
        <v>genus sp_BOLD:ACP4019</v>
      </c>
      <c r="N188" s="2">
        <v>50</v>
      </c>
      <c r="O188" s="2" t="s">
        <v>1576</v>
      </c>
      <c r="P188" s="2">
        <v>160</v>
      </c>
      <c r="R188" s="1" t="s">
        <v>1272</v>
      </c>
      <c r="S188" s="7" t="s">
        <v>2389</v>
      </c>
      <c r="T188" s="1" t="s">
        <v>2649</v>
      </c>
      <c r="U188" s="7" t="s">
        <v>3544</v>
      </c>
      <c r="V188" s="71"/>
      <c r="W188" s="55" t="s">
        <v>2653</v>
      </c>
      <c r="X188" s="56" t="s">
        <v>2653</v>
      </c>
      <c r="Y188" s="56" t="s">
        <v>2653</v>
      </c>
      <c r="Z188" s="56" t="s">
        <v>2653</v>
      </c>
      <c r="AA188" s="56" t="s">
        <v>2653</v>
      </c>
      <c r="AB188" s="56" t="s">
        <v>2653</v>
      </c>
      <c r="AC188" s="56" t="s">
        <v>2653</v>
      </c>
      <c r="AD188" s="56" t="s">
        <v>2653</v>
      </c>
      <c r="AE188" s="56" t="s">
        <v>2653</v>
      </c>
      <c r="AF188" s="59" t="s">
        <v>2655</v>
      </c>
      <c r="AG188" s="56" t="s">
        <v>2653</v>
      </c>
      <c r="AH188" s="56" t="s">
        <v>2653</v>
      </c>
      <c r="AI188" s="56" t="s">
        <v>2653</v>
      </c>
      <c r="AJ188" s="56" t="s">
        <v>2653</v>
      </c>
      <c r="AK188" s="57" t="s">
        <v>2653</v>
      </c>
      <c r="AL188" s="64" t="s">
        <v>72</v>
      </c>
      <c r="AM188" t="s">
        <v>2422</v>
      </c>
      <c r="AN188" t="s">
        <v>2422</v>
      </c>
      <c r="AO188" t="b">
        <f t="shared" si="7"/>
        <v>1</v>
      </c>
    </row>
    <row r="189" spans="1:42" ht="15" customHeight="1" thickBot="1">
      <c r="A189" s="1">
        <v>265</v>
      </c>
      <c r="B189" s="1" t="s">
        <v>1796</v>
      </c>
      <c r="C189" s="1" t="s">
        <v>1797</v>
      </c>
      <c r="D189" s="14" t="str">
        <f>VLOOKUP(C189, Tea_added!$B$1:$E$367, 3, FALSE)</f>
        <v>PlateI_G12_ACI8078_Diptera_Chironomidae_blastSpades_pilon</v>
      </c>
      <c r="E189" s="14" t="str">
        <f>VLOOKUP(C189, Tea_added!$B$2:$E$367, 4, FALSE)</f>
        <v>BOLD:ACI8078</v>
      </c>
      <c r="F189" s="1" t="s">
        <v>1798</v>
      </c>
      <c r="G189" s="1" t="s">
        <v>1799</v>
      </c>
      <c r="H189" s="1" t="s">
        <v>41</v>
      </c>
      <c r="I189" s="1" t="s">
        <v>40</v>
      </c>
      <c r="J189" s="1" t="s">
        <v>41</v>
      </c>
      <c r="K189" s="1" t="s">
        <v>3116</v>
      </c>
      <c r="L189" s="1" t="s">
        <v>3117</v>
      </c>
      <c r="M189" s="1" t="str">
        <f t="shared" si="9"/>
        <v>genus sp_BOLD:ACI8078</v>
      </c>
      <c r="N189" s="2">
        <v>50</v>
      </c>
      <c r="O189" s="2">
        <v>2</v>
      </c>
      <c r="P189" s="2">
        <v>100</v>
      </c>
      <c r="R189" s="1" t="s">
        <v>1272</v>
      </c>
      <c r="S189" s="7" t="s">
        <v>2388</v>
      </c>
      <c r="T189" s="1" t="s">
        <v>55</v>
      </c>
      <c r="U189" s="7" t="s">
        <v>3544</v>
      </c>
      <c r="V189" s="71"/>
      <c r="W189" s="55" t="s">
        <v>2653</v>
      </c>
      <c r="X189" s="56" t="s">
        <v>2653</v>
      </c>
      <c r="Y189" s="56" t="s">
        <v>2653</v>
      </c>
      <c r="Z189" s="56" t="s">
        <v>2653</v>
      </c>
      <c r="AA189" s="56" t="s">
        <v>2653</v>
      </c>
      <c r="AB189" s="56" t="s">
        <v>2653</v>
      </c>
      <c r="AC189" s="56" t="s">
        <v>2653</v>
      </c>
      <c r="AD189" s="56" t="s">
        <v>2653</v>
      </c>
      <c r="AE189" s="56" t="s">
        <v>2653</v>
      </c>
      <c r="AF189" s="56" t="s">
        <v>2653</v>
      </c>
      <c r="AG189" s="56" t="s">
        <v>2653</v>
      </c>
      <c r="AH189" s="56" t="s">
        <v>2653</v>
      </c>
      <c r="AI189" s="56" t="s">
        <v>2653</v>
      </c>
      <c r="AJ189" s="56" t="s">
        <v>2653</v>
      </c>
      <c r="AK189" s="57" t="s">
        <v>2653</v>
      </c>
      <c r="AL189" s="64" t="s">
        <v>2401</v>
      </c>
      <c r="AM189" t="s">
        <v>2408</v>
      </c>
      <c r="AN189" t="s">
        <v>2408</v>
      </c>
      <c r="AO189" t="b">
        <f t="shared" si="7"/>
        <v>1</v>
      </c>
    </row>
    <row r="190" spans="1:42" ht="15" customHeight="1" thickBot="1">
      <c r="A190" s="1">
        <v>103</v>
      </c>
      <c r="B190" s="1" t="s">
        <v>751</v>
      </c>
      <c r="C190" s="1" t="s">
        <v>752</v>
      </c>
      <c r="D190" s="14" t="str">
        <f>VLOOKUP(C190, Tea_added!$B$1:$E$367, 3, FALSE)</f>
        <v>451_ACF2534_Diptera_Anthomyiidae_Egle_groenlandica_IDBA_pilon</v>
      </c>
      <c r="E190" s="14" t="str">
        <f>VLOOKUP(C190, Tea_added!$B$2:$E$367, 4, FALSE)</f>
        <v>BOLD:ACF2534</v>
      </c>
      <c r="F190" s="1" t="s">
        <v>753</v>
      </c>
      <c r="G190" s="1" t="s">
        <v>754</v>
      </c>
      <c r="H190" s="1" t="s">
        <v>755</v>
      </c>
      <c r="I190" s="1" t="s">
        <v>40</v>
      </c>
      <c r="J190" s="1" t="s">
        <v>252</v>
      </c>
      <c r="K190" s="1" t="s">
        <v>756</v>
      </c>
      <c r="L190" s="1" t="s">
        <v>755</v>
      </c>
      <c r="M190" s="1" t="str">
        <f t="shared" si="9"/>
        <v>Egle groenlandica_BOLD:ACF2534</v>
      </c>
      <c r="N190" s="13">
        <v>40</v>
      </c>
      <c r="O190" s="13" t="s">
        <v>757</v>
      </c>
      <c r="P190" s="13">
        <v>3276</v>
      </c>
      <c r="Q190" s="1" t="s">
        <v>715</v>
      </c>
      <c r="R190" s="1" t="s">
        <v>44</v>
      </c>
      <c r="S190" s="9" t="s">
        <v>45</v>
      </c>
      <c r="T190" s="1" t="s">
        <v>55</v>
      </c>
      <c r="U190" s="7" t="s">
        <v>3544</v>
      </c>
      <c r="V190" s="120"/>
      <c r="W190" s="55" t="s">
        <v>2653</v>
      </c>
      <c r="X190" s="56" t="s">
        <v>2653</v>
      </c>
      <c r="Y190" s="56" t="s">
        <v>2653</v>
      </c>
      <c r="Z190" s="56" t="s">
        <v>2653</v>
      </c>
      <c r="AA190" s="56" t="s">
        <v>2653</v>
      </c>
      <c r="AB190" s="56" t="s">
        <v>2653</v>
      </c>
      <c r="AC190" s="56" t="s">
        <v>2653</v>
      </c>
      <c r="AD190" s="56" t="s">
        <v>2653</v>
      </c>
      <c r="AE190" s="56" t="s">
        <v>2653</v>
      </c>
      <c r="AF190" s="56" t="s">
        <v>2653</v>
      </c>
      <c r="AG190" s="56" t="s">
        <v>2653</v>
      </c>
      <c r="AH190" s="56" t="s">
        <v>2653</v>
      </c>
      <c r="AI190" s="56" t="s">
        <v>2653</v>
      </c>
      <c r="AJ190" s="56" t="s">
        <v>2653</v>
      </c>
      <c r="AK190" s="57" t="s">
        <v>2653</v>
      </c>
      <c r="AL190" s="66" t="s">
        <v>56</v>
      </c>
      <c r="AM190" s="1" t="s">
        <v>758</v>
      </c>
      <c r="AN190" t="s">
        <v>758</v>
      </c>
      <c r="AO190" t="b">
        <f t="shared" si="7"/>
        <v>1</v>
      </c>
      <c r="AP190" s="74"/>
    </row>
    <row r="191" spans="1:42" ht="15" customHeight="1" thickBot="1">
      <c r="A191" s="1">
        <v>267</v>
      </c>
      <c r="B191" s="1" t="s">
        <v>1804</v>
      </c>
      <c r="C191" s="1" t="s">
        <v>1805</v>
      </c>
      <c r="D191" s="14" t="str">
        <f>VLOOKUP(C191, Tea_added!$B$1:$E$367, 3, FALSE)</f>
        <v>PlateI_A3_AAU2128_Diptera_Chironomidae_Tanytarsus_anderseni_spades_pilon</v>
      </c>
      <c r="E191" s="14" t="str">
        <f>VLOOKUP(C191, Tea_added!$B$2:$E$367, 4, FALSE)</f>
        <v>BOLD:AAU2128</v>
      </c>
      <c r="F191" s="1" t="s">
        <v>1806</v>
      </c>
      <c r="G191" s="1" t="s">
        <v>1807</v>
      </c>
      <c r="H191" s="1" t="s">
        <v>349</v>
      </c>
      <c r="I191" s="1" t="s">
        <v>40</v>
      </c>
      <c r="J191" s="1" t="s">
        <v>41</v>
      </c>
      <c r="K191" s="1" t="s">
        <v>350</v>
      </c>
      <c r="L191" s="1" t="s">
        <v>349</v>
      </c>
      <c r="M191" s="1" t="str">
        <f t="shared" si="9"/>
        <v>Tanytarsus anderseni_BOLD:AAU2128</v>
      </c>
      <c r="N191" s="13">
        <v>50</v>
      </c>
      <c r="O191" s="13" t="s">
        <v>235</v>
      </c>
      <c r="P191" s="13">
        <v>205</v>
      </c>
      <c r="R191" s="1" t="s">
        <v>1272</v>
      </c>
      <c r="S191" s="7" t="s">
        <v>2386</v>
      </c>
      <c r="T191" s="1" t="s">
        <v>55</v>
      </c>
      <c r="U191" s="7" t="s">
        <v>3544</v>
      </c>
      <c r="V191" s="120"/>
      <c r="W191" s="55" t="s">
        <v>45</v>
      </c>
      <c r="X191" s="56" t="s">
        <v>45</v>
      </c>
      <c r="Y191" s="56" t="s">
        <v>45</v>
      </c>
      <c r="Z191" s="56" t="s">
        <v>45</v>
      </c>
      <c r="AA191" s="56" t="s">
        <v>45</v>
      </c>
      <c r="AB191" s="56" t="s">
        <v>45</v>
      </c>
      <c r="AC191" s="56" t="s">
        <v>45</v>
      </c>
      <c r="AD191" s="56" t="s">
        <v>45</v>
      </c>
      <c r="AE191" s="56" t="s">
        <v>45</v>
      </c>
      <c r="AF191" s="56" t="s">
        <v>45</v>
      </c>
      <c r="AG191" s="56" t="s">
        <v>45</v>
      </c>
      <c r="AH191" s="56" t="s">
        <v>45</v>
      </c>
      <c r="AI191" s="56" t="s">
        <v>45</v>
      </c>
      <c r="AJ191" s="56" t="s">
        <v>45</v>
      </c>
      <c r="AK191" s="57" t="s">
        <v>45</v>
      </c>
      <c r="AL191" s="64" t="s">
        <v>2400</v>
      </c>
      <c r="AM191" t="s">
        <v>2537</v>
      </c>
      <c r="AN191" t="s">
        <v>2537</v>
      </c>
      <c r="AO191" t="b">
        <f t="shared" si="7"/>
        <v>1</v>
      </c>
    </row>
    <row r="192" spans="1:42" ht="15" customHeight="1" thickBot="1">
      <c r="A192" s="1">
        <v>14</v>
      </c>
      <c r="B192" s="1" t="s">
        <v>137</v>
      </c>
      <c r="C192" s="1" t="s">
        <v>138</v>
      </c>
      <c r="D192" s="14" t="str">
        <f>VLOOKUP(C192, Tea_added!$B$1:$E$367, 3, FALSE)</f>
        <v>PlateI_C9_AAB1737_Diptera_Chironomidae_Diamesa_aberrata_or_Diamesa_incallida_idba_pilon</v>
      </c>
      <c r="E192" s="14" t="str">
        <f>VLOOKUP(C192, Tea_added!$B$2:$E$367, 4, FALSE)</f>
        <v>BOLD:AAB1737</v>
      </c>
      <c r="F192" s="1" t="s">
        <v>139</v>
      </c>
      <c r="G192" s="1" t="s">
        <v>140</v>
      </c>
      <c r="H192" s="1" t="s">
        <v>141</v>
      </c>
      <c r="I192" s="1" t="s">
        <v>40</v>
      </c>
      <c r="J192" s="1" t="s">
        <v>41</v>
      </c>
      <c r="K192" s="1" t="s">
        <v>142</v>
      </c>
      <c r="L192" s="1" t="s">
        <v>143</v>
      </c>
      <c r="M192" s="1"/>
      <c r="N192" s="13">
        <v>50</v>
      </c>
      <c r="O192" s="13" t="s">
        <v>144</v>
      </c>
      <c r="P192" s="13">
        <v>6215</v>
      </c>
      <c r="R192" s="1" t="s">
        <v>44</v>
      </c>
      <c r="S192" s="4" t="s">
        <v>45</v>
      </c>
      <c r="T192" s="5" t="s">
        <v>46</v>
      </c>
      <c r="U192" s="116" t="s">
        <v>3544</v>
      </c>
      <c r="V192" s="69" t="s">
        <v>2685</v>
      </c>
      <c r="W192" s="6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8"/>
      <c r="AM192" s="1"/>
      <c r="AN192" t="s">
        <v>2432</v>
      </c>
      <c r="AO192" t="b">
        <f t="shared" si="7"/>
        <v>0</v>
      </c>
    </row>
    <row r="193" spans="1:43" ht="15" customHeight="1" thickBot="1">
      <c r="A193" s="14">
        <v>14</v>
      </c>
      <c r="B193" s="14" t="s">
        <v>137</v>
      </c>
      <c r="C193" s="14" t="s">
        <v>138</v>
      </c>
      <c r="D193" s="14" t="str">
        <f>VLOOKUP(C193, Tea_added!$B$1:$E$367, 3, FALSE)</f>
        <v>PlateI_C9_AAB1737_Diptera_Chironomidae_Diamesa_aberrata_or_Diamesa_incallida_idba_pilon</v>
      </c>
      <c r="E193" s="14" t="str">
        <f>VLOOKUP(C193, Tea_added!$B$2:$E$367, 4, FALSE)</f>
        <v>BOLD:AAB1737</v>
      </c>
      <c r="F193" s="14" t="s">
        <v>139</v>
      </c>
      <c r="G193" s="14" t="s">
        <v>140</v>
      </c>
      <c r="H193" s="14" t="s">
        <v>141</v>
      </c>
      <c r="I193" s="14" t="s">
        <v>40</v>
      </c>
      <c r="J193" s="14" t="s">
        <v>41</v>
      </c>
      <c r="K193" s="14" t="s">
        <v>142</v>
      </c>
      <c r="L193" s="14" t="s">
        <v>3438</v>
      </c>
      <c r="M193" s="1" t="str">
        <f t="shared" ref="M193:M224" si="10">_xlfn.TEXTJOIN("_", FALSE, L193, E193)</f>
        <v>Diamesa aberrata_incallida_BOLD:AAB1737</v>
      </c>
      <c r="N193" s="15">
        <v>50</v>
      </c>
      <c r="O193" s="15" t="s">
        <v>144</v>
      </c>
      <c r="P193" s="15">
        <v>6215</v>
      </c>
      <c r="Q193" s="16"/>
      <c r="R193" s="14" t="s">
        <v>2384</v>
      </c>
      <c r="S193" s="19" t="s">
        <v>2385</v>
      </c>
      <c r="T193" s="14" t="s">
        <v>55</v>
      </c>
      <c r="U193" s="19" t="s">
        <v>3544</v>
      </c>
      <c r="V193" s="121"/>
      <c r="W193" s="60" t="s">
        <v>45</v>
      </c>
      <c r="X193" s="61" t="s">
        <v>45</v>
      </c>
      <c r="Y193" s="61" t="s">
        <v>45</v>
      </c>
      <c r="Z193" s="61" t="s">
        <v>45</v>
      </c>
      <c r="AA193" s="61" t="s">
        <v>45</v>
      </c>
      <c r="AB193" s="61" t="s">
        <v>45</v>
      </c>
      <c r="AC193" s="61" t="s">
        <v>45</v>
      </c>
      <c r="AD193" s="61" t="s">
        <v>45</v>
      </c>
      <c r="AE193" s="61" t="s">
        <v>45</v>
      </c>
      <c r="AF193" s="61" t="s">
        <v>45</v>
      </c>
      <c r="AG193" s="61" t="s">
        <v>45</v>
      </c>
      <c r="AH193" s="61" t="s">
        <v>45</v>
      </c>
      <c r="AI193" s="61" t="s">
        <v>45</v>
      </c>
      <c r="AJ193" s="61" t="s">
        <v>45</v>
      </c>
      <c r="AK193" s="62" t="s">
        <v>45</v>
      </c>
      <c r="AL193" s="65" t="s">
        <v>2399</v>
      </c>
      <c r="AM193" s="14" t="s">
        <v>2432</v>
      </c>
      <c r="AN193" s="16" t="s">
        <v>2432</v>
      </c>
      <c r="AO193" t="b">
        <f t="shared" si="7"/>
        <v>1</v>
      </c>
    </row>
    <row r="194" spans="1:43" ht="15" customHeight="1" thickBot="1">
      <c r="A194" s="1">
        <v>268</v>
      </c>
      <c r="B194" s="1" t="s">
        <v>1808</v>
      </c>
      <c r="C194" s="1" t="s">
        <v>1809</v>
      </c>
      <c r="D194" s="14" t="str">
        <f>VLOOKUP(C194, Tea_added!$B$1:$E$367, 3, FALSE)</f>
        <v>PlateJ_F2_AAZ6340_Diptera_Piophilidae_Lasiopiophila_pilosa_blastSpades_pilon</v>
      </c>
      <c r="E194" s="14" t="str">
        <f>VLOOKUP(C194, Tea_added!$B$2:$E$367, 4, FALSE)</f>
        <v>BOLD:AAZ6340</v>
      </c>
      <c r="F194" s="1" t="s">
        <v>1810</v>
      </c>
      <c r="G194" s="1" t="s">
        <v>1811</v>
      </c>
      <c r="H194" s="1" t="s">
        <v>1812</v>
      </c>
      <c r="I194" s="1" t="s">
        <v>40</v>
      </c>
      <c r="J194" s="1" t="s">
        <v>1813</v>
      </c>
      <c r="K194" s="1" t="s">
        <v>1814</v>
      </c>
      <c r="L194" s="1" t="s">
        <v>1812</v>
      </c>
      <c r="M194" s="1" t="str">
        <f t="shared" si="10"/>
        <v>Lasiopiophila pilosa_BOLD:AAZ6340</v>
      </c>
      <c r="N194" s="13">
        <v>90</v>
      </c>
      <c r="O194" s="13" t="s">
        <v>1815</v>
      </c>
      <c r="P194" s="13">
        <v>3843</v>
      </c>
      <c r="Q194" s="1" t="s">
        <v>715</v>
      </c>
      <c r="R194" s="1" t="s">
        <v>1272</v>
      </c>
      <c r="S194" s="7" t="s">
        <v>2388</v>
      </c>
      <c r="T194" s="1" t="s">
        <v>55</v>
      </c>
      <c r="U194" s="7" t="s">
        <v>3544</v>
      </c>
      <c r="V194" s="120"/>
      <c r="W194" s="55" t="s">
        <v>2653</v>
      </c>
      <c r="X194" s="56" t="s">
        <v>2653</v>
      </c>
      <c r="Y194" s="56" t="s">
        <v>2653</v>
      </c>
      <c r="Z194" s="56" t="s">
        <v>2653</v>
      </c>
      <c r="AA194" s="56" t="s">
        <v>2653</v>
      </c>
      <c r="AB194" s="56" t="s">
        <v>2653</v>
      </c>
      <c r="AC194" s="56" t="s">
        <v>2653</v>
      </c>
      <c r="AD194" s="56" t="s">
        <v>2653</v>
      </c>
      <c r="AE194" s="56" t="s">
        <v>2653</v>
      </c>
      <c r="AF194" s="56" t="s">
        <v>2653</v>
      </c>
      <c r="AG194" s="56" t="s">
        <v>2653</v>
      </c>
      <c r="AH194" s="56" t="s">
        <v>2653</v>
      </c>
      <c r="AI194" s="56" t="s">
        <v>2653</v>
      </c>
      <c r="AJ194" s="56" t="s">
        <v>2653</v>
      </c>
      <c r="AK194" s="57" t="s">
        <v>2653</v>
      </c>
      <c r="AL194" s="64" t="s">
        <v>2401</v>
      </c>
      <c r="AM194" t="s">
        <v>2409</v>
      </c>
      <c r="AN194" t="s">
        <v>2409</v>
      </c>
      <c r="AO194" t="b">
        <f t="shared" ref="AO194:AO257" si="11">EXACT(AM194,AN194)</f>
        <v>1</v>
      </c>
    </row>
    <row r="195" spans="1:43" ht="15" customHeight="1" thickBot="1">
      <c r="A195" s="1">
        <v>104</v>
      </c>
      <c r="B195" s="1" t="s">
        <v>759</v>
      </c>
      <c r="C195" s="1" t="s">
        <v>760</v>
      </c>
      <c r="D195" s="14" t="str">
        <f>VLOOKUP(C195, Tea_added!$B$1:$E$367, 3, FALSE)</f>
        <v>464_AAZ4195_Diptera_Syrphidae_Platycheirus_groenlandicus_IDBA_pilon</v>
      </c>
      <c r="E195" s="14" t="str">
        <f>VLOOKUP(C195, Tea_added!$B$2:$E$367, 4, FALSE)</f>
        <v>BOLD:AAZ4195</v>
      </c>
      <c r="F195" s="1" t="s">
        <v>761</v>
      </c>
      <c r="G195" s="1" t="s">
        <v>762</v>
      </c>
      <c r="H195" s="1" t="s">
        <v>763</v>
      </c>
      <c r="I195" s="1" t="s">
        <v>40</v>
      </c>
      <c r="J195" s="1" t="s">
        <v>764</v>
      </c>
      <c r="K195" s="1" t="s">
        <v>765</v>
      </c>
      <c r="L195" s="1" t="s">
        <v>763</v>
      </c>
      <c r="M195" s="1" t="str">
        <f t="shared" si="10"/>
        <v>Platycheirus groenlandicus_BOLD:AAZ4195</v>
      </c>
      <c r="N195" s="13">
        <v>50</v>
      </c>
      <c r="O195" s="13" t="s">
        <v>766</v>
      </c>
      <c r="P195" s="13">
        <v>19670</v>
      </c>
      <c r="R195" s="1" t="s">
        <v>44</v>
      </c>
      <c r="S195" s="9" t="s">
        <v>45</v>
      </c>
      <c r="T195" s="1" t="s">
        <v>55</v>
      </c>
      <c r="U195" s="7" t="s">
        <v>3544</v>
      </c>
      <c r="V195" s="120"/>
      <c r="W195" s="55" t="s">
        <v>2653</v>
      </c>
      <c r="X195" s="56" t="s">
        <v>2653</v>
      </c>
      <c r="Y195" s="56" t="s">
        <v>2653</v>
      </c>
      <c r="Z195" s="56" t="s">
        <v>2653</v>
      </c>
      <c r="AA195" s="56" t="s">
        <v>2653</v>
      </c>
      <c r="AB195" s="56" t="s">
        <v>2653</v>
      </c>
      <c r="AC195" s="56" t="s">
        <v>2653</v>
      </c>
      <c r="AD195" s="56" t="s">
        <v>2653</v>
      </c>
      <c r="AE195" s="56" t="s">
        <v>2653</v>
      </c>
      <c r="AF195" s="56" t="s">
        <v>2653</v>
      </c>
      <c r="AG195" s="56" t="s">
        <v>2653</v>
      </c>
      <c r="AH195" s="56" t="s">
        <v>2653</v>
      </c>
      <c r="AI195" s="56" t="s">
        <v>2653</v>
      </c>
      <c r="AJ195" s="56" t="s">
        <v>2653</v>
      </c>
      <c r="AK195" s="57" t="s">
        <v>2653</v>
      </c>
      <c r="AL195" s="66" t="s">
        <v>56</v>
      </c>
      <c r="AM195" s="1" t="s">
        <v>767</v>
      </c>
      <c r="AN195" t="s">
        <v>767</v>
      </c>
      <c r="AO195" t="b">
        <f t="shared" si="11"/>
        <v>1</v>
      </c>
    </row>
    <row r="196" spans="1:43" ht="15" customHeight="1" thickBot="1">
      <c r="A196" s="1">
        <v>270</v>
      </c>
      <c r="B196" s="1" t="s">
        <v>1820</v>
      </c>
      <c r="C196" s="1" t="s">
        <v>1821</v>
      </c>
      <c r="D196" s="14" t="str">
        <f>VLOOKUP(C196, Tea_added!$B$1:$E$367, 3, FALSE)</f>
        <v>PlateI_E11_AAI4194_Diptera_Chironomidae_Bryophaenocladius_spades_pilon</v>
      </c>
      <c r="E196" s="14" t="str">
        <f>VLOOKUP(C196, Tea_added!$B$2:$E$367, 4, FALSE)</f>
        <v>BOLD:AAI4194</v>
      </c>
      <c r="F196" s="1" t="s">
        <v>1822</v>
      </c>
      <c r="G196" s="1" t="s">
        <v>1823</v>
      </c>
      <c r="H196" s="1" t="s">
        <v>1824</v>
      </c>
      <c r="I196" s="1" t="s">
        <v>40</v>
      </c>
      <c r="J196" s="1" t="s">
        <v>41</v>
      </c>
      <c r="K196" s="1" t="s">
        <v>1824</v>
      </c>
      <c r="L196" s="1" t="s">
        <v>3114</v>
      </c>
      <c r="M196" s="1" t="str">
        <f t="shared" si="10"/>
        <v>Bryophaenocladius sp_BOLD:AAI4194</v>
      </c>
      <c r="N196" s="13">
        <v>50</v>
      </c>
      <c r="O196" s="13" t="s">
        <v>1825</v>
      </c>
      <c r="P196" s="13">
        <v>40</v>
      </c>
      <c r="S196" s="7" t="s">
        <v>2388</v>
      </c>
      <c r="T196" s="1" t="s">
        <v>55</v>
      </c>
      <c r="U196" s="7" t="s">
        <v>3544</v>
      </c>
      <c r="V196" s="120"/>
      <c r="W196" s="55" t="s">
        <v>2653</v>
      </c>
      <c r="X196" s="56" t="s">
        <v>2653</v>
      </c>
      <c r="Y196" s="56" t="s">
        <v>2653</v>
      </c>
      <c r="Z196" s="56" t="s">
        <v>2653</v>
      </c>
      <c r="AA196" s="56" t="s">
        <v>2653</v>
      </c>
      <c r="AB196" s="56" t="s">
        <v>2653</v>
      </c>
      <c r="AC196" s="56" t="s">
        <v>2653</v>
      </c>
      <c r="AD196" s="56" t="s">
        <v>2653</v>
      </c>
      <c r="AE196" s="56" t="s">
        <v>2653</v>
      </c>
      <c r="AF196" s="56" t="s">
        <v>2653</v>
      </c>
      <c r="AG196" s="56" t="s">
        <v>2653</v>
      </c>
      <c r="AH196" s="56" t="s">
        <v>2653</v>
      </c>
      <c r="AI196" s="56" t="s">
        <v>2653</v>
      </c>
      <c r="AJ196" s="56" t="s">
        <v>2653</v>
      </c>
      <c r="AK196" s="57" t="s">
        <v>2653</v>
      </c>
      <c r="AL196" s="64" t="s">
        <v>2400</v>
      </c>
      <c r="AM196" t="s">
        <v>2539</v>
      </c>
      <c r="AN196" t="s">
        <v>2539</v>
      </c>
      <c r="AO196" t="b">
        <f t="shared" si="11"/>
        <v>1</v>
      </c>
    </row>
    <row r="197" spans="1:43" ht="15" customHeight="1" thickBot="1">
      <c r="A197" s="1">
        <v>271</v>
      </c>
      <c r="B197" s="1" t="s">
        <v>1826</v>
      </c>
      <c r="C197" s="1" t="s">
        <v>1827</v>
      </c>
      <c r="D197" s="14" t="str">
        <f>VLOOKUP(C197, Tea_added!$B$1:$E$367, 3, FALSE)</f>
        <v>PlateD_A1_AAZ4292_Diptera_Limoniidae_Symplecta_hybrida_idba_pilon</v>
      </c>
      <c r="E197" s="14" t="str">
        <f>VLOOKUP(C197, Tea_added!$B$2:$E$367, 4, FALSE)</f>
        <v>BOLD:AAZ4292</v>
      </c>
      <c r="F197" s="1" t="s">
        <v>1828</v>
      </c>
      <c r="G197" s="1" t="s">
        <v>1829</v>
      </c>
      <c r="H197" s="1" t="s">
        <v>1830</v>
      </c>
      <c r="I197" s="1" t="s">
        <v>40</v>
      </c>
      <c r="J197" s="1" t="s">
        <v>633</v>
      </c>
      <c r="K197" s="1" t="s">
        <v>1667</v>
      </c>
      <c r="L197" s="1" t="s">
        <v>1830</v>
      </c>
      <c r="M197" s="1" t="str">
        <f t="shared" si="10"/>
        <v>Symplecta hybrida_BOLD:AAZ4292</v>
      </c>
      <c r="N197" s="13">
        <v>50</v>
      </c>
      <c r="O197" s="13">
        <v>27</v>
      </c>
      <c r="P197" s="13">
        <v>1350</v>
      </c>
      <c r="Q197" s="1" t="s">
        <v>715</v>
      </c>
      <c r="R197" s="1" t="s">
        <v>1272</v>
      </c>
      <c r="S197" s="7" t="s">
        <v>2386</v>
      </c>
      <c r="T197" s="1" t="s">
        <v>55</v>
      </c>
      <c r="U197" s="7" t="s">
        <v>3544</v>
      </c>
      <c r="V197" s="120" t="s">
        <v>2626</v>
      </c>
      <c r="W197" s="55" t="s">
        <v>2653</v>
      </c>
      <c r="X197" s="56" t="s">
        <v>2653</v>
      </c>
      <c r="Y197" s="56" t="s">
        <v>2653</v>
      </c>
      <c r="Z197" s="56" t="s">
        <v>2653</v>
      </c>
      <c r="AA197" s="56" t="s">
        <v>2653</v>
      </c>
      <c r="AB197" s="56" t="s">
        <v>2653</v>
      </c>
      <c r="AC197" s="56" t="s">
        <v>2653</v>
      </c>
      <c r="AD197" s="56" t="s">
        <v>2653</v>
      </c>
      <c r="AE197" s="56" t="s">
        <v>2653</v>
      </c>
      <c r="AF197" s="56" t="s">
        <v>2653</v>
      </c>
      <c r="AG197" s="56" t="s">
        <v>2653</v>
      </c>
      <c r="AH197" s="56" t="s">
        <v>2653</v>
      </c>
      <c r="AI197" s="56" t="s">
        <v>2653</v>
      </c>
      <c r="AJ197" s="56" t="s">
        <v>2653</v>
      </c>
      <c r="AK197" s="57" t="s">
        <v>2653</v>
      </c>
      <c r="AL197" s="64" t="s">
        <v>2399</v>
      </c>
      <c r="AM197" t="s">
        <v>2540</v>
      </c>
      <c r="AN197" t="s">
        <v>2540</v>
      </c>
      <c r="AO197" t="b">
        <f t="shared" si="11"/>
        <v>1</v>
      </c>
    </row>
    <row r="198" spans="1:43" ht="15" customHeight="1" thickBot="1">
      <c r="A198" s="1">
        <v>274</v>
      </c>
      <c r="B198" s="1" t="s">
        <v>1839</v>
      </c>
      <c r="C198" s="1" t="s">
        <v>1840</v>
      </c>
      <c r="D198" s="14" t="str">
        <f>VLOOKUP(C198, Tea_added!$B$1:$E$367, 3, FALSE)</f>
        <v>PlateD_A4_AAL5757_Diptera_Chironomidae_Metriocnemus_eurynotus_idba_pilon</v>
      </c>
      <c r="E198" s="14" t="str">
        <f>VLOOKUP(C198, Tea_added!$B$2:$E$367, 4, FALSE)</f>
        <v>BOLD:AAL5757</v>
      </c>
      <c r="F198" s="1" t="s">
        <v>1841</v>
      </c>
      <c r="G198" s="1" t="s">
        <v>1842</v>
      </c>
      <c r="H198" s="1" t="s">
        <v>1843</v>
      </c>
      <c r="I198" s="1" t="s">
        <v>40</v>
      </c>
      <c r="J198" s="1" t="s">
        <v>41</v>
      </c>
      <c r="K198" s="1" t="s">
        <v>327</v>
      </c>
      <c r="L198" s="1" t="s">
        <v>1843</v>
      </c>
      <c r="M198" s="1" t="str">
        <f t="shared" si="10"/>
        <v>Metriocnemus eurynotus_BOLD:AAL5757</v>
      </c>
      <c r="N198" s="13">
        <v>50</v>
      </c>
      <c r="O198" s="13">
        <v>2</v>
      </c>
      <c r="P198" s="13">
        <v>100</v>
      </c>
      <c r="R198" s="1" t="s">
        <v>1272</v>
      </c>
      <c r="S198" s="7" t="s">
        <v>2386</v>
      </c>
      <c r="T198" s="1" t="s">
        <v>55</v>
      </c>
      <c r="U198" s="7" t="s">
        <v>3544</v>
      </c>
      <c r="V198" s="120"/>
      <c r="W198" s="55" t="s">
        <v>2653</v>
      </c>
      <c r="X198" s="56" t="s">
        <v>2653</v>
      </c>
      <c r="Y198" s="56" t="s">
        <v>2653</v>
      </c>
      <c r="Z198" s="56" t="s">
        <v>2653</v>
      </c>
      <c r="AA198" s="56" t="s">
        <v>2653</v>
      </c>
      <c r="AB198" s="56" t="s">
        <v>2653</v>
      </c>
      <c r="AC198" s="56" t="s">
        <v>2653</v>
      </c>
      <c r="AD198" s="56" t="s">
        <v>2653</v>
      </c>
      <c r="AE198" s="56" t="s">
        <v>2653</v>
      </c>
      <c r="AF198" s="56" t="s">
        <v>2653</v>
      </c>
      <c r="AG198" s="56" t="s">
        <v>2653</v>
      </c>
      <c r="AH198" s="56" t="s">
        <v>2653</v>
      </c>
      <c r="AI198" s="56" t="s">
        <v>2653</v>
      </c>
      <c r="AJ198" s="56" t="s">
        <v>2653</v>
      </c>
      <c r="AK198" s="57" t="s">
        <v>2653</v>
      </c>
      <c r="AL198" s="64" t="s">
        <v>2399</v>
      </c>
      <c r="AM198" t="s">
        <v>2543</v>
      </c>
      <c r="AN198" t="s">
        <v>2543</v>
      </c>
      <c r="AO198" t="b">
        <f t="shared" si="11"/>
        <v>1</v>
      </c>
    </row>
    <row r="199" spans="1:43" ht="15" customHeight="1" thickBot="1">
      <c r="A199" s="1">
        <v>275</v>
      </c>
      <c r="B199" s="1" t="s">
        <v>1844</v>
      </c>
      <c r="C199" s="1" t="s">
        <v>1845</v>
      </c>
      <c r="D199" s="14" t="str">
        <f>VLOOKUP(C199, Tea_added!$B$1:$E$367, 3, FALSE)</f>
        <v>PlateD_A5_ACI8979_Diptera_Chironomidae_Prosmittia_jemtlandica_blastSpades_pilon</v>
      </c>
      <c r="E199" s="14" t="str">
        <f>VLOOKUP(C199, Tea_added!$B$2:$E$367, 4, FALSE)</f>
        <v>BOLD:ACI8979</v>
      </c>
      <c r="F199" s="1" t="s">
        <v>1846</v>
      </c>
      <c r="G199" s="1" t="s">
        <v>1847</v>
      </c>
      <c r="H199" s="1" t="s">
        <v>1794</v>
      </c>
      <c r="I199" s="1" t="s">
        <v>40</v>
      </c>
      <c r="J199" s="1" t="s">
        <v>41</v>
      </c>
      <c r="K199" s="1" t="s">
        <v>1795</v>
      </c>
      <c r="L199" s="1" t="s">
        <v>1794</v>
      </c>
      <c r="M199" s="1" t="str">
        <f t="shared" si="10"/>
        <v>Prosmittia jemtlandica_BOLD:ACI8979</v>
      </c>
      <c r="N199" s="13">
        <v>50</v>
      </c>
      <c r="O199" s="13" t="s">
        <v>1737</v>
      </c>
      <c r="P199" s="13">
        <v>95</v>
      </c>
      <c r="R199" s="1" t="s">
        <v>1272</v>
      </c>
      <c r="S199" s="7" t="s">
        <v>2386</v>
      </c>
      <c r="T199" s="1" t="s">
        <v>55</v>
      </c>
      <c r="U199" s="7" t="s">
        <v>3544</v>
      </c>
      <c r="V199" s="120"/>
      <c r="W199" s="55" t="s">
        <v>2653</v>
      </c>
      <c r="X199" s="56" t="s">
        <v>2653</v>
      </c>
      <c r="Y199" s="56" t="s">
        <v>2653</v>
      </c>
      <c r="Z199" s="56" t="s">
        <v>2653</v>
      </c>
      <c r="AA199" s="56" t="s">
        <v>2653</v>
      </c>
      <c r="AB199" s="56" t="s">
        <v>2653</v>
      </c>
      <c r="AC199" s="56" t="s">
        <v>2653</v>
      </c>
      <c r="AD199" s="56" t="s">
        <v>2653</v>
      </c>
      <c r="AE199" s="56" t="s">
        <v>2653</v>
      </c>
      <c r="AF199" s="56" t="s">
        <v>2653</v>
      </c>
      <c r="AG199" s="56" t="s">
        <v>2653</v>
      </c>
      <c r="AH199" s="56" t="s">
        <v>2653</v>
      </c>
      <c r="AI199" s="56" t="s">
        <v>2653</v>
      </c>
      <c r="AJ199" s="56" t="s">
        <v>2653</v>
      </c>
      <c r="AK199" s="57" t="s">
        <v>2653</v>
      </c>
      <c r="AL199" s="64" t="s">
        <v>2401</v>
      </c>
      <c r="AM199" t="s">
        <v>2544</v>
      </c>
      <c r="AN199" t="s">
        <v>2544</v>
      </c>
      <c r="AO199" t="b">
        <f t="shared" si="11"/>
        <v>1</v>
      </c>
    </row>
    <row r="200" spans="1:43" ht="15" customHeight="1" thickBot="1">
      <c r="A200" s="1">
        <v>276</v>
      </c>
      <c r="B200" s="1" t="s">
        <v>1848</v>
      </c>
      <c r="C200" s="1" t="s">
        <v>1849</v>
      </c>
      <c r="D200" s="14" t="str">
        <f>VLOOKUP(C200, Tea_added!$B$1:$E$367, 3, FALSE)</f>
        <v>PlateI_F8_AAM6201_Diptera_Ceratopogonidae_Culicoides_spades_pilon</v>
      </c>
      <c r="E200" s="14" t="str">
        <f>VLOOKUP(C200, Tea_added!$B$2:$E$367, 4, FALSE)</f>
        <v>BOLD:AAM6201</v>
      </c>
      <c r="F200" s="1" t="s">
        <v>1850</v>
      </c>
      <c r="G200" s="1" t="s">
        <v>1851</v>
      </c>
      <c r="H200" s="1" t="s">
        <v>1852</v>
      </c>
      <c r="I200" s="1" t="s">
        <v>40</v>
      </c>
      <c r="J200" s="1" t="s">
        <v>626</v>
      </c>
      <c r="K200" s="1" t="s">
        <v>1852</v>
      </c>
      <c r="L200" s="1" t="s">
        <v>3435</v>
      </c>
      <c r="M200" s="1" t="str">
        <f t="shared" si="10"/>
        <v>Culicoides sp_BOLD:AAM6201</v>
      </c>
      <c r="N200" s="13">
        <v>50</v>
      </c>
      <c r="O200" s="13" t="s">
        <v>1576</v>
      </c>
      <c r="P200" s="13">
        <v>160</v>
      </c>
      <c r="R200" s="1" t="s">
        <v>1272</v>
      </c>
      <c r="S200" s="7" t="s">
        <v>2390</v>
      </c>
      <c r="T200" s="1" t="s">
        <v>55</v>
      </c>
      <c r="U200" s="7" t="s">
        <v>3544</v>
      </c>
      <c r="V200" s="120"/>
      <c r="W200" s="55" t="s">
        <v>2654</v>
      </c>
      <c r="X200" s="56" t="s">
        <v>2654</v>
      </c>
      <c r="Y200" s="56" t="s">
        <v>2654</v>
      </c>
      <c r="Z200" s="56" t="s">
        <v>2654</v>
      </c>
      <c r="AA200" s="56" t="s">
        <v>2654</v>
      </c>
      <c r="AB200" s="56" t="s">
        <v>2654</v>
      </c>
      <c r="AC200" s="56" t="s">
        <v>2654</v>
      </c>
      <c r="AD200" s="56" t="s">
        <v>2654</v>
      </c>
      <c r="AE200" s="56" t="s">
        <v>2654</v>
      </c>
      <c r="AF200" s="56" t="s">
        <v>2654</v>
      </c>
      <c r="AG200" s="56" t="s">
        <v>2654</v>
      </c>
      <c r="AH200" s="56" t="s">
        <v>2654</v>
      </c>
      <c r="AI200" s="56" t="s">
        <v>2654</v>
      </c>
      <c r="AJ200" s="56" t="s">
        <v>2654</v>
      </c>
      <c r="AK200" s="57" t="s">
        <v>2654</v>
      </c>
      <c r="AL200" s="64" t="s">
        <v>2400</v>
      </c>
      <c r="AM200" t="s">
        <v>2545</v>
      </c>
      <c r="AN200" t="s">
        <v>2545</v>
      </c>
      <c r="AO200" t="b">
        <f t="shared" si="11"/>
        <v>1</v>
      </c>
    </row>
    <row r="201" spans="1:43" s="21" customFormat="1" ht="15" customHeight="1" thickBot="1">
      <c r="A201" s="1">
        <v>277</v>
      </c>
      <c r="B201" s="1" t="s">
        <v>1853</v>
      </c>
      <c r="C201" s="1" t="s">
        <v>1854</v>
      </c>
      <c r="D201" s="14" t="str">
        <f>VLOOKUP(C201, Tea_added!$B$1:$E$367, 3, FALSE)</f>
        <v>PlateD_A7_ACK5495_Diptera_Sciaridae_Lycoriella_janetscheki_blastSpades_pilon</v>
      </c>
      <c r="E201" s="14" t="str">
        <f>VLOOKUP(C201, Tea_added!$B$2:$E$367, 4, FALSE)</f>
        <v>BOLD:ACK5495</v>
      </c>
      <c r="F201" s="1" t="s">
        <v>1855</v>
      </c>
      <c r="G201" s="1" t="s">
        <v>1856</v>
      </c>
      <c r="H201" s="1" t="s">
        <v>1857</v>
      </c>
      <c r="I201" s="1" t="s">
        <v>40</v>
      </c>
      <c r="J201" s="1" t="s">
        <v>270</v>
      </c>
      <c r="K201" s="1" t="s">
        <v>271</v>
      </c>
      <c r="L201" s="1" t="s">
        <v>1857</v>
      </c>
      <c r="M201" s="1" t="str">
        <f t="shared" si="10"/>
        <v>Lycoriella janetscheki_BOLD:ACK5495</v>
      </c>
      <c r="N201" s="13">
        <v>50</v>
      </c>
      <c r="O201" s="13" t="s">
        <v>1858</v>
      </c>
      <c r="P201" s="13">
        <v>1910</v>
      </c>
      <c r="Q201" s="1" t="s">
        <v>715</v>
      </c>
      <c r="R201" s="1" t="s">
        <v>1272</v>
      </c>
      <c r="S201" s="7" t="s">
        <v>2386</v>
      </c>
      <c r="T201" s="1" t="s">
        <v>55</v>
      </c>
      <c r="U201" s="7" t="s">
        <v>3544</v>
      </c>
      <c r="V201" s="71"/>
      <c r="W201" s="55" t="s">
        <v>2653</v>
      </c>
      <c r="X201" s="56" t="s">
        <v>2653</v>
      </c>
      <c r="Y201" s="56" t="s">
        <v>2653</v>
      </c>
      <c r="Z201" s="56" t="s">
        <v>2653</v>
      </c>
      <c r="AA201" s="56" t="s">
        <v>2653</v>
      </c>
      <c r="AB201" s="56" t="s">
        <v>2653</v>
      </c>
      <c r="AC201" s="56" t="s">
        <v>2653</v>
      </c>
      <c r="AD201" s="56" t="s">
        <v>2653</v>
      </c>
      <c r="AE201" s="56" t="s">
        <v>2653</v>
      </c>
      <c r="AF201" s="56" t="s">
        <v>2653</v>
      </c>
      <c r="AG201" s="56" t="s">
        <v>2653</v>
      </c>
      <c r="AH201" s="56" t="s">
        <v>2653</v>
      </c>
      <c r="AI201" s="56" t="s">
        <v>2653</v>
      </c>
      <c r="AJ201" s="56" t="s">
        <v>2653</v>
      </c>
      <c r="AK201" s="57" t="s">
        <v>2653</v>
      </c>
      <c r="AL201" s="64" t="s">
        <v>2401</v>
      </c>
      <c r="AM201" t="s">
        <v>2546</v>
      </c>
      <c r="AN201" t="s">
        <v>2546</v>
      </c>
      <c r="AO201" t="b">
        <f t="shared" si="11"/>
        <v>1</v>
      </c>
      <c r="AP201" s="71"/>
      <c r="AQ201" s="74"/>
    </row>
    <row r="202" spans="1:43" ht="15" customHeight="1" thickBot="1">
      <c r="A202" s="1">
        <v>278</v>
      </c>
      <c r="B202" s="1" t="s">
        <v>1859</v>
      </c>
      <c r="C202" s="1" t="s">
        <v>1860</v>
      </c>
      <c r="D202" s="14" t="str">
        <f>VLOOKUP(C202, Tea_added!$B$1:$E$367, 3, FALSE)</f>
        <v>PlateJ_C4_ACE3937_Hemiptera_Lygaeidae_Nysius_groenlandicus_spades_pilon</v>
      </c>
      <c r="E202" s="14" t="str">
        <f>VLOOKUP(C202, Tea_added!$B$2:$E$367, 4, FALSE)</f>
        <v>BOLD:ACE3937</v>
      </c>
      <c r="F202" s="1" t="s">
        <v>1861</v>
      </c>
      <c r="G202" s="1" t="s">
        <v>1862</v>
      </c>
      <c r="H202" s="1" t="s">
        <v>1863</v>
      </c>
      <c r="I202" s="1" t="s">
        <v>1397</v>
      </c>
      <c r="J202" s="1" t="s">
        <v>1864</v>
      </c>
      <c r="K202" s="1" t="s">
        <v>1865</v>
      </c>
      <c r="L202" s="1" t="s">
        <v>1863</v>
      </c>
      <c r="M202" s="1" t="str">
        <f t="shared" si="10"/>
        <v>Nysius groenlandicus_BOLD:ACE3937</v>
      </c>
      <c r="N202" s="13">
        <v>50</v>
      </c>
      <c r="O202" s="13" t="s">
        <v>1866</v>
      </c>
      <c r="P202" s="13">
        <v>7390</v>
      </c>
      <c r="Q202" s="1" t="s">
        <v>715</v>
      </c>
      <c r="R202" s="1" t="s">
        <v>1272</v>
      </c>
      <c r="S202" s="7" t="s">
        <v>2388</v>
      </c>
      <c r="T202" s="1" t="s">
        <v>55</v>
      </c>
      <c r="U202" s="7" t="s">
        <v>3544</v>
      </c>
      <c r="V202" s="120"/>
      <c r="W202" s="55" t="s">
        <v>2654</v>
      </c>
      <c r="X202" s="56" t="s">
        <v>2654</v>
      </c>
      <c r="Y202" s="56" t="s">
        <v>2654</v>
      </c>
      <c r="Z202" s="56" t="s">
        <v>2654</v>
      </c>
      <c r="AA202" s="56" t="s">
        <v>2654</v>
      </c>
      <c r="AB202" s="56" t="s">
        <v>2654</v>
      </c>
      <c r="AC202" s="56" t="s">
        <v>2654</v>
      </c>
      <c r="AD202" s="56" t="s">
        <v>2654</v>
      </c>
      <c r="AE202" s="56" t="s">
        <v>2654</v>
      </c>
      <c r="AF202" s="56" t="s">
        <v>2654</v>
      </c>
      <c r="AG202" s="56" t="s">
        <v>2654</v>
      </c>
      <c r="AH202" s="56" t="s">
        <v>2654</v>
      </c>
      <c r="AI202" s="56" t="s">
        <v>2654</v>
      </c>
      <c r="AJ202" s="56" t="s">
        <v>2654</v>
      </c>
      <c r="AK202" s="57" t="s">
        <v>2654</v>
      </c>
      <c r="AL202" s="64" t="s">
        <v>2400</v>
      </c>
      <c r="AM202" t="s">
        <v>2547</v>
      </c>
      <c r="AN202" t="s">
        <v>2547</v>
      </c>
      <c r="AO202" t="b">
        <f t="shared" si="11"/>
        <v>1</v>
      </c>
    </row>
    <row r="203" spans="1:43" ht="15" customHeight="1" thickBot="1">
      <c r="A203" s="1">
        <v>279</v>
      </c>
      <c r="B203" s="1" t="s">
        <v>1867</v>
      </c>
      <c r="C203" s="1" t="s">
        <v>1868</v>
      </c>
      <c r="D203" s="14" t="str">
        <f>VLOOKUP(C203, Tea_added!$B$1:$E$367, 3, FALSE)</f>
        <v>PlateI_C1_ACE3366_Hemiptera_Lygaeidae_Nysius_groenlandicus_blastSpades_pilon</v>
      </c>
      <c r="E203" s="14" t="str">
        <f>VLOOKUP(C203, Tea_added!$B$2:$E$367, 4, FALSE)</f>
        <v>BOLD:ACE3366</v>
      </c>
      <c r="F203" s="1" t="s">
        <v>1869</v>
      </c>
      <c r="G203" s="1" t="s">
        <v>1870</v>
      </c>
      <c r="H203" s="1" t="s">
        <v>1863</v>
      </c>
      <c r="I203" s="1" t="s">
        <v>1397</v>
      </c>
      <c r="J203" s="1" t="s">
        <v>1864</v>
      </c>
      <c r="K203" s="1" t="s">
        <v>1865</v>
      </c>
      <c r="L203" s="1" t="s">
        <v>1863</v>
      </c>
      <c r="M203" s="1" t="str">
        <f t="shared" si="10"/>
        <v>Nysius groenlandicus_BOLD:ACE3366</v>
      </c>
      <c r="N203" s="13">
        <v>50</v>
      </c>
      <c r="O203" s="13" t="s">
        <v>1871</v>
      </c>
      <c r="P203" s="13">
        <v>9670</v>
      </c>
      <c r="Q203" s="1" t="s">
        <v>715</v>
      </c>
      <c r="R203" s="1" t="s">
        <v>1272</v>
      </c>
      <c r="S203" s="7" t="s">
        <v>2388</v>
      </c>
      <c r="T203" s="1" t="s">
        <v>55</v>
      </c>
      <c r="U203" s="7" t="s">
        <v>3544</v>
      </c>
      <c r="V203" s="120"/>
      <c r="W203" s="55" t="s">
        <v>2653</v>
      </c>
      <c r="X203" s="56" t="s">
        <v>2653</v>
      </c>
      <c r="Y203" s="56" t="s">
        <v>2653</v>
      </c>
      <c r="Z203" s="56" t="s">
        <v>2653</v>
      </c>
      <c r="AA203" s="56" t="s">
        <v>2653</v>
      </c>
      <c r="AB203" s="56" t="s">
        <v>2653</v>
      </c>
      <c r="AC203" s="56" t="s">
        <v>2653</v>
      </c>
      <c r="AD203" s="56" t="s">
        <v>2653</v>
      </c>
      <c r="AE203" s="56" t="s">
        <v>2653</v>
      </c>
      <c r="AF203" s="56" t="s">
        <v>2653</v>
      </c>
      <c r="AG203" s="56" t="s">
        <v>2653</v>
      </c>
      <c r="AH203" s="56" t="s">
        <v>2653</v>
      </c>
      <c r="AI203" s="56" t="s">
        <v>2653</v>
      </c>
      <c r="AJ203" s="56" t="s">
        <v>2653</v>
      </c>
      <c r="AK203" s="57" t="s">
        <v>2653</v>
      </c>
      <c r="AL203" s="64" t="s">
        <v>2401</v>
      </c>
      <c r="AM203" t="s">
        <v>2410</v>
      </c>
      <c r="AN203" t="s">
        <v>2410</v>
      </c>
      <c r="AO203" t="b">
        <f t="shared" si="11"/>
        <v>1</v>
      </c>
    </row>
    <row r="204" spans="1:43" ht="15" customHeight="1" thickBot="1">
      <c r="A204" s="1">
        <v>2</v>
      </c>
      <c r="B204" s="1" t="s">
        <v>48</v>
      </c>
      <c r="C204" s="1" t="s">
        <v>49</v>
      </c>
      <c r="D204" s="14" t="str">
        <f>VLOOKUP(C204, Tea_added!$B$1:$E$367, 3, FALSE)</f>
        <v>CAN_5_AAD4187_Diptera_Chironomidae_Chaetocladius_holmgreni_IDBApilon</v>
      </c>
      <c r="E204" s="14" t="str">
        <f>VLOOKUP(C204, Tea_added!$B$2:$E$367, 4, FALSE)</f>
        <v>BOLD:AAD4187</v>
      </c>
      <c r="F204" s="1" t="s">
        <v>50</v>
      </c>
      <c r="G204" s="1" t="s">
        <v>51</v>
      </c>
      <c r="H204" s="1" t="s">
        <v>52</v>
      </c>
      <c r="I204" s="1" t="s">
        <v>40</v>
      </c>
      <c r="J204" s="1" t="s">
        <v>41</v>
      </c>
      <c r="K204" s="1" t="s">
        <v>53</v>
      </c>
      <c r="L204" s="1" t="s">
        <v>52</v>
      </c>
      <c r="M204" s="1" t="str">
        <f t="shared" si="10"/>
        <v>Chaetocladius holmgreni_BOLD:AAD4187</v>
      </c>
      <c r="N204" s="13">
        <v>90</v>
      </c>
      <c r="O204" s="13" t="s">
        <v>54</v>
      </c>
      <c r="P204" s="13">
        <v>594</v>
      </c>
      <c r="R204" s="1" t="s">
        <v>44</v>
      </c>
      <c r="S204" s="9" t="s">
        <v>45</v>
      </c>
      <c r="T204" s="1" t="s">
        <v>55</v>
      </c>
      <c r="U204" s="7" t="s">
        <v>3544</v>
      </c>
      <c r="V204" s="120"/>
      <c r="W204" s="55" t="s">
        <v>2653</v>
      </c>
      <c r="X204" s="56" t="s">
        <v>2653</v>
      </c>
      <c r="Y204" s="56" t="s">
        <v>2653</v>
      </c>
      <c r="Z204" s="56" t="s">
        <v>2653</v>
      </c>
      <c r="AA204" s="56" t="s">
        <v>2653</v>
      </c>
      <c r="AB204" s="56" t="s">
        <v>2653</v>
      </c>
      <c r="AC204" s="56" t="s">
        <v>2653</v>
      </c>
      <c r="AD204" s="56" t="s">
        <v>2653</v>
      </c>
      <c r="AE204" s="56" t="s">
        <v>2653</v>
      </c>
      <c r="AF204" s="56" t="s">
        <v>2653</v>
      </c>
      <c r="AG204" s="56" t="s">
        <v>2653</v>
      </c>
      <c r="AH204" s="56" t="s">
        <v>2653</v>
      </c>
      <c r="AI204" s="56" t="s">
        <v>2653</v>
      </c>
      <c r="AJ204" s="56" t="s">
        <v>2653</v>
      </c>
      <c r="AK204" s="57" t="s">
        <v>2653</v>
      </c>
      <c r="AL204" s="66" t="s">
        <v>56</v>
      </c>
      <c r="AM204" s="1" t="s">
        <v>57</v>
      </c>
      <c r="AN204" t="s">
        <v>57</v>
      </c>
      <c r="AO204" t="b">
        <f t="shared" si="11"/>
        <v>1</v>
      </c>
    </row>
    <row r="205" spans="1:43" ht="15" customHeight="1" thickBot="1">
      <c r="A205" s="1">
        <v>280</v>
      </c>
      <c r="B205" s="1" t="s">
        <v>1872</v>
      </c>
      <c r="C205" s="1" t="s">
        <v>1873</v>
      </c>
      <c r="D205" s="14" t="str">
        <f>VLOOKUP(C205, Tea_added!$B$1:$E$367, 3, FALSE)</f>
        <v>PlateI_H8_AAD1879_Hymenoptera_Ichneumonidae_Diplazon_idba_pilon</v>
      </c>
      <c r="E205" s="14" t="str">
        <f>VLOOKUP(C205, Tea_added!$B$2:$E$367, 4, FALSE)</f>
        <v>BOLD:AAD1879</v>
      </c>
      <c r="F205" s="1" t="s">
        <v>1874</v>
      </c>
      <c r="G205" s="1" t="s">
        <v>1875</v>
      </c>
      <c r="H205" s="1" t="s">
        <v>1876</v>
      </c>
      <c r="I205" s="1" t="s">
        <v>773</v>
      </c>
      <c r="J205" s="1" t="s">
        <v>774</v>
      </c>
      <c r="K205" s="1" t="s">
        <v>1877</v>
      </c>
      <c r="L205" s="1" t="s">
        <v>1876</v>
      </c>
      <c r="M205" s="1" t="str">
        <f t="shared" si="10"/>
        <v>Diplazon hyperboreus_BOLD:AAD1879</v>
      </c>
      <c r="N205" s="13">
        <v>90</v>
      </c>
      <c r="O205" s="13" t="s">
        <v>1878</v>
      </c>
      <c r="P205" s="13">
        <v>10377</v>
      </c>
      <c r="Q205" s="1" t="s">
        <v>715</v>
      </c>
      <c r="R205" s="1" t="s">
        <v>1272</v>
      </c>
      <c r="S205" s="7" t="s">
        <v>2389</v>
      </c>
      <c r="T205" s="1" t="s">
        <v>2649</v>
      </c>
      <c r="U205" s="7" t="s">
        <v>3544</v>
      </c>
      <c r="V205" s="120"/>
      <c r="W205" s="55" t="s">
        <v>45</v>
      </c>
      <c r="X205" s="56" t="s">
        <v>45</v>
      </c>
      <c r="Y205" s="56" t="s">
        <v>45</v>
      </c>
      <c r="Z205" s="56" t="s">
        <v>45</v>
      </c>
      <c r="AA205" s="56" t="s">
        <v>45</v>
      </c>
      <c r="AB205" s="56" t="s">
        <v>45</v>
      </c>
      <c r="AC205" s="56" t="s">
        <v>45</v>
      </c>
      <c r="AD205" s="56" t="s">
        <v>45</v>
      </c>
      <c r="AE205" s="56" t="s">
        <v>45</v>
      </c>
      <c r="AF205" s="56" t="s">
        <v>45</v>
      </c>
      <c r="AG205" s="56" t="s">
        <v>45</v>
      </c>
      <c r="AH205" s="56" t="s">
        <v>45</v>
      </c>
      <c r="AI205" s="56" t="s">
        <v>45</v>
      </c>
      <c r="AJ205" s="56" t="s">
        <v>45</v>
      </c>
      <c r="AK205" s="57" t="s">
        <v>2651</v>
      </c>
      <c r="AL205" s="64" t="s">
        <v>2399</v>
      </c>
      <c r="AM205" t="s">
        <v>2443</v>
      </c>
      <c r="AN205" t="s">
        <v>2443</v>
      </c>
      <c r="AO205" t="b">
        <f t="shared" si="11"/>
        <v>1</v>
      </c>
    </row>
    <row r="206" spans="1:43" ht="15" customHeight="1">
      <c r="A206" s="1">
        <v>281</v>
      </c>
      <c r="B206" s="1" t="s">
        <v>1879</v>
      </c>
      <c r="C206" s="1" t="s">
        <v>1880</v>
      </c>
      <c r="D206" s="14" t="str">
        <f>VLOOKUP(C206, Tea_added!$B$1:$E$367, 3, FALSE)</f>
        <v>PlateJ_E1_AAN7603_Hymenoptera_Ichneumonidae_Acrolyta_glacialis_idba_spades_consensus</v>
      </c>
      <c r="E206" s="14" t="str">
        <f>VLOOKUP(C206, Tea_added!$B$2:$E$367, 4, FALSE)</f>
        <v>BOLD:AAN7603</v>
      </c>
      <c r="F206" s="1" t="s">
        <v>1881</v>
      </c>
      <c r="G206" s="1" t="s">
        <v>1882</v>
      </c>
      <c r="H206" s="1" t="s">
        <v>830</v>
      </c>
      <c r="I206" s="1" t="s">
        <v>773</v>
      </c>
      <c r="J206" s="1" t="s">
        <v>774</v>
      </c>
      <c r="K206" s="1" t="s">
        <v>831</v>
      </c>
      <c r="L206" s="1" t="s">
        <v>830</v>
      </c>
      <c r="M206" s="1" t="str">
        <f t="shared" si="10"/>
        <v>Acrolyta glacialis_BOLD:AAN7603</v>
      </c>
      <c r="N206" s="2">
        <v>90</v>
      </c>
      <c r="O206" s="2" t="s">
        <v>1883</v>
      </c>
      <c r="P206" s="2">
        <v>2781</v>
      </c>
      <c r="Q206" s="1" t="s">
        <v>715</v>
      </c>
      <c r="R206" s="1" t="s">
        <v>1272</v>
      </c>
      <c r="S206" s="7" t="s">
        <v>2389</v>
      </c>
      <c r="T206" s="1" t="s">
        <v>2649</v>
      </c>
      <c r="U206" s="7" t="s">
        <v>3544</v>
      </c>
      <c r="W206" s="55" t="s">
        <v>2654</v>
      </c>
      <c r="X206" s="56" t="s">
        <v>2654</v>
      </c>
      <c r="Y206" s="56" t="s">
        <v>2654</v>
      </c>
      <c r="Z206" s="56" t="s">
        <v>2654</v>
      </c>
      <c r="AA206" s="56" t="s">
        <v>2654</v>
      </c>
      <c r="AB206" s="56" t="s">
        <v>2654</v>
      </c>
      <c r="AC206" s="56" t="s">
        <v>2654</v>
      </c>
      <c r="AD206" s="56" t="s">
        <v>2654</v>
      </c>
      <c r="AE206" s="56" t="s">
        <v>2654</v>
      </c>
      <c r="AF206" s="56" t="s">
        <v>2654</v>
      </c>
      <c r="AG206" s="56" t="s">
        <v>2654</v>
      </c>
      <c r="AH206" s="56" t="s">
        <v>2654</v>
      </c>
      <c r="AI206" s="56" t="s">
        <v>2654</v>
      </c>
      <c r="AJ206" s="56" t="s">
        <v>2654</v>
      </c>
      <c r="AK206" s="57" t="s">
        <v>2656</v>
      </c>
      <c r="AL206" s="64" t="s">
        <v>72</v>
      </c>
      <c r="AM206" t="s">
        <v>2423</v>
      </c>
      <c r="AN206" t="s">
        <v>2423</v>
      </c>
      <c r="AO206" t="b">
        <f t="shared" si="11"/>
        <v>1</v>
      </c>
    </row>
    <row r="207" spans="1:43" ht="15" customHeight="1" thickBot="1">
      <c r="A207" s="1">
        <v>105</v>
      </c>
      <c r="B207" s="1" t="s">
        <v>768</v>
      </c>
      <c r="C207" s="1" t="s">
        <v>769</v>
      </c>
      <c r="D207" s="14" t="str">
        <f>VLOOKUP(C207, Tea_added!$B$1:$E$367, 3, FALSE)</f>
        <v>504_ABA0403_Hymenoptera_Ichneumonidae_Campoletis_horstmanni_IDBA_pilon</v>
      </c>
      <c r="E207" s="14" t="str">
        <f>VLOOKUP(C207, Tea_added!$B$2:$E$367, 4, FALSE)</f>
        <v>BOLD:ABA0403</v>
      </c>
      <c r="F207" s="1" t="s">
        <v>770</v>
      </c>
      <c r="G207" s="1" t="s">
        <v>771</v>
      </c>
      <c r="H207" s="1" t="s">
        <v>772</v>
      </c>
      <c r="I207" s="1" t="s">
        <v>773</v>
      </c>
      <c r="J207" s="1" t="s">
        <v>774</v>
      </c>
      <c r="K207" s="1" t="s">
        <v>775</v>
      </c>
      <c r="L207" s="1" t="s">
        <v>772</v>
      </c>
      <c r="M207" s="1" t="str">
        <f t="shared" si="10"/>
        <v>Campoletis horstmanni_BOLD:ABA0403</v>
      </c>
      <c r="N207" s="2">
        <v>40</v>
      </c>
      <c r="O207" s="2" t="s">
        <v>776</v>
      </c>
      <c r="P207" s="2">
        <v>1648</v>
      </c>
      <c r="Q207" s="1" t="s">
        <v>715</v>
      </c>
      <c r="R207" s="1" t="s">
        <v>44</v>
      </c>
      <c r="S207" s="9" t="s">
        <v>45</v>
      </c>
      <c r="T207" s="1" t="s">
        <v>55</v>
      </c>
      <c r="U207" s="7" t="s">
        <v>3544</v>
      </c>
      <c r="V207" s="71"/>
      <c r="W207" s="55" t="s">
        <v>2653</v>
      </c>
      <c r="X207" s="56" t="s">
        <v>2653</v>
      </c>
      <c r="Y207" s="56" t="s">
        <v>2653</v>
      </c>
      <c r="Z207" s="56" t="s">
        <v>2653</v>
      </c>
      <c r="AA207" s="56" t="s">
        <v>2653</v>
      </c>
      <c r="AB207" s="56" t="s">
        <v>2653</v>
      </c>
      <c r="AC207" s="56" t="s">
        <v>2653</v>
      </c>
      <c r="AD207" s="56" t="s">
        <v>2653</v>
      </c>
      <c r="AE207" s="56" t="s">
        <v>2653</v>
      </c>
      <c r="AF207" s="56" t="s">
        <v>2653</v>
      </c>
      <c r="AG207" s="56" t="s">
        <v>2653</v>
      </c>
      <c r="AH207" s="56" t="s">
        <v>2653</v>
      </c>
      <c r="AI207" s="56" t="s">
        <v>2653</v>
      </c>
      <c r="AJ207" s="56" t="s">
        <v>2653</v>
      </c>
      <c r="AK207" s="57" t="s">
        <v>2653</v>
      </c>
      <c r="AL207" s="66" t="s">
        <v>56</v>
      </c>
      <c r="AM207" s="1" t="s">
        <v>777</v>
      </c>
      <c r="AN207" t="s">
        <v>777</v>
      </c>
      <c r="AO207" t="b">
        <f t="shared" si="11"/>
        <v>1</v>
      </c>
    </row>
    <row r="208" spans="1:43" ht="15" customHeight="1" thickBot="1">
      <c r="A208" s="1">
        <v>106</v>
      </c>
      <c r="B208" s="1" t="s">
        <v>778</v>
      </c>
      <c r="C208" s="1" t="s">
        <v>779</v>
      </c>
      <c r="D208" s="14" t="str">
        <f>VLOOKUP(C208, Tea_added!$B$1:$E$367, 3, FALSE)</f>
        <v>505_ABZ2717_Hymenoptera_Ichneumonidae_Atractodes_SPADESmeta_pilon</v>
      </c>
      <c r="E208" s="14" t="str">
        <f>VLOOKUP(C208, Tea_added!$B$2:$E$367, 4, FALSE)</f>
        <v>BOLD:ABZ2717</v>
      </c>
      <c r="F208" s="1" t="s">
        <v>780</v>
      </c>
      <c r="G208" s="1" t="s">
        <v>781</v>
      </c>
      <c r="H208" s="1" t="s">
        <v>782</v>
      </c>
      <c r="I208" s="1" t="s">
        <v>773</v>
      </c>
      <c r="J208" s="1" t="s">
        <v>774</v>
      </c>
      <c r="K208" s="1" t="s">
        <v>782</v>
      </c>
      <c r="L208" s="1" t="s">
        <v>3377</v>
      </c>
      <c r="M208" s="1" t="str">
        <f t="shared" si="10"/>
        <v>Atractodes sp_BOLD:ABZ2717</v>
      </c>
      <c r="N208" s="13">
        <v>40</v>
      </c>
      <c r="O208" s="13" t="s">
        <v>783</v>
      </c>
      <c r="P208" s="13">
        <v>872</v>
      </c>
      <c r="Q208" s="1" t="s">
        <v>715</v>
      </c>
      <c r="R208" s="1" t="s">
        <v>44</v>
      </c>
      <c r="S208" s="9" t="s">
        <v>45</v>
      </c>
      <c r="T208" s="1" t="s">
        <v>55</v>
      </c>
      <c r="U208" s="7" t="s">
        <v>3544</v>
      </c>
      <c r="V208" s="120"/>
      <c r="W208" s="55" t="s">
        <v>2653</v>
      </c>
      <c r="X208" s="56" t="s">
        <v>2653</v>
      </c>
      <c r="Y208" s="56" t="s">
        <v>2653</v>
      </c>
      <c r="Z208" s="56" t="s">
        <v>2653</v>
      </c>
      <c r="AA208" s="56" t="s">
        <v>2653</v>
      </c>
      <c r="AB208" s="56" t="s">
        <v>2653</v>
      </c>
      <c r="AC208" s="56" t="s">
        <v>2653</v>
      </c>
      <c r="AD208" s="56" t="s">
        <v>2653</v>
      </c>
      <c r="AE208" s="56" t="s">
        <v>2653</v>
      </c>
      <c r="AF208" s="56" t="s">
        <v>2653</v>
      </c>
      <c r="AG208" s="56" t="s">
        <v>2653</v>
      </c>
      <c r="AH208" s="56" t="s">
        <v>2653</v>
      </c>
      <c r="AI208" s="56" t="s">
        <v>2653</v>
      </c>
      <c r="AJ208" s="56" t="s">
        <v>2653</v>
      </c>
      <c r="AK208" s="57" t="s">
        <v>2653</v>
      </c>
      <c r="AL208" s="66" t="s">
        <v>114</v>
      </c>
      <c r="AM208" s="1" t="s">
        <v>784</v>
      </c>
      <c r="AN208" t="s">
        <v>784</v>
      </c>
      <c r="AO208" t="b">
        <f t="shared" si="11"/>
        <v>1</v>
      </c>
    </row>
    <row r="209" spans="1:42" ht="15" customHeight="1" thickBot="1">
      <c r="A209" s="1">
        <v>282</v>
      </c>
      <c r="B209" s="1" t="s">
        <v>1884</v>
      </c>
      <c r="C209" s="1" t="s">
        <v>1885</v>
      </c>
      <c r="D209" s="14" t="str">
        <f>VLOOKUP(C209, Tea_added!$B$1:$E$367, 3, FALSE)</f>
        <v>PlateJ_D1_AAF4291_Hymenoptera_Ichneumonidae_Plectiscidea_spades_pilon</v>
      </c>
      <c r="E209" s="14" t="str">
        <f>VLOOKUP(C209, Tea_added!$B$2:$E$367, 4, FALSE)</f>
        <v>BOLD:AAF4291</v>
      </c>
      <c r="F209" s="1" t="s">
        <v>1886</v>
      </c>
      <c r="G209" s="1" t="s">
        <v>1887</v>
      </c>
      <c r="H209" s="1" t="s">
        <v>809</v>
      </c>
      <c r="I209" s="1" t="s">
        <v>773</v>
      </c>
      <c r="J209" s="1" t="s">
        <v>774</v>
      </c>
      <c r="K209" s="1" t="s">
        <v>809</v>
      </c>
      <c r="L209" s="1" t="s">
        <v>3383</v>
      </c>
      <c r="M209" s="1" t="str">
        <f t="shared" si="10"/>
        <v>Plectiscidea sp_BOLD:AAF4291</v>
      </c>
      <c r="N209" s="13">
        <v>90</v>
      </c>
      <c r="O209" s="13" t="s">
        <v>1888</v>
      </c>
      <c r="P209" s="13">
        <v>7533</v>
      </c>
      <c r="Q209" s="1" t="s">
        <v>715</v>
      </c>
      <c r="R209" s="1" t="s">
        <v>1272</v>
      </c>
      <c r="S209" s="7" t="s">
        <v>2388</v>
      </c>
      <c r="T209" s="1" t="s">
        <v>2650</v>
      </c>
      <c r="U209" s="7" t="s">
        <v>3544</v>
      </c>
      <c r="V209" s="120"/>
      <c r="W209" s="55" t="s">
        <v>2654</v>
      </c>
      <c r="X209" s="56" t="s">
        <v>2654</v>
      </c>
      <c r="Y209" s="56" t="s">
        <v>2654</v>
      </c>
      <c r="Z209" s="56" t="s">
        <v>2654</v>
      </c>
      <c r="AA209" s="56" t="s">
        <v>2654</v>
      </c>
      <c r="AB209" s="56" t="s">
        <v>2654</v>
      </c>
      <c r="AC209" s="56" t="s">
        <v>2654</v>
      </c>
      <c r="AD209" s="56" t="s">
        <v>2654</v>
      </c>
      <c r="AE209" s="56" t="s">
        <v>2654</v>
      </c>
      <c r="AF209" s="56" t="s">
        <v>2654</v>
      </c>
      <c r="AG209" s="56" t="s">
        <v>2654</v>
      </c>
      <c r="AH209" s="56" t="s">
        <v>2654</v>
      </c>
      <c r="AI209" s="56" t="s">
        <v>2654</v>
      </c>
      <c r="AJ209" s="56" t="s">
        <v>2654</v>
      </c>
      <c r="AK209" s="57" t="s">
        <v>2656</v>
      </c>
      <c r="AL209" s="64" t="s">
        <v>2400</v>
      </c>
      <c r="AM209" t="s">
        <v>2548</v>
      </c>
      <c r="AN209" t="s">
        <v>2548</v>
      </c>
      <c r="AO209" t="b">
        <f t="shared" si="11"/>
        <v>1</v>
      </c>
    </row>
    <row r="210" spans="1:42" ht="15" customHeight="1">
      <c r="A210" s="1">
        <v>283</v>
      </c>
      <c r="B210" s="1" t="s">
        <v>1889</v>
      </c>
      <c r="C210" s="1" t="s">
        <v>1890</v>
      </c>
      <c r="D210" s="14" t="str">
        <f>VLOOKUP(C210, Tea_added!$B$1:$E$367, 3, FALSE)</f>
        <v>PlateD_B1_ABZ3588_Hymenoptera_Ichneumonidae_Atractodes_idba_spades_consensus</v>
      </c>
      <c r="E210" s="14" t="str">
        <f>VLOOKUP(C210, Tea_added!$B$2:$E$367, 4, FALSE)</f>
        <v>BOLD:ABZ3588</v>
      </c>
      <c r="F210" s="1" t="s">
        <v>1891</v>
      </c>
      <c r="G210" s="1" t="s">
        <v>1892</v>
      </c>
      <c r="H210" s="1" t="s">
        <v>782</v>
      </c>
      <c r="I210" s="1" t="s">
        <v>773</v>
      </c>
      <c r="J210" s="1" t="s">
        <v>774</v>
      </c>
      <c r="K210" s="1" t="s">
        <v>782</v>
      </c>
      <c r="L210" s="1" t="s">
        <v>3377</v>
      </c>
      <c r="M210" s="1" t="str">
        <f t="shared" si="10"/>
        <v>Atractodes sp_BOLD:ABZ3588</v>
      </c>
      <c r="N210" s="13">
        <v>90</v>
      </c>
      <c r="O210" s="13" t="s">
        <v>1893</v>
      </c>
      <c r="P210" s="13">
        <v>5283</v>
      </c>
      <c r="Q210" s="1" t="s">
        <v>715</v>
      </c>
      <c r="R210" s="1" t="s">
        <v>1272</v>
      </c>
      <c r="S210" s="7" t="s">
        <v>2386</v>
      </c>
      <c r="T210" s="1" t="s">
        <v>2649</v>
      </c>
      <c r="U210" s="7" t="s">
        <v>3544</v>
      </c>
      <c r="V210" s="71"/>
      <c r="W210" s="55" t="s">
        <v>2653</v>
      </c>
      <c r="X210" s="56" t="s">
        <v>2653</v>
      </c>
      <c r="Y210" s="56" t="s">
        <v>2653</v>
      </c>
      <c r="Z210" s="56" t="s">
        <v>2653</v>
      </c>
      <c r="AA210" s="56" t="s">
        <v>2653</v>
      </c>
      <c r="AB210" s="56" t="s">
        <v>2653</v>
      </c>
      <c r="AC210" s="56" t="s">
        <v>2653</v>
      </c>
      <c r="AD210" s="56" t="s">
        <v>2653</v>
      </c>
      <c r="AE210" s="56" t="s">
        <v>2653</v>
      </c>
      <c r="AF210" s="56" t="s">
        <v>2653</v>
      </c>
      <c r="AG210" s="56" t="s">
        <v>2653</v>
      </c>
      <c r="AH210" s="56" t="s">
        <v>2653</v>
      </c>
      <c r="AI210" s="56" t="s">
        <v>2653</v>
      </c>
      <c r="AJ210" s="56" t="s">
        <v>2653</v>
      </c>
      <c r="AK210" s="57" t="s">
        <v>2628</v>
      </c>
      <c r="AL210" s="64" t="s">
        <v>72</v>
      </c>
      <c r="AM210" t="s">
        <v>2549</v>
      </c>
      <c r="AN210" t="s">
        <v>2549</v>
      </c>
      <c r="AO210" t="b">
        <f t="shared" si="11"/>
        <v>1</v>
      </c>
    </row>
    <row r="211" spans="1:42" ht="15" customHeight="1">
      <c r="A211" s="1">
        <v>284</v>
      </c>
      <c r="B211" s="1" t="s">
        <v>1894</v>
      </c>
      <c r="C211" s="1" t="s">
        <v>1895</v>
      </c>
      <c r="D211" s="14" t="str">
        <f>VLOOKUP(C211, Tea_added!$B$1:$E$367, 3, FALSE)</f>
        <v>PlateI_F7_AAH2138_Hymenoptera_Ichneumonidae_Bathythrix_longiceps_spades_pilon</v>
      </c>
      <c r="E211" s="14" t="str">
        <f>VLOOKUP(C211, Tea_added!$B$2:$E$367, 4, FALSE)</f>
        <v>BOLD:AAH2138</v>
      </c>
      <c r="F211" s="1" t="s">
        <v>1896</v>
      </c>
      <c r="G211" s="1" t="s">
        <v>1897</v>
      </c>
      <c r="H211" s="1" t="s">
        <v>1898</v>
      </c>
      <c r="I211" s="1" t="s">
        <v>773</v>
      </c>
      <c r="J211" s="1" t="s">
        <v>774</v>
      </c>
      <c r="K211" s="1" t="s">
        <v>1899</v>
      </c>
      <c r="L211" s="1" t="s">
        <v>1898</v>
      </c>
      <c r="M211" s="1" t="str">
        <f t="shared" si="10"/>
        <v>Bathythrix longiceps_BOLD:AAH2138</v>
      </c>
      <c r="N211" s="13">
        <v>90</v>
      </c>
      <c r="O211" s="13" t="s">
        <v>1900</v>
      </c>
      <c r="P211" s="13">
        <v>2286</v>
      </c>
      <c r="Q211" s="1" t="s">
        <v>715</v>
      </c>
      <c r="R211" s="1" t="s">
        <v>1272</v>
      </c>
      <c r="S211" s="7" t="s">
        <v>2388</v>
      </c>
      <c r="T211" s="1" t="s">
        <v>2649</v>
      </c>
      <c r="U211" s="7" t="s">
        <v>3544</v>
      </c>
      <c r="W211" s="55" t="s">
        <v>2654</v>
      </c>
      <c r="X211" s="56" t="s">
        <v>2654</v>
      </c>
      <c r="Y211" s="56" t="s">
        <v>2654</v>
      </c>
      <c r="Z211" s="56" t="s">
        <v>2654</v>
      </c>
      <c r="AA211" s="56" t="s">
        <v>2654</v>
      </c>
      <c r="AB211" s="56" t="s">
        <v>2654</v>
      </c>
      <c r="AC211" s="56" t="s">
        <v>2654</v>
      </c>
      <c r="AD211" s="56" t="s">
        <v>2654</v>
      </c>
      <c r="AE211" s="56" t="s">
        <v>2654</v>
      </c>
      <c r="AF211" s="56" t="s">
        <v>2654</v>
      </c>
      <c r="AG211" s="56" t="s">
        <v>2654</v>
      </c>
      <c r="AH211" s="56" t="s">
        <v>2654</v>
      </c>
      <c r="AI211" s="56" t="s">
        <v>2654</v>
      </c>
      <c r="AJ211" s="56" t="s">
        <v>2654</v>
      </c>
      <c r="AK211" s="57" t="s">
        <v>2654</v>
      </c>
      <c r="AL211" s="64" t="s">
        <v>2400</v>
      </c>
      <c r="AM211" t="s">
        <v>2550</v>
      </c>
      <c r="AN211" t="s">
        <v>2550</v>
      </c>
      <c r="AO211" t="b">
        <f t="shared" si="11"/>
        <v>1</v>
      </c>
    </row>
    <row r="212" spans="1:42" ht="15" customHeight="1" thickBot="1">
      <c r="A212" s="1">
        <v>15</v>
      </c>
      <c r="B212" s="1" t="s">
        <v>145</v>
      </c>
      <c r="C212" s="1" t="s">
        <v>146</v>
      </c>
      <c r="D212" s="14" t="str">
        <f>VLOOKUP(C212, Tea_added!$B$1:$E$367, 3, FALSE)</f>
        <v>CAN_52_AAD7061_Diptera_Chironomidae_Diamesa_arctica_IDBApilon</v>
      </c>
      <c r="E212" s="14" t="str">
        <f>VLOOKUP(C212, Tea_added!$B$2:$E$367, 4, FALSE)</f>
        <v>BOLD:AAD7061</v>
      </c>
      <c r="F212" s="1" t="s">
        <v>147</v>
      </c>
      <c r="G212" s="1" t="s">
        <v>148</v>
      </c>
      <c r="H212" s="1" t="s">
        <v>149</v>
      </c>
      <c r="I212" s="1" t="s">
        <v>40</v>
      </c>
      <c r="J212" s="1" t="s">
        <v>41</v>
      </c>
      <c r="K212" s="1" t="s">
        <v>142</v>
      </c>
      <c r="L212" s="1" t="s">
        <v>149</v>
      </c>
      <c r="M212" s="1" t="str">
        <f t="shared" si="10"/>
        <v>Diamesa arctica_BOLD:AAD7061</v>
      </c>
      <c r="N212" s="13">
        <v>50</v>
      </c>
      <c r="O212" s="13" t="s">
        <v>150</v>
      </c>
      <c r="P212" s="13">
        <v>1680</v>
      </c>
      <c r="R212" s="1" t="s">
        <v>44</v>
      </c>
      <c r="S212" s="9" t="s">
        <v>45</v>
      </c>
      <c r="T212" s="1" t="s">
        <v>55</v>
      </c>
      <c r="U212" s="7" t="s">
        <v>3544</v>
      </c>
      <c r="W212" s="55" t="s">
        <v>2653</v>
      </c>
      <c r="X212" s="56" t="s">
        <v>2653</v>
      </c>
      <c r="Y212" s="56" t="s">
        <v>2653</v>
      </c>
      <c r="Z212" s="56" t="s">
        <v>2653</v>
      </c>
      <c r="AA212" s="56" t="s">
        <v>2653</v>
      </c>
      <c r="AB212" s="56" t="s">
        <v>2653</v>
      </c>
      <c r="AC212" s="56" t="s">
        <v>2653</v>
      </c>
      <c r="AD212" s="56" t="s">
        <v>2653</v>
      </c>
      <c r="AE212" s="56" t="s">
        <v>2653</v>
      </c>
      <c r="AF212" s="56" t="s">
        <v>2653</v>
      </c>
      <c r="AG212" s="56" t="s">
        <v>2653</v>
      </c>
      <c r="AH212" s="56" t="s">
        <v>2653</v>
      </c>
      <c r="AI212" s="56" t="s">
        <v>2653</v>
      </c>
      <c r="AJ212" s="56" t="s">
        <v>2653</v>
      </c>
      <c r="AK212" s="57" t="s">
        <v>2653</v>
      </c>
      <c r="AL212" s="66" t="s">
        <v>56</v>
      </c>
      <c r="AM212" s="1" t="s">
        <v>151</v>
      </c>
      <c r="AN212" t="s">
        <v>151</v>
      </c>
      <c r="AO212" t="b">
        <f t="shared" si="11"/>
        <v>1</v>
      </c>
    </row>
    <row r="213" spans="1:42" ht="15" customHeight="1" thickBot="1">
      <c r="A213" s="1">
        <v>285</v>
      </c>
      <c r="B213" s="1" t="s">
        <v>1901</v>
      </c>
      <c r="C213" s="1" t="s">
        <v>1902</v>
      </c>
      <c r="D213" s="14" t="str">
        <f>VLOOKUP(C213, Tea_added!$B$1:$E$367, 3, FALSE)</f>
        <v>PlateD_B3_AAE7186_Hymenoptera_Braconidae_Aphidiinae_idba_spades_consensus</v>
      </c>
      <c r="E213" s="14" t="str">
        <f>VLOOKUP(C213, Tea_added!$B$2:$E$367, 4, FALSE)</f>
        <v>BOLD:AAE7186</v>
      </c>
      <c r="F213" s="1" t="s">
        <v>1903</v>
      </c>
      <c r="G213" s="1" t="s">
        <v>1904</v>
      </c>
      <c r="H213" s="1" t="s">
        <v>1905</v>
      </c>
      <c r="I213" s="1" t="s">
        <v>773</v>
      </c>
      <c r="J213" s="1" t="s">
        <v>803</v>
      </c>
      <c r="K213" s="1" t="s">
        <v>3116</v>
      </c>
      <c r="L213" s="1" t="s">
        <v>3117</v>
      </c>
      <c r="M213" s="1" t="str">
        <f t="shared" si="10"/>
        <v>genus sp_BOLD:AAE7186</v>
      </c>
      <c r="N213" s="2">
        <v>50</v>
      </c>
      <c r="O213" s="2" t="s">
        <v>1610</v>
      </c>
      <c r="P213" s="2">
        <v>125</v>
      </c>
      <c r="R213" s="1" t="s">
        <v>1272</v>
      </c>
      <c r="S213" s="7" t="s">
        <v>2386</v>
      </c>
      <c r="T213" s="1" t="s">
        <v>55</v>
      </c>
      <c r="U213" s="7" t="s">
        <v>3544</v>
      </c>
      <c r="V213" s="120"/>
      <c r="W213" s="55" t="s">
        <v>45</v>
      </c>
      <c r="X213" s="56" t="s">
        <v>45</v>
      </c>
      <c r="Y213" s="56" t="s">
        <v>45</v>
      </c>
      <c r="Z213" s="56" t="s">
        <v>45</v>
      </c>
      <c r="AA213" s="56" t="s">
        <v>45</v>
      </c>
      <c r="AB213" s="56" t="s">
        <v>45</v>
      </c>
      <c r="AC213" s="56" t="s">
        <v>45</v>
      </c>
      <c r="AD213" s="56" t="s">
        <v>45</v>
      </c>
      <c r="AE213" s="56" t="s">
        <v>45</v>
      </c>
      <c r="AF213" s="56" t="s">
        <v>45</v>
      </c>
      <c r="AG213" s="56" t="s">
        <v>45</v>
      </c>
      <c r="AH213" s="56" t="s">
        <v>45</v>
      </c>
      <c r="AI213" s="56" t="s">
        <v>45</v>
      </c>
      <c r="AJ213" s="56" t="s">
        <v>45</v>
      </c>
      <c r="AK213" s="57" t="s">
        <v>2651</v>
      </c>
      <c r="AL213" s="64" t="s">
        <v>2631</v>
      </c>
      <c r="AM213" t="s">
        <v>2551</v>
      </c>
      <c r="AN213" t="s">
        <v>2551</v>
      </c>
      <c r="AO213" t="b">
        <f t="shared" si="11"/>
        <v>1</v>
      </c>
    </row>
    <row r="214" spans="1:42" ht="15" customHeight="1" thickBot="1">
      <c r="A214" s="1">
        <v>286</v>
      </c>
      <c r="B214" s="1" t="s">
        <v>1906</v>
      </c>
      <c r="C214" s="1" t="s">
        <v>1907</v>
      </c>
      <c r="D214" s="14" t="str">
        <f>VLOOKUP(C214, Tea_added!$B$1:$E$367, 3, FALSE)</f>
        <v>PlateD_B4_ACE7221_Hymenoptera_Braconidae_Protapanteles_fulvipes_Concatenated</v>
      </c>
      <c r="E214" s="14" t="str">
        <f>VLOOKUP(C214, Tea_added!$B$2:$E$367, 4, FALSE)</f>
        <v>BOLD:ACE7221</v>
      </c>
      <c r="F214" s="1" t="s">
        <v>1908</v>
      </c>
      <c r="G214" s="1" t="s">
        <v>1909</v>
      </c>
      <c r="H214" s="1" t="s">
        <v>1427</v>
      </c>
      <c r="I214" s="1" t="s">
        <v>773</v>
      </c>
      <c r="J214" s="1" t="s">
        <v>803</v>
      </c>
      <c r="K214" s="1" t="s">
        <v>1428</v>
      </c>
      <c r="L214" s="1" t="s">
        <v>1427</v>
      </c>
      <c r="M214" s="1" t="str">
        <f t="shared" si="10"/>
        <v>Protapanteles fulvipes_BOLD:ACE7221</v>
      </c>
      <c r="N214" s="2">
        <v>70</v>
      </c>
      <c r="O214" s="2" t="s">
        <v>1537</v>
      </c>
      <c r="P214" s="2">
        <v>539</v>
      </c>
      <c r="R214" s="1" t="s">
        <v>1272</v>
      </c>
      <c r="S214" s="7" t="s">
        <v>2386</v>
      </c>
      <c r="T214" s="1" t="s">
        <v>2650</v>
      </c>
      <c r="U214" s="7" t="s">
        <v>3544</v>
      </c>
      <c r="V214" s="120"/>
      <c r="W214" s="55" t="s">
        <v>45</v>
      </c>
      <c r="X214" s="56" t="s">
        <v>45</v>
      </c>
      <c r="Y214" s="56" t="s">
        <v>45</v>
      </c>
      <c r="Z214" s="56" t="s">
        <v>45</v>
      </c>
      <c r="AA214" s="56" t="s">
        <v>45</v>
      </c>
      <c r="AB214" s="56" t="s">
        <v>45</v>
      </c>
      <c r="AC214" s="56" t="s">
        <v>45</v>
      </c>
      <c r="AD214" s="56" t="s">
        <v>45</v>
      </c>
      <c r="AE214" s="56" t="s">
        <v>45</v>
      </c>
      <c r="AF214" s="56" t="s">
        <v>45</v>
      </c>
      <c r="AG214" s="56" t="s">
        <v>45</v>
      </c>
      <c r="AH214" s="56" t="s">
        <v>45</v>
      </c>
      <c r="AI214" s="56" t="s">
        <v>45</v>
      </c>
      <c r="AJ214" s="56" t="s">
        <v>45</v>
      </c>
      <c r="AK214" s="57" t="s">
        <v>2651</v>
      </c>
      <c r="AL214" s="64" t="s">
        <v>2634</v>
      </c>
      <c r="AM214" t="s">
        <v>2552</v>
      </c>
      <c r="AN214" t="s">
        <v>2552</v>
      </c>
      <c r="AO214" t="b">
        <f t="shared" si="11"/>
        <v>1</v>
      </c>
    </row>
    <row r="215" spans="1:42" ht="15" customHeight="1" thickBot="1">
      <c r="A215" s="1">
        <v>288</v>
      </c>
      <c r="B215" s="1" t="s">
        <v>1916</v>
      </c>
      <c r="C215" s="1" t="s">
        <v>1917</v>
      </c>
      <c r="D215" s="14" t="str">
        <f>VLOOKUP(C215, Tea_added!$B$1:$E$367, 3, FALSE)</f>
        <v>PlateD_B6_AAH1744_Hymenoptera_Ichneumonidae_Cremastus_tenebrosus_idba_spades_consensus</v>
      </c>
      <c r="E215" s="14" t="str">
        <f>VLOOKUP(C215, Tea_added!$B$2:$E$367, 4, FALSE)</f>
        <v>BOLD:AAH1744</v>
      </c>
      <c r="F215" s="1" t="s">
        <v>1918</v>
      </c>
      <c r="G215" s="1" t="s">
        <v>1919</v>
      </c>
      <c r="H215" s="1" t="s">
        <v>1920</v>
      </c>
      <c r="I215" s="1" t="s">
        <v>773</v>
      </c>
      <c r="J215" s="1" t="s">
        <v>774</v>
      </c>
      <c r="K215" s="1" t="s">
        <v>1921</v>
      </c>
      <c r="L215" s="1" t="s">
        <v>1920</v>
      </c>
      <c r="M215" s="1" t="str">
        <f t="shared" si="10"/>
        <v>Cremastus tenebrosus_BOLD:AAH1744</v>
      </c>
      <c r="N215" s="13">
        <v>90</v>
      </c>
      <c r="O215" s="13">
        <v>17</v>
      </c>
      <c r="P215" s="13">
        <v>1530</v>
      </c>
      <c r="Q215" s="1" t="s">
        <v>715</v>
      </c>
      <c r="R215" s="1" t="s">
        <v>1272</v>
      </c>
      <c r="S215" s="7" t="s">
        <v>2386</v>
      </c>
      <c r="T215" s="1" t="s">
        <v>55</v>
      </c>
      <c r="U215" s="7" t="s">
        <v>3544</v>
      </c>
      <c r="V215" s="71"/>
      <c r="W215" s="55" t="s">
        <v>45</v>
      </c>
      <c r="X215" s="56" t="s">
        <v>45</v>
      </c>
      <c r="Y215" s="56" t="s">
        <v>45</v>
      </c>
      <c r="Z215" s="56" t="s">
        <v>45</v>
      </c>
      <c r="AA215" s="56" t="s">
        <v>45</v>
      </c>
      <c r="AB215" s="56" t="s">
        <v>45</v>
      </c>
      <c r="AC215" s="56" t="s">
        <v>45</v>
      </c>
      <c r="AD215" s="56" t="s">
        <v>45</v>
      </c>
      <c r="AE215" s="56" t="s">
        <v>45</v>
      </c>
      <c r="AF215" s="56" t="s">
        <v>45</v>
      </c>
      <c r="AG215" s="56" t="s">
        <v>45</v>
      </c>
      <c r="AH215" s="56" t="s">
        <v>45</v>
      </c>
      <c r="AI215" s="56" t="s">
        <v>45</v>
      </c>
      <c r="AJ215" s="56" t="s">
        <v>45</v>
      </c>
      <c r="AK215" s="57" t="s">
        <v>45</v>
      </c>
      <c r="AL215" s="64" t="s">
        <v>72</v>
      </c>
      <c r="AM215" t="s">
        <v>2630</v>
      </c>
      <c r="AN215" t="s">
        <v>2554</v>
      </c>
      <c r="AO215" t="b">
        <f t="shared" si="11"/>
        <v>1</v>
      </c>
      <c r="AP215" s="76"/>
    </row>
    <row r="216" spans="1:42" ht="15" customHeight="1" thickBot="1">
      <c r="A216" s="1">
        <v>289</v>
      </c>
      <c r="B216" s="1" t="s">
        <v>1922</v>
      </c>
      <c r="C216" s="1" t="s">
        <v>1923</v>
      </c>
      <c r="D216" s="14" t="str">
        <f>VLOOKUP(C216, Tea_added!$B$1:$E$367, 3, FALSE)</f>
        <v>PlateD_B7_ABY5384_Hymenoptera_Ichneumonidae_Neurateles_blastSpades_pilon</v>
      </c>
      <c r="E216" s="14" t="str">
        <f>VLOOKUP(C216, Tea_added!$B$2:$E$367, 4, FALSE)</f>
        <v>BOLD:ABY5384</v>
      </c>
      <c r="F216" s="1" t="s">
        <v>1924</v>
      </c>
      <c r="G216" s="1" t="s">
        <v>1925</v>
      </c>
      <c r="H216" s="1" t="s">
        <v>1926</v>
      </c>
      <c r="I216" s="1" t="s">
        <v>773</v>
      </c>
      <c r="J216" s="1" t="s">
        <v>774</v>
      </c>
      <c r="K216" s="1" t="s">
        <v>1926</v>
      </c>
      <c r="L216" s="1" t="s">
        <v>3380</v>
      </c>
      <c r="M216" s="1" t="str">
        <f t="shared" si="10"/>
        <v>Neurateles sp_BOLD:ABY5384</v>
      </c>
      <c r="N216" s="13">
        <v>50</v>
      </c>
      <c r="O216" s="13" t="s">
        <v>384</v>
      </c>
      <c r="P216" s="13">
        <v>215</v>
      </c>
      <c r="R216" s="1" t="s">
        <v>1272</v>
      </c>
      <c r="S216" s="7" t="s">
        <v>2386</v>
      </c>
      <c r="T216" s="1" t="s">
        <v>55</v>
      </c>
      <c r="U216" s="7" t="s">
        <v>3544</v>
      </c>
      <c r="V216" s="120"/>
      <c r="W216" s="55" t="s">
        <v>45</v>
      </c>
      <c r="X216" s="56" t="s">
        <v>45</v>
      </c>
      <c r="Y216" s="56" t="s">
        <v>45</v>
      </c>
      <c r="Z216" s="56" t="s">
        <v>45</v>
      </c>
      <c r="AA216" s="56" t="s">
        <v>45</v>
      </c>
      <c r="AB216" s="56" t="s">
        <v>45</v>
      </c>
      <c r="AC216" s="56" t="s">
        <v>45</v>
      </c>
      <c r="AD216" s="56" t="s">
        <v>45</v>
      </c>
      <c r="AE216" s="56" t="s">
        <v>45</v>
      </c>
      <c r="AF216" s="56" t="s">
        <v>45</v>
      </c>
      <c r="AG216" s="56" t="s">
        <v>45</v>
      </c>
      <c r="AH216" s="56" t="s">
        <v>45</v>
      </c>
      <c r="AI216" s="56" t="s">
        <v>45</v>
      </c>
      <c r="AJ216" s="56" t="s">
        <v>45</v>
      </c>
      <c r="AK216" s="57" t="s">
        <v>45</v>
      </c>
      <c r="AL216" s="64" t="s">
        <v>2401</v>
      </c>
      <c r="AM216" t="s">
        <v>2555</v>
      </c>
      <c r="AN216" t="s">
        <v>2555</v>
      </c>
      <c r="AO216" t="b">
        <f>EXACT(AM216,AN216)</f>
        <v>1</v>
      </c>
    </row>
    <row r="217" spans="1:42" ht="15" customHeight="1">
      <c r="A217" s="1">
        <v>290</v>
      </c>
      <c r="B217" s="1" t="s">
        <v>1927</v>
      </c>
      <c r="C217" s="1" t="s">
        <v>1928</v>
      </c>
      <c r="D217" s="14" t="str">
        <f>VLOOKUP(C217, Tea_added!$B$1:$E$367, 3, FALSE)</f>
        <v>PlateI_G6_ACE6265_Hymenoptera_Braconidae_Hormius_moniliatus_idba_pilon</v>
      </c>
      <c r="E217" s="14" t="str">
        <f>VLOOKUP(C217, Tea_added!$B$2:$E$367, 4, FALSE)</f>
        <v>BOLD:ACE6265</v>
      </c>
      <c r="F217" s="1" t="s">
        <v>1929</v>
      </c>
      <c r="G217" s="1" t="s">
        <v>1930</v>
      </c>
      <c r="H217" s="1" t="s">
        <v>1931</v>
      </c>
      <c r="I217" s="1" t="s">
        <v>773</v>
      </c>
      <c r="J217" s="1" t="s">
        <v>803</v>
      </c>
      <c r="K217" s="1" t="s">
        <v>1932</v>
      </c>
      <c r="L217" s="1" t="s">
        <v>1931</v>
      </c>
      <c r="M217" s="1" t="str">
        <f t="shared" si="10"/>
        <v>Hormius moniliatus_BOLD:ACE6265</v>
      </c>
      <c r="N217" s="2">
        <v>70</v>
      </c>
      <c r="O217" s="2" t="s">
        <v>63</v>
      </c>
      <c r="P217" s="2">
        <v>259</v>
      </c>
      <c r="Q217" s="1" t="s">
        <v>715</v>
      </c>
      <c r="R217" s="1" t="s">
        <v>1272</v>
      </c>
      <c r="S217" s="7" t="s">
        <v>2388</v>
      </c>
      <c r="T217" s="1" t="s">
        <v>55</v>
      </c>
      <c r="U217" s="7" t="s">
        <v>3544</v>
      </c>
      <c r="V217" s="71"/>
      <c r="W217" s="55" t="s">
        <v>45</v>
      </c>
      <c r="X217" s="56" t="s">
        <v>45</v>
      </c>
      <c r="Y217" s="56" t="s">
        <v>45</v>
      </c>
      <c r="Z217" s="56" t="s">
        <v>45</v>
      </c>
      <c r="AA217" s="56" t="s">
        <v>45</v>
      </c>
      <c r="AB217" s="56" t="s">
        <v>45</v>
      </c>
      <c r="AC217" s="56" t="s">
        <v>45</v>
      </c>
      <c r="AD217" s="56" t="s">
        <v>45</v>
      </c>
      <c r="AE217" s="56" t="s">
        <v>45</v>
      </c>
      <c r="AF217" s="56" t="s">
        <v>45</v>
      </c>
      <c r="AG217" s="56" t="s">
        <v>45</v>
      </c>
      <c r="AH217" s="56" t="s">
        <v>45</v>
      </c>
      <c r="AI217" s="56" t="s">
        <v>45</v>
      </c>
      <c r="AJ217" s="56" t="s">
        <v>45</v>
      </c>
      <c r="AK217" s="57" t="s">
        <v>45</v>
      </c>
      <c r="AL217" s="64" t="s">
        <v>2399</v>
      </c>
      <c r="AM217" t="s">
        <v>2444</v>
      </c>
      <c r="AN217" t="s">
        <v>2444</v>
      </c>
      <c r="AO217" t="b">
        <f t="shared" si="11"/>
        <v>1</v>
      </c>
    </row>
    <row r="218" spans="1:42" ht="15" customHeight="1" thickBot="1">
      <c r="A218" s="1">
        <v>291</v>
      </c>
      <c r="B218" s="1" t="s">
        <v>1933</v>
      </c>
      <c r="C218" s="1" t="s">
        <v>1934</v>
      </c>
      <c r="D218" s="14" t="str">
        <f>VLOOKUP(C218, Tea_added!$B$1:$E$367, 3, FALSE)</f>
        <v>PlateD_B9_AAZ0832_Hymenoptera_Ichneumonidae_Stenomacrus_idba_pilon</v>
      </c>
      <c r="E218" s="14" t="str">
        <f>VLOOKUP(C218, Tea_added!$B$2:$E$367, 4, FALSE)</f>
        <v>BOLD:AAZ0832</v>
      </c>
      <c r="F218" s="1" t="s">
        <v>1935</v>
      </c>
      <c r="G218" s="1" t="s">
        <v>1936</v>
      </c>
      <c r="H218" s="1" t="s">
        <v>1312</v>
      </c>
      <c r="I218" s="1" t="s">
        <v>773</v>
      </c>
      <c r="J218" s="1" t="s">
        <v>774</v>
      </c>
      <c r="K218" s="1" t="s">
        <v>1312</v>
      </c>
      <c r="L218" s="1" t="s">
        <v>3384</v>
      </c>
      <c r="M218" s="1" t="str">
        <f t="shared" si="10"/>
        <v>Stenomacrus sp_BOLD:AAZ0832</v>
      </c>
      <c r="N218" s="2">
        <v>70</v>
      </c>
      <c r="O218" s="2" t="s">
        <v>1537</v>
      </c>
      <c r="P218" s="2">
        <v>539</v>
      </c>
      <c r="Q218" s="1" t="s">
        <v>715</v>
      </c>
      <c r="R218" s="1" t="s">
        <v>1272</v>
      </c>
      <c r="S218" s="7" t="s">
        <v>2386</v>
      </c>
      <c r="T218" s="1" t="s">
        <v>2649</v>
      </c>
      <c r="U218" s="7" t="s">
        <v>3544</v>
      </c>
      <c r="W218" s="58" t="s">
        <v>2656</v>
      </c>
      <c r="X218" s="56" t="s">
        <v>2653</v>
      </c>
      <c r="Y218" s="56" t="s">
        <v>2653</v>
      </c>
      <c r="Z218" s="56" t="s">
        <v>2653</v>
      </c>
      <c r="AA218" s="56" t="s">
        <v>2653</v>
      </c>
      <c r="AB218" s="56" t="s">
        <v>2653</v>
      </c>
      <c r="AC218" s="56" t="s">
        <v>2653</v>
      </c>
      <c r="AD218" s="56" t="s">
        <v>2653</v>
      </c>
      <c r="AE218" s="56" t="s">
        <v>2653</v>
      </c>
      <c r="AF218" s="56" t="s">
        <v>2653</v>
      </c>
      <c r="AG218" s="56" t="s">
        <v>2653</v>
      </c>
      <c r="AH218" s="56" t="s">
        <v>2653</v>
      </c>
      <c r="AI218" s="56" t="s">
        <v>2653</v>
      </c>
      <c r="AJ218" s="56" t="s">
        <v>2653</v>
      </c>
      <c r="AK218" s="63" t="s">
        <v>2655</v>
      </c>
      <c r="AL218" s="64" t="s">
        <v>2399</v>
      </c>
      <c r="AM218" t="s">
        <v>2556</v>
      </c>
      <c r="AN218" t="s">
        <v>2556</v>
      </c>
      <c r="AO218" t="b">
        <f t="shared" si="11"/>
        <v>1</v>
      </c>
    </row>
    <row r="219" spans="1:42" ht="15" customHeight="1" thickBot="1">
      <c r="A219" s="1">
        <v>292</v>
      </c>
      <c r="B219" s="1" t="s">
        <v>1937</v>
      </c>
      <c r="C219" s="1" t="s">
        <v>1938</v>
      </c>
      <c r="D219" s="14" t="str">
        <f>VLOOKUP(C219, Tea_added!$B$1:$E$367, 3, FALSE)</f>
        <v>PlateD_B10_ABY8710_Hymenoptera_Eulophidae_Aprostocetus_meltoftei_blastSpades_pilon</v>
      </c>
      <c r="E219" s="14" t="str">
        <f>VLOOKUP(C219, Tea_added!$B$2:$E$367, 4, FALSE)</f>
        <v>BOLD:ABY8710</v>
      </c>
      <c r="F219" s="1" t="s">
        <v>1939</v>
      </c>
      <c r="G219" s="1" t="s">
        <v>1940</v>
      </c>
      <c r="H219" s="1" t="s">
        <v>1941</v>
      </c>
      <c r="I219" s="1" t="s">
        <v>773</v>
      </c>
      <c r="J219" s="1" t="s">
        <v>1942</v>
      </c>
      <c r="K219" s="1" t="s">
        <v>1943</v>
      </c>
      <c r="L219" s="1" t="s">
        <v>1941</v>
      </c>
      <c r="M219" s="1" t="str">
        <f t="shared" si="10"/>
        <v>Aprostocetus meltoftei_BOLD:ABY8710</v>
      </c>
      <c r="N219" s="13">
        <v>50</v>
      </c>
      <c r="O219" s="13" t="s">
        <v>384</v>
      </c>
      <c r="P219" s="13">
        <v>215</v>
      </c>
      <c r="R219" s="1" t="s">
        <v>1272</v>
      </c>
      <c r="S219" s="7" t="s">
        <v>2386</v>
      </c>
      <c r="T219" s="1" t="s">
        <v>55</v>
      </c>
      <c r="U219" s="7" t="s">
        <v>3544</v>
      </c>
      <c r="V219" s="120"/>
      <c r="W219" s="55" t="s">
        <v>45</v>
      </c>
      <c r="X219" s="56" t="s">
        <v>45</v>
      </c>
      <c r="Y219" s="56" t="s">
        <v>45</v>
      </c>
      <c r="Z219" s="56" t="s">
        <v>45</v>
      </c>
      <c r="AA219" s="56" t="s">
        <v>45</v>
      </c>
      <c r="AB219" s="56" t="s">
        <v>45</v>
      </c>
      <c r="AC219" s="56" t="s">
        <v>45</v>
      </c>
      <c r="AD219" s="56" t="s">
        <v>45</v>
      </c>
      <c r="AE219" s="56" t="s">
        <v>45</v>
      </c>
      <c r="AF219" s="56" t="s">
        <v>45</v>
      </c>
      <c r="AG219" s="56" t="s">
        <v>45</v>
      </c>
      <c r="AH219" s="56" t="s">
        <v>45</v>
      </c>
      <c r="AI219" s="56" t="s">
        <v>45</v>
      </c>
      <c r="AJ219" s="56" t="s">
        <v>45</v>
      </c>
      <c r="AK219" s="57" t="s">
        <v>45</v>
      </c>
      <c r="AL219" s="64" t="s">
        <v>2401</v>
      </c>
      <c r="AM219" t="s">
        <v>2557</v>
      </c>
      <c r="AN219" t="s">
        <v>2557</v>
      </c>
      <c r="AO219" t="b">
        <f t="shared" si="11"/>
        <v>1</v>
      </c>
      <c r="AP219" s="72"/>
    </row>
    <row r="220" spans="1:42" ht="15" customHeight="1">
      <c r="A220" s="1">
        <v>293</v>
      </c>
      <c r="B220" s="1" t="s">
        <v>1944</v>
      </c>
      <c r="C220" s="1" t="s">
        <v>1945</v>
      </c>
      <c r="D220" s="14" t="str">
        <f>VLOOKUP(C220, Tea_added!$B$1:$E$367, 3, FALSE)</f>
        <v>PlateD_B11_AAZ6761_Hymenoptera_Figitidae_Alloxysta_Concatenated</v>
      </c>
      <c r="E220" s="14" t="str">
        <f>VLOOKUP(C220, Tea_added!$B$2:$E$367, 4, FALSE)</f>
        <v>BOLD:AAZ6761</v>
      </c>
      <c r="F220" s="1" t="s">
        <v>1946</v>
      </c>
      <c r="G220" s="1" t="s">
        <v>1947</v>
      </c>
      <c r="H220" s="1" t="s">
        <v>1948</v>
      </c>
      <c r="I220" s="1" t="s">
        <v>773</v>
      </c>
      <c r="J220" s="1" t="s">
        <v>1949</v>
      </c>
      <c r="K220" s="1" t="s">
        <v>1948</v>
      </c>
      <c r="L220" s="1" t="s">
        <v>3376</v>
      </c>
      <c r="M220" s="1" t="str">
        <f t="shared" si="10"/>
        <v>Alloxysta sp_BOLD:AAZ6761</v>
      </c>
      <c r="N220" s="13">
        <v>50</v>
      </c>
      <c r="O220" s="13">
        <v>4</v>
      </c>
      <c r="P220" s="13">
        <v>200</v>
      </c>
      <c r="R220" s="1" t="s">
        <v>1272</v>
      </c>
      <c r="S220" s="7" t="s">
        <v>2386</v>
      </c>
      <c r="T220" s="1" t="s">
        <v>2650</v>
      </c>
      <c r="U220" s="7" t="s">
        <v>3544</v>
      </c>
      <c r="V220" s="71"/>
      <c r="W220" s="55" t="s">
        <v>45</v>
      </c>
      <c r="X220" s="56" t="s">
        <v>45</v>
      </c>
      <c r="Y220" s="56" t="s">
        <v>45</v>
      </c>
      <c r="Z220" s="56" t="s">
        <v>45</v>
      </c>
      <c r="AA220" s="56" t="s">
        <v>45</v>
      </c>
      <c r="AB220" s="56" t="s">
        <v>45</v>
      </c>
      <c r="AC220" s="56" t="s">
        <v>45</v>
      </c>
      <c r="AD220" s="56" t="s">
        <v>45</v>
      </c>
      <c r="AE220" s="56" t="s">
        <v>45</v>
      </c>
      <c r="AF220" s="56" t="s">
        <v>45</v>
      </c>
      <c r="AG220" s="56" t="s">
        <v>45</v>
      </c>
      <c r="AH220" s="56" t="s">
        <v>45</v>
      </c>
      <c r="AI220" s="56" t="s">
        <v>45</v>
      </c>
      <c r="AJ220" s="56" t="s">
        <v>2656</v>
      </c>
      <c r="AK220" s="57" t="s">
        <v>352</v>
      </c>
      <c r="AL220" s="64" t="s">
        <v>2634</v>
      </c>
      <c r="AM220" t="s">
        <v>2558</v>
      </c>
      <c r="AN220" t="s">
        <v>2558</v>
      </c>
      <c r="AO220" t="b">
        <f t="shared" si="11"/>
        <v>1</v>
      </c>
    </row>
    <row r="221" spans="1:42" ht="15" customHeight="1">
      <c r="A221" s="1">
        <v>294</v>
      </c>
      <c r="B221" s="1" t="s">
        <v>1950</v>
      </c>
      <c r="C221" s="1" t="s">
        <v>1951</v>
      </c>
      <c r="D221" s="14" t="str">
        <f>VLOOKUP(C221, Tea_added!$B$1:$E$367, 3, FALSE)</f>
        <v>PlateD_B12_ACK3223_Hymenoptera_Braconidae_Meteorus_arcticus_idba_pilon</v>
      </c>
      <c r="E221" s="14" t="str">
        <f>VLOOKUP(C221, Tea_added!$B$2:$E$367, 4, FALSE)</f>
        <v>BOLD:ACK3223</v>
      </c>
      <c r="F221" s="1" t="s">
        <v>1952</v>
      </c>
      <c r="G221" s="1" t="s">
        <v>1953</v>
      </c>
      <c r="H221" s="1" t="s">
        <v>1954</v>
      </c>
      <c r="I221" s="1" t="s">
        <v>773</v>
      </c>
      <c r="J221" s="1" t="s">
        <v>803</v>
      </c>
      <c r="K221" s="1" t="s">
        <v>1421</v>
      </c>
      <c r="L221" s="1" t="s">
        <v>1954</v>
      </c>
      <c r="M221" s="1" t="str">
        <f t="shared" si="10"/>
        <v>Meteorus arcticus_BOLD:ACK3223</v>
      </c>
      <c r="N221" s="2">
        <v>90</v>
      </c>
      <c r="O221" s="2" t="s">
        <v>582</v>
      </c>
      <c r="P221" s="2">
        <v>2097</v>
      </c>
      <c r="Q221" s="1" t="s">
        <v>715</v>
      </c>
      <c r="R221" s="1" t="s">
        <v>1272</v>
      </c>
      <c r="S221" s="7" t="s">
        <v>2386</v>
      </c>
      <c r="T221" s="1" t="s">
        <v>55</v>
      </c>
      <c r="U221" s="7" t="s">
        <v>3544</v>
      </c>
      <c r="V221" s="71"/>
      <c r="W221" s="55" t="s">
        <v>45</v>
      </c>
      <c r="X221" s="56" t="s">
        <v>45</v>
      </c>
      <c r="Y221" s="56" t="s">
        <v>45</v>
      </c>
      <c r="Z221" s="56" t="s">
        <v>45</v>
      </c>
      <c r="AA221" s="56" t="s">
        <v>45</v>
      </c>
      <c r="AB221" s="56" t="s">
        <v>45</v>
      </c>
      <c r="AC221" s="56" t="s">
        <v>45</v>
      </c>
      <c r="AD221" s="56" t="s">
        <v>45</v>
      </c>
      <c r="AE221" s="56" t="s">
        <v>45</v>
      </c>
      <c r="AF221" s="56" t="s">
        <v>45</v>
      </c>
      <c r="AG221" s="56" t="s">
        <v>45</v>
      </c>
      <c r="AH221" s="56" t="s">
        <v>45</v>
      </c>
      <c r="AI221" s="56" t="s">
        <v>45</v>
      </c>
      <c r="AJ221" s="56" t="s">
        <v>45</v>
      </c>
      <c r="AK221" s="57" t="s">
        <v>45</v>
      </c>
      <c r="AL221" s="64" t="s">
        <v>2399</v>
      </c>
      <c r="AM221" t="s">
        <v>2559</v>
      </c>
      <c r="AN221" t="s">
        <v>2559</v>
      </c>
      <c r="AO221" t="b">
        <f t="shared" si="11"/>
        <v>1</v>
      </c>
    </row>
    <row r="222" spans="1:42" ht="15" customHeight="1" thickBot="1">
      <c r="A222" s="1">
        <v>295</v>
      </c>
      <c r="B222" s="1" t="s">
        <v>1955</v>
      </c>
      <c r="C222" s="1" t="s">
        <v>1956</v>
      </c>
      <c r="D222" s="14" t="str">
        <f>VLOOKUP(C222, Tea_added!$B$1:$E$367, 3, FALSE)</f>
        <v>PlateD_C1_AAO8223_Hymenoptera_Ichneumonidae_Picrostigeus_refsoup_Concatenated</v>
      </c>
      <c r="E222" s="14" t="str">
        <f>VLOOKUP(C222, Tea_added!$B$2:$E$367, 4, FALSE)</f>
        <v>BOLD:AAO8223</v>
      </c>
      <c r="F222" s="1" t="s">
        <v>1957</v>
      </c>
      <c r="G222" s="1" t="s">
        <v>1958</v>
      </c>
      <c r="H222" s="1" t="s">
        <v>1959</v>
      </c>
      <c r="I222" s="1" t="s">
        <v>773</v>
      </c>
      <c r="J222" s="1" t="s">
        <v>774</v>
      </c>
      <c r="K222" s="1" t="s">
        <v>1959</v>
      </c>
      <c r="L222" s="1" t="s">
        <v>3382</v>
      </c>
      <c r="M222" s="1" t="str">
        <f t="shared" si="10"/>
        <v>Picrostigeus sp_BOLD:AAO8223</v>
      </c>
      <c r="N222" s="2">
        <v>70</v>
      </c>
      <c r="O222" s="2">
        <v>8</v>
      </c>
      <c r="P222" s="2">
        <v>560</v>
      </c>
      <c r="Q222" s="1" t="s">
        <v>715</v>
      </c>
      <c r="R222" s="1" t="s">
        <v>1272</v>
      </c>
      <c r="S222" s="7" t="s">
        <v>2386</v>
      </c>
      <c r="T222" s="1" t="s">
        <v>2650</v>
      </c>
      <c r="U222" s="7" t="s">
        <v>3544</v>
      </c>
      <c r="W222" s="6" t="s">
        <v>2651</v>
      </c>
      <c r="X222" s="56" t="s">
        <v>45</v>
      </c>
      <c r="Y222" s="56" t="s">
        <v>45</v>
      </c>
      <c r="Z222" s="56" t="s">
        <v>45</v>
      </c>
      <c r="AA222" s="56" t="s">
        <v>45</v>
      </c>
      <c r="AB222" s="56" t="s">
        <v>45</v>
      </c>
      <c r="AC222" s="56" t="s">
        <v>45</v>
      </c>
      <c r="AD222" s="56" t="s">
        <v>45</v>
      </c>
      <c r="AE222" s="56" t="s">
        <v>45</v>
      </c>
      <c r="AF222" s="7" t="s">
        <v>2650</v>
      </c>
      <c r="AG222" s="56" t="s">
        <v>45</v>
      </c>
      <c r="AH222" s="56" t="s">
        <v>45</v>
      </c>
      <c r="AI222" s="56" t="s">
        <v>45</v>
      </c>
      <c r="AJ222" s="56" t="s">
        <v>45</v>
      </c>
      <c r="AK222" s="8" t="s">
        <v>2651</v>
      </c>
      <c r="AL222" s="64" t="s">
        <v>2636</v>
      </c>
      <c r="AM222" t="s">
        <v>2560</v>
      </c>
      <c r="AN222" t="s">
        <v>2560</v>
      </c>
      <c r="AO222" t="b">
        <f t="shared" si="11"/>
        <v>1</v>
      </c>
    </row>
    <row r="223" spans="1:42" ht="15" customHeight="1" thickBot="1">
      <c r="A223" s="1">
        <v>296</v>
      </c>
      <c r="B223" s="1" t="s">
        <v>1960</v>
      </c>
      <c r="C223" s="1" t="s">
        <v>1961</v>
      </c>
      <c r="D223" s="14" t="str">
        <f>VLOOKUP(C223, Tea_added!$B$1:$E$367, 3, FALSE)</f>
        <v>PlateD_C2_ABV5321_Hymenoptera_Pteromalidae_Pachyneuron_groenlandicum_Concatenated</v>
      </c>
      <c r="E223" s="14" t="str">
        <f>VLOOKUP(C223, Tea_added!$B$2:$E$367, 4, FALSE)</f>
        <v>BOLD:ABV5321</v>
      </c>
      <c r="F223" s="1" t="s">
        <v>1962</v>
      </c>
      <c r="G223" s="1" t="s">
        <v>1963</v>
      </c>
      <c r="H223" s="1" t="s">
        <v>1324</v>
      </c>
      <c r="I223" s="1" t="s">
        <v>773</v>
      </c>
      <c r="J223" s="1" t="s">
        <v>1325</v>
      </c>
      <c r="K223" s="1" t="s">
        <v>1326</v>
      </c>
      <c r="L223" s="1" t="s">
        <v>1324</v>
      </c>
      <c r="M223" s="1" t="str">
        <f t="shared" si="10"/>
        <v>Pachyneuron groenlandicum_BOLD:ABV5321</v>
      </c>
      <c r="N223" s="13">
        <v>50</v>
      </c>
      <c r="O223" s="13" t="s">
        <v>482</v>
      </c>
      <c r="P223" s="13">
        <v>145</v>
      </c>
      <c r="R223" s="1" t="s">
        <v>1272</v>
      </c>
      <c r="S223" s="7" t="s">
        <v>2386</v>
      </c>
      <c r="T223" s="1" t="s">
        <v>2650</v>
      </c>
      <c r="U223" s="7" t="s">
        <v>3544</v>
      </c>
      <c r="V223" s="120"/>
      <c r="W223" s="6" t="s">
        <v>2650</v>
      </c>
      <c r="X223" s="56" t="s">
        <v>45</v>
      </c>
      <c r="Y223" s="56" t="s">
        <v>45</v>
      </c>
      <c r="Z223" s="7" t="s">
        <v>2650</v>
      </c>
      <c r="AA223" s="56" t="s">
        <v>45</v>
      </c>
      <c r="AB223" s="56" t="s">
        <v>45</v>
      </c>
      <c r="AC223" s="56" t="s">
        <v>45</v>
      </c>
      <c r="AD223" s="56" t="s">
        <v>45</v>
      </c>
      <c r="AE223" s="56" t="s">
        <v>45</v>
      </c>
      <c r="AF223" s="56" t="s">
        <v>45</v>
      </c>
      <c r="AG223" s="7" t="s">
        <v>2650</v>
      </c>
      <c r="AH223" s="56" t="s">
        <v>45</v>
      </c>
      <c r="AI223" s="56" t="s">
        <v>45</v>
      </c>
      <c r="AJ223" s="56" t="s">
        <v>45</v>
      </c>
      <c r="AK223" s="57" t="s">
        <v>45</v>
      </c>
      <c r="AL223" s="64" t="s">
        <v>2634</v>
      </c>
      <c r="AM223" t="s">
        <v>2561</v>
      </c>
      <c r="AN223" t="s">
        <v>2561</v>
      </c>
      <c r="AO223" t="b">
        <f t="shared" si="11"/>
        <v>1</v>
      </c>
      <c r="AP223" s="72"/>
    </row>
    <row r="224" spans="1:42" ht="15" customHeight="1" thickBot="1">
      <c r="A224" s="1">
        <v>297</v>
      </c>
      <c r="B224" s="1" t="s">
        <v>1964</v>
      </c>
      <c r="C224" s="1" t="s">
        <v>1965</v>
      </c>
      <c r="D224" s="14" t="str">
        <f>VLOOKUP(C224, Tea_added!$B$1:$E$367, 3, FALSE)</f>
        <v>PlateI_E1_AAH2103_Hymenoptera_Ichneumonidae_Syrphoctonus_nigritarsus_consensus</v>
      </c>
      <c r="E224" s="14" t="str">
        <f>VLOOKUP(C224, Tea_added!$B$2:$E$367, 4, FALSE)</f>
        <v>BOLD:AAH2103</v>
      </c>
      <c r="F224" s="1" t="s">
        <v>1966</v>
      </c>
      <c r="G224" s="1" t="s">
        <v>1967</v>
      </c>
      <c r="H224" s="1" t="s">
        <v>1968</v>
      </c>
      <c r="I224" s="1" t="s">
        <v>773</v>
      </c>
      <c r="J224" s="1" t="s">
        <v>774</v>
      </c>
      <c r="K224" s="1" t="s">
        <v>1482</v>
      </c>
      <c r="L224" s="1" t="s">
        <v>1968</v>
      </c>
      <c r="M224" s="1" t="str">
        <f t="shared" si="10"/>
        <v>Syrphoctonus nigritarsus_BOLD:AAH2103</v>
      </c>
      <c r="N224" s="13">
        <v>50</v>
      </c>
      <c r="O224" s="13" t="s">
        <v>1969</v>
      </c>
      <c r="P224" s="13">
        <v>2380</v>
      </c>
      <c r="Q224" s="1" t="s">
        <v>715</v>
      </c>
      <c r="R224" s="1" t="s">
        <v>1272</v>
      </c>
      <c r="S224" s="7" t="s">
        <v>2388</v>
      </c>
      <c r="T224" s="1" t="s">
        <v>55</v>
      </c>
      <c r="U224" s="7" t="s">
        <v>3544</v>
      </c>
      <c r="V224" s="120"/>
      <c r="W224" s="55" t="s">
        <v>45</v>
      </c>
      <c r="X224" s="56" t="s">
        <v>45</v>
      </c>
      <c r="Y224" s="56" t="s">
        <v>45</v>
      </c>
      <c r="Z224" s="56" t="s">
        <v>45</v>
      </c>
      <c r="AA224" s="56" t="s">
        <v>45</v>
      </c>
      <c r="AB224" s="56" t="s">
        <v>45</v>
      </c>
      <c r="AC224" s="56" t="s">
        <v>45</v>
      </c>
      <c r="AD224" s="56" t="s">
        <v>45</v>
      </c>
      <c r="AE224" s="56" t="s">
        <v>45</v>
      </c>
      <c r="AF224" s="56" t="s">
        <v>45</v>
      </c>
      <c r="AG224" s="56" t="s">
        <v>45</v>
      </c>
      <c r="AH224" s="56" t="s">
        <v>45</v>
      </c>
      <c r="AI224" s="56" t="s">
        <v>45</v>
      </c>
      <c r="AJ224" s="56" t="s">
        <v>45</v>
      </c>
      <c r="AK224" s="57" t="s">
        <v>45</v>
      </c>
      <c r="AL224" s="64" t="s">
        <v>2637</v>
      </c>
      <c r="AM224" t="s">
        <v>2562</v>
      </c>
      <c r="AN224" t="s">
        <v>2562</v>
      </c>
      <c r="AO224" t="b">
        <f t="shared" si="11"/>
        <v>1</v>
      </c>
    </row>
    <row r="225" spans="1:43" ht="15" customHeight="1" thickBot="1">
      <c r="A225" s="1">
        <v>298</v>
      </c>
      <c r="B225" s="1" t="s">
        <v>1970</v>
      </c>
      <c r="C225" s="1" t="s">
        <v>1971</v>
      </c>
      <c r="D225" s="14" t="str">
        <f>VLOOKUP(C225, Tea_added!$B$1:$E$367, 3, FALSE)</f>
        <v>PlateD_C4_AAD8974_Hymenoptera_Ichneumonidae_Orthocentrinae_Concatenated</v>
      </c>
      <c r="E225" s="14" t="str">
        <f>VLOOKUP(C225, Tea_added!$B$2:$E$367, 4, FALSE)</f>
        <v>BOLD:AAD8974</v>
      </c>
      <c r="F225" s="1" t="s">
        <v>1972</v>
      </c>
      <c r="G225" s="1" t="s">
        <v>1973</v>
      </c>
      <c r="H225" s="1" t="s">
        <v>1974</v>
      </c>
      <c r="I225" s="1" t="s">
        <v>773</v>
      </c>
      <c r="J225" s="1" t="s">
        <v>774</v>
      </c>
      <c r="K225" s="1" t="s">
        <v>1304</v>
      </c>
      <c r="L225" s="1" t="s">
        <v>1974</v>
      </c>
      <c r="M225" s="1" t="str">
        <f t="shared" ref="M225:M250" si="12">_xlfn.TEXTJOIN("_", FALSE, L225, E225)</f>
        <v>Plectiscus sp_BOLD:AAD8974</v>
      </c>
      <c r="N225" s="2">
        <v>50</v>
      </c>
      <c r="O225" s="2" t="s">
        <v>1390</v>
      </c>
      <c r="P225" s="2">
        <v>445</v>
      </c>
      <c r="R225" s="1" t="s">
        <v>1272</v>
      </c>
      <c r="S225" s="7" t="s">
        <v>2386</v>
      </c>
      <c r="T225" s="1" t="s">
        <v>2650</v>
      </c>
      <c r="U225" s="7" t="s">
        <v>3544</v>
      </c>
      <c r="V225" s="120"/>
      <c r="W225" s="55" t="s">
        <v>45</v>
      </c>
      <c r="X225" s="56" t="s">
        <v>45</v>
      </c>
      <c r="Y225" s="56" t="s">
        <v>45</v>
      </c>
      <c r="Z225" s="56" t="s">
        <v>45</v>
      </c>
      <c r="AA225" s="56" t="s">
        <v>45</v>
      </c>
      <c r="AB225" s="56" t="s">
        <v>45</v>
      </c>
      <c r="AC225" s="56" t="s">
        <v>45</v>
      </c>
      <c r="AD225" s="56" t="s">
        <v>45</v>
      </c>
      <c r="AE225" s="56" t="s">
        <v>45</v>
      </c>
      <c r="AF225" s="56" t="s">
        <v>45</v>
      </c>
      <c r="AG225" s="7" t="s">
        <v>2650</v>
      </c>
      <c r="AH225" s="56" t="s">
        <v>45</v>
      </c>
      <c r="AI225" s="56" t="s">
        <v>45</v>
      </c>
      <c r="AJ225" s="56" t="s">
        <v>45</v>
      </c>
      <c r="AK225" s="8" t="s">
        <v>2668</v>
      </c>
      <c r="AL225" s="64" t="s">
        <v>2634</v>
      </c>
      <c r="AM225" t="s">
        <v>2563</v>
      </c>
      <c r="AN225" t="s">
        <v>2563</v>
      </c>
      <c r="AO225" t="b">
        <f t="shared" si="11"/>
        <v>1</v>
      </c>
    </row>
    <row r="226" spans="1:43" ht="15" customHeight="1" thickBot="1">
      <c r="A226" s="1">
        <v>299</v>
      </c>
      <c r="B226" s="1" t="s">
        <v>1975</v>
      </c>
      <c r="C226" s="1" t="s">
        <v>1976</v>
      </c>
      <c r="D226" s="14" t="str">
        <f>VLOOKUP(C226, Tea_added!$B$1:$E$367, 3, FALSE)</f>
        <v>PlateD_C5_ACJ0801_Hymenoptera_Megaspilidae_Dendrocerus_sp._idba_spades_consensus</v>
      </c>
      <c r="E226" s="14" t="str">
        <f>VLOOKUP(C226, Tea_added!$B$2:$E$367, 4, FALSE)</f>
        <v>BOLD:ACJ0801</v>
      </c>
      <c r="F226" s="1" t="s">
        <v>1977</v>
      </c>
      <c r="G226" s="1" t="s">
        <v>1978</v>
      </c>
      <c r="H226" s="1" t="s">
        <v>1979</v>
      </c>
      <c r="I226" s="1" t="s">
        <v>773</v>
      </c>
      <c r="J226" s="1" t="s">
        <v>1980</v>
      </c>
      <c r="K226" s="1" t="s">
        <v>1981</v>
      </c>
      <c r="L226" s="1" t="s">
        <v>1979</v>
      </c>
      <c r="M226" s="1" t="str">
        <f t="shared" si="12"/>
        <v>Dendrocerus sp._BOLD:ACJ0801</v>
      </c>
      <c r="N226" s="2">
        <v>50</v>
      </c>
      <c r="O226" s="2" t="s">
        <v>1982</v>
      </c>
      <c r="P226" s="2">
        <v>240</v>
      </c>
      <c r="R226" s="1" t="s">
        <v>1272</v>
      </c>
      <c r="S226" s="7" t="s">
        <v>2386</v>
      </c>
      <c r="T226" s="1" t="s">
        <v>55</v>
      </c>
      <c r="U226" s="7" t="s">
        <v>3544</v>
      </c>
      <c r="V226" s="120"/>
      <c r="W226" s="55" t="s">
        <v>45</v>
      </c>
      <c r="X226" s="56" t="s">
        <v>45</v>
      </c>
      <c r="Y226" s="56" t="s">
        <v>45</v>
      </c>
      <c r="Z226" s="56" t="s">
        <v>45</v>
      </c>
      <c r="AA226" s="56" t="s">
        <v>45</v>
      </c>
      <c r="AB226" s="56" t="s">
        <v>45</v>
      </c>
      <c r="AC226" s="56" t="s">
        <v>45</v>
      </c>
      <c r="AD226" s="56" t="s">
        <v>45</v>
      </c>
      <c r="AE226" s="56" t="s">
        <v>45</v>
      </c>
      <c r="AF226" s="56" t="s">
        <v>45</v>
      </c>
      <c r="AG226" s="56" t="s">
        <v>45</v>
      </c>
      <c r="AH226" s="56" t="s">
        <v>45</v>
      </c>
      <c r="AI226" s="56" t="s">
        <v>45</v>
      </c>
      <c r="AJ226" s="56" t="s">
        <v>45</v>
      </c>
      <c r="AK226" s="57" t="s">
        <v>45</v>
      </c>
      <c r="AL226" s="64" t="s">
        <v>72</v>
      </c>
      <c r="AM226" t="s">
        <v>2632</v>
      </c>
      <c r="AN226" t="s">
        <v>2564</v>
      </c>
      <c r="AO226" t="b">
        <f t="shared" si="11"/>
        <v>1</v>
      </c>
    </row>
    <row r="227" spans="1:43" ht="15" customHeight="1">
      <c r="A227" s="1">
        <v>107</v>
      </c>
      <c r="B227" s="1" t="s">
        <v>785</v>
      </c>
      <c r="C227" s="1" t="s">
        <v>786</v>
      </c>
      <c r="D227" s="14" t="str">
        <f>VLOOKUP(C227, Tea_added!$B$1:$E$367, 3, FALSE)</f>
        <v>574_AAD4528_Hymenoptera_Ichneumonidae_Atractodes_IDBA_pilon</v>
      </c>
      <c r="E227" s="14" t="str">
        <f>VLOOKUP(C227, Tea_added!$B$2:$E$367, 4, FALSE)</f>
        <v>BOLD:AAD4528</v>
      </c>
      <c r="F227" s="1" t="s">
        <v>787</v>
      </c>
      <c r="G227" s="1" t="s">
        <v>788</v>
      </c>
      <c r="H227" s="1" t="s">
        <v>782</v>
      </c>
      <c r="I227" s="1" t="s">
        <v>773</v>
      </c>
      <c r="J227" s="1" t="s">
        <v>774</v>
      </c>
      <c r="K227" s="1" t="s">
        <v>782</v>
      </c>
      <c r="L227" s="1" t="s">
        <v>3377</v>
      </c>
      <c r="M227" s="1" t="str">
        <f t="shared" si="12"/>
        <v>Atractodes sp_BOLD:AAD4528</v>
      </c>
      <c r="N227" s="13">
        <v>50</v>
      </c>
      <c r="O227" s="13" t="s">
        <v>789</v>
      </c>
      <c r="P227" s="13">
        <v>1690</v>
      </c>
      <c r="Q227" s="1" t="s">
        <v>715</v>
      </c>
      <c r="R227" s="1" t="s">
        <v>44</v>
      </c>
      <c r="S227" s="9" t="s">
        <v>45</v>
      </c>
      <c r="T227" s="1" t="s">
        <v>55</v>
      </c>
      <c r="U227" s="7" t="s">
        <v>3544</v>
      </c>
      <c r="V227" s="71"/>
      <c r="W227" s="55" t="s">
        <v>2653</v>
      </c>
      <c r="X227" s="56" t="s">
        <v>2653</v>
      </c>
      <c r="Y227" s="56" t="s">
        <v>2653</v>
      </c>
      <c r="Z227" s="56" t="s">
        <v>2653</v>
      </c>
      <c r="AA227" s="56" t="s">
        <v>2653</v>
      </c>
      <c r="AB227" s="56" t="s">
        <v>2653</v>
      </c>
      <c r="AC227" s="56" t="s">
        <v>2653</v>
      </c>
      <c r="AD227" s="56" t="s">
        <v>2653</v>
      </c>
      <c r="AE227" s="56" t="s">
        <v>2653</v>
      </c>
      <c r="AF227" s="56" t="s">
        <v>2653</v>
      </c>
      <c r="AG227" s="56" t="s">
        <v>2653</v>
      </c>
      <c r="AH227" s="56" t="s">
        <v>2653</v>
      </c>
      <c r="AI227" s="56" t="s">
        <v>2653</v>
      </c>
      <c r="AJ227" s="56" t="s">
        <v>2653</v>
      </c>
      <c r="AK227" s="57" t="s">
        <v>2653</v>
      </c>
      <c r="AL227" s="66" t="s">
        <v>56</v>
      </c>
      <c r="AM227" s="1" t="s">
        <v>790</v>
      </c>
      <c r="AN227" t="s">
        <v>790</v>
      </c>
      <c r="AO227" t="b">
        <f t="shared" si="11"/>
        <v>1</v>
      </c>
    </row>
    <row r="228" spans="1:43" ht="15" customHeight="1" thickBot="1">
      <c r="A228" s="1">
        <v>108</v>
      </c>
      <c r="B228" s="1" t="s">
        <v>791</v>
      </c>
      <c r="C228" s="1" t="s">
        <v>792</v>
      </c>
      <c r="D228" s="14" t="str">
        <f>VLOOKUP(C228, Tea_added!$B$1:$E$367, 3, FALSE)</f>
        <v>575_AAH1523_Hymenoptera_Ichneumonidae_Campoletis_horstmanni_or_Campoletis_rostrata_IDBA_pilon</v>
      </c>
      <c r="E228" s="14" t="str">
        <f>VLOOKUP(C228, Tea_added!$B$2:$E$367, 4, FALSE)</f>
        <v>BOLD:AAH1523</v>
      </c>
      <c r="F228" s="1" t="s">
        <v>793</v>
      </c>
      <c r="G228" s="1" t="s">
        <v>794</v>
      </c>
      <c r="H228" s="1" t="s">
        <v>795</v>
      </c>
      <c r="I228" s="1" t="s">
        <v>773</v>
      </c>
      <c r="J228" s="1" t="s">
        <v>774</v>
      </c>
      <c r="K228" s="1" t="s">
        <v>775</v>
      </c>
      <c r="L228" s="1" t="s">
        <v>3432</v>
      </c>
      <c r="M228" s="1" t="str">
        <f t="shared" si="12"/>
        <v>Campoletis horstmanni_rostrata_BOLD:AAH1523</v>
      </c>
      <c r="N228" s="2">
        <v>40</v>
      </c>
      <c r="O228" s="2" t="s">
        <v>796</v>
      </c>
      <c r="P228" s="2">
        <v>1020</v>
      </c>
      <c r="R228" s="1" t="s">
        <v>44</v>
      </c>
      <c r="S228" s="9" t="s">
        <v>45</v>
      </c>
      <c r="T228" s="1" t="s">
        <v>55</v>
      </c>
      <c r="U228" s="7" t="s">
        <v>3544</v>
      </c>
      <c r="W228" s="55" t="s">
        <v>2653</v>
      </c>
      <c r="X228" s="56" t="s">
        <v>2653</v>
      </c>
      <c r="Y228" s="56" t="s">
        <v>2653</v>
      </c>
      <c r="Z228" s="56" t="s">
        <v>2653</v>
      </c>
      <c r="AA228" s="56" t="s">
        <v>2653</v>
      </c>
      <c r="AB228" s="56" t="s">
        <v>2653</v>
      </c>
      <c r="AC228" s="56" t="s">
        <v>2653</v>
      </c>
      <c r="AD228" s="56" t="s">
        <v>2653</v>
      </c>
      <c r="AE228" s="56" t="s">
        <v>2653</v>
      </c>
      <c r="AF228" s="56" t="s">
        <v>2653</v>
      </c>
      <c r="AG228" s="56" t="s">
        <v>2653</v>
      </c>
      <c r="AH228" s="56" t="s">
        <v>2653</v>
      </c>
      <c r="AI228" s="56" t="s">
        <v>2653</v>
      </c>
      <c r="AJ228" s="56" t="s">
        <v>2653</v>
      </c>
      <c r="AK228" s="57" t="s">
        <v>2653</v>
      </c>
      <c r="AL228" s="66" t="s">
        <v>56</v>
      </c>
      <c r="AM228" s="1" t="s">
        <v>797</v>
      </c>
      <c r="AN228" t="s">
        <v>797</v>
      </c>
      <c r="AO228" t="b">
        <f t="shared" si="11"/>
        <v>1</v>
      </c>
    </row>
    <row r="229" spans="1:43" ht="15" customHeight="1" thickBot="1">
      <c r="A229" s="1">
        <v>109</v>
      </c>
      <c r="B229" s="1" t="s">
        <v>798</v>
      </c>
      <c r="C229" s="1" t="s">
        <v>799</v>
      </c>
      <c r="D229" s="14" t="str">
        <f>VLOOKUP(C229, Tea_added!$B$1:$E$367, 3, FALSE)</f>
        <v>576_AAA6099_Hymenoptera_Braconidae_Cotesia_IDBA_pilon</v>
      </c>
      <c r="E229" s="14" t="str">
        <f>VLOOKUP(C229, Tea_added!$B$2:$E$367, 4, FALSE)</f>
        <v>BOLD:AAA6099</v>
      </c>
      <c r="F229" s="1" t="s">
        <v>800</v>
      </c>
      <c r="G229" s="1" t="s">
        <v>801</v>
      </c>
      <c r="H229" s="1" t="s">
        <v>802</v>
      </c>
      <c r="I229" s="1" t="s">
        <v>773</v>
      </c>
      <c r="J229" s="1" t="s">
        <v>803</v>
      </c>
      <c r="K229" s="1" t="s">
        <v>802</v>
      </c>
      <c r="L229" s="1" t="s">
        <v>3375</v>
      </c>
      <c r="M229" s="1" t="str">
        <f t="shared" si="12"/>
        <v>Cotesia sp_BOLD:AAA6099</v>
      </c>
      <c r="N229" s="13">
        <v>40</v>
      </c>
      <c r="O229" s="13">
        <v>37</v>
      </c>
      <c r="P229" s="13">
        <v>1480</v>
      </c>
      <c r="Q229" s="1" t="s">
        <v>715</v>
      </c>
      <c r="R229" s="1" t="s">
        <v>44</v>
      </c>
      <c r="S229" s="9" t="s">
        <v>45</v>
      </c>
      <c r="T229" s="1" t="s">
        <v>55</v>
      </c>
      <c r="U229" s="7" t="s">
        <v>3544</v>
      </c>
      <c r="V229" s="120"/>
      <c r="W229" s="55" t="s">
        <v>2653</v>
      </c>
      <c r="X229" s="56" t="s">
        <v>2653</v>
      </c>
      <c r="Y229" s="56" t="s">
        <v>2653</v>
      </c>
      <c r="Z229" s="56" t="s">
        <v>2653</v>
      </c>
      <c r="AA229" s="56" t="s">
        <v>2653</v>
      </c>
      <c r="AB229" s="56" t="s">
        <v>2653</v>
      </c>
      <c r="AC229" s="56" t="s">
        <v>2653</v>
      </c>
      <c r="AD229" s="56" t="s">
        <v>2653</v>
      </c>
      <c r="AE229" s="56" t="s">
        <v>2653</v>
      </c>
      <c r="AF229" s="56" t="s">
        <v>2653</v>
      </c>
      <c r="AG229" s="56" t="s">
        <v>2653</v>
      </c>
      <c r="AH229" s="56" t="s">
        <v>2653</v>
      </c>
      <c r="AI229" s="56" t="s">
        <v>2653</v>
      </c>
      <c r="AJ229" s="56" t="s">
        <v>2653</v>
      </c>
      <c r="AK229" s="57" t="s">
        <v>2653</v>
      </c>
      <c r="AL229" s="66" t="s">
        <v>56</v>
      </c>
      <c r="AM229" s="1" t="s">
        <v>804</v>
      </c>
      <c r="AN229" t="s">
        <v>804</v>
      </c>
      <c r="AO229" t="b">
        <f t="shared" si="11"/>
        <v>1</v>
      </c>
    </row>
    <row r="230" spans="1:43" s="50" customFormat="1" ht="15" customHeight="1" thickBot="1">
      <c r="A230" s="1">
        <v>110</v>
      </c>
      <c r="B230" s="1" t="s">
        <v>805</v>
      </c>
      <c r="C230" s="1" t="s">
        <v>806</v>
      </c>
      <c r="D230" s="14" t="str">
        <f>VLOOKUP(C230, Tea_added!$B$1:$E$367, 3, FALSE)</f>
        <v>579_AAY4131_Hymenoptera_Ichneumonidae_Plectiscidea_IDBA_pilon</v>
      </c>
      <c r="E230" s="14" t="str">
        <f>VLOOKUP(C230, Tea_added!$B$2:$E$367, 4, FALSE)</f>
        <v>BOLD:AAY4131</v>
      </c>
      <c r="F230" s="1" t="s">
        <v>807</v>
      </c>
      <c r="G230" s="1" t="s">
        <v>808</v>
      </c>
      <c r="H230" s="1" t="s">
        <v>809</v>
      </c>
      <c r="I230" s="1" t="s">
        <v>773</v>
      </c>
      <c r="J230" s="1" t="s">
        <v>774</v>
      </c>
      <c r="K230" s="1" t="s">
        <v>809</v>
      </c>
      <c r="L230" s="1" t="s">
        <v>3383</v>
      </c>
      <c r="M230" s="1" t="str">
        <f t="shared" si="12"/>
        <v>Plectiscidea sp_BOLD:AAY4131</v>
      </c>
      <c r="N230" s="13">
        <v>40</v>
      </c>
      <c r="O230" s="13" t="s">
        <v>810</v>
      </c>
      <c r="P230" s="13">
        <v>1300</v>
      </c>
      <c r="Q230" s="1" t="s">
        <v>715</v>
      </c>
      <c r="R230" s="1" t="s">
        <v>44</v>
      </c>
      <c r="S230" s="9" t="s">
        <v>45</v>
      </c>
      <c r="T230" s="1" t="s">
        <v>216</v>
      </c>
      <c r="U230" s="7" t="s">
        <v>3544</v>
      </c>
      <c r="V230"/>
      <c r="W230" s="55" t="s">
        <v>2653</v>
      </c>
      <c r="X230" s="56" t="s">
        <v>2653</v>
      </c>
      <c r="Y230" s="56" t="s">
        <v>2653</v>
      </c>
      <c r="Z230" s="56" t="s">
        <v>2653</v>
      </c>
      <c r="AA230" s="56" t="s">
        <v>2653</v>
      </c>
      <c r="AB230" s="56" t="s">
        <v>2653</v>
      </c>
      <c r="AC230" s="56" t="s">
        <v>2653</v>
      </c>
      <c r="AD230" s="56" t="s">
        <v>2653</v>
      </c>
      <c r="AE230" s="56" t="s">
        <v>2653</v>
      </c>
      <c r="AF230" s="56" t="s">
        <v>2653</v>
      </c>
      <c r="AG230" s="56" t="s">
        <v>2653</v>
      </c>
      <c r="AH230" s="56" t="s">
        <v>2653</v>
      </c>
      <c r="AI230" s="56" t="s">
        <v>2653</v>
      </c>
      <c r="AJ230" s="56" t="s">
        <v>2653</v>
      </c>
      <c r="AK230" s="57" t="s">
        <v>352</v>
      </c>
      <c r="AL230" s="66" t="s">
        <v>56</v>
      </c>
      <c r="AM230" s="1" t="s">
        <v>811</v>
      </c>
      <c r="AN230" t="s">
        <v>811</v>
      </c>
      <c r="AO230" t="b">
        <f t="shared" si="11"/>
        <v>1</v>
      </c>
      <c r="AP230" s="71"/>
      <c r="AQ230" s="75"/>
    </row>
    <row r="231" spans="1:43" ht="15" customHeight="1" thickBot="1">
      <c r="A231" s="1">
        <v>16</v>
      </c>
      <c r="B231" s="1" t="s">
        <v>152</v>
      </c>
      <c r="C231" s="1" t="s">
        <v>153</v>
      </c>
      <c r="D231" s="14" t="str">
        <f>VLOOKUP(C231, Tea_added!$B$1:$E$367, 3, FALSE)</f>
        <v>CAN_58_AAM0255_Diptera_Chironomidae_Diamesa_bertrami_IDBApilon</v>
      </c>
      <c r="E231" s="14" t="str">
        <f>VLOOKUP(C231, Tea_added!$B$2:$E$367, 4, FALSE)</f>
        <v>BOLD:AAM0255</v>
      </c>
      <c r="F231" s="1" t="s">
        <v>154</v>
      </c>
      <c r="G231" s="1" t="s">
        <v>155</v>
      </c>
      <c r="H231" s="1" t="s">
        <v>156</v>
      </c>
      <c r="I231" s="1" t="s">
        <v>40</v>
      </c>
      <c r="J231" s="1" t="s">
        <v>41</v>
      </c>
      <c r="K231" s="1" t="s">
        <v>142</v>
      </c>
      <c r="L231" s="1" t="s">
        <v>156</v>
      </c>
      <c r="M231" s="1" t="str">
        <f t="shared" si="12"/>
        <v>Diamesa bertrami_BOLD:AAM0255</v>
      </c>
      <c r="N231" s="2">
        <v>90</v>
      </c>
      <c r="O231" s="2" t="s">
        <v>157</v>
      </c>
      <c r="P231" s="2">
        <v>711</v>
      </c>
      <c r="R231" s="1" t="s">
        <v>44</v>
      </c>
      <c r="S231" s="9" t="s">
        <v>45</v>
      </c>
      <c r="T231" s="1" t="s">
        <v>55</v>
      </c>
      <c r="U231" s="7" t="s">
        <v>3544</v>
      </c>
      <c r="V231" s="120"/>
      <c r="W231" s="55" t="s">
        <v>2653</v>
      </c>
      <c r="X231" s="56" t="s">
        <v>2653</v>
      </c>
      <c r="Y231" s="56" t="s">
        <v>2653</v>
      </c>
      <c r="Z231" s="56" t="s">
        <v>2653</v>
      </c>
      <c r="AA231" s="56" t="s">
        <v>2653</v>
      </c>
      <c r="AB231" s="56" t="s">
        <v>2653</v>
      </c>
      <c r="AC231" s="56" t="s">
        <v>2653</v>
      </c>
      <c r="AD231" s="56" t="s">
        <v>2653</v>
      </c>
      <c r="AE231" s="56" t="s">
        <v>2653</v>
      </c>
      <c r="AF231" s="56" t="s">
        <v>2653</v>
      </c>
      <c r="AG231" s="56" t="s">
        <v>2653</v>
      </c>
      <c r="AH231" s="56" t="s">
        <v>2653</v>
      </c>
      <c r="AI231" s="56" t="s">
        <v>2653</v>
      </c>
      <c r="AJ231" s="56" t="s">
        <v>2653</v>
      </c>
      <c r="AK231" s="57" t="s">
        <v>2653</v>
      </c>
      <c r="AL231" s="66" t="s">
        <v>56</v>
      </c>
      <c r="AM231" s="1" t="s">
        <v>158</v>
      </c>
      <c r="AN231" t="s">
        <v>158</v>
      </c>
      <c r="AO231" t="b">
        <f t="shared" si="11"/>
        <v>1</v>
      </c>
      <c r="AP231" s="79"/>
    </row>
    <row r="232" spans="1:43" ht="15" customHeight="1">
      <c r="A232" s="1">
        <v>111</v>
      </c>
      <c r="B232" s="1" t="s">
        <v>812</v>
      </c>
      <c r="C232" s="1" t="s">
        <v>813</v>
      </c>
      <c r="D232" s="14" t="str">
        <f>VLOOKUP(C232, Tea_added!$B$1:$E$367, 3, FALSE)</f>
        <v>582_ABY9068_Hymenoptera_Braconidae_Microplitis_lugubris_IDBA_pilon</v>
      </c>
      <c r="E232" s="14" t="str">
        <f>VLOOKUP(C232, Tea_added!$B$2:$E$367, 4, FALSE)</f>
        <v>BOLD:ABY9068</v>
      </c>
      <c r="F232" s="1" t="s">
        <v>814</v>
      </c>
      <c r="G232" s="1" t="s">
        <v>815</v>
      </c>
      <c r="H232" s="1" t="s">
        <v>816</v>
      </c>
      <c r="I232" s="1" t="s">
        <v>773</v>
      </c>
      <c r="J232" s="1" t="s">
        <v>803</v>
      </c>
      <c r="K232" s="1" t="s">
        <v>817</v>
      </c>
      <c r="L232" s="1" t="s">
        <v>816</v>
      </c>
      <c r="M232" s="1" t="str">
        <f t="shared" si="12"/>
        <v>Microplitis lugubris_BOLD:ABY9068</v>
      </c>
      <c r="N232" s="2">
        <v>40</v>
      </c>
      <c r="O232" s="2" t="s">
        <v>818</v>
      </c>
      <c r="P232" s="2">
        <v>1256</v>
      </c>
      <c r="Q232" s="1" t="s">
        <v>715</v>
      </c>
      <c r="R232" s="1" t="s">
        <v>44</v>
      </c>
      <c r="S232" s="9" t="s">
        <v>45</v>
      </c>
      <c r="T232" s="1" t="s">
        <v>55</v>
      </c>
      <c r="U232" s="7" t="s">
        <v>3544</v>
      </c>
      <c r="V232" s="71"/>
      <c r="W232" s="55" t="s">
        <v>2653</v>
      </c>
      <c r="X232" s="56" t="s">
        <v>2653</v>
      </c>
      <c r="Y232" s="56" t="s">
        <v>2653</v>
      </c>
      <c r="Z232" s="56" t="s">
        <v>2653</v>
      </c>
      <c r="AA232" s="56" t="s">
        <v>2653</v>
      </c>
      <c r="AB232" s="56" t="s">
        <v>2653</v>
      </c>
      <c r="AC232" s="56" t="s">
        <v>2653</v>
      </c>
      <c r="AD232" s="56" t="s">
        <v>2653</v>
      </c>
      <c r="AE232" s="56" t="s">
        <v>2653</v>
      </c>
      <c r="AF232" s="56" t="s">
        <v>2653</v>
      </c>
      <c r="AG232" s="56" t="s">
        <v>2653</v>
      </c>
      <c r="AH232" s="56" t="s">
        <v>2653</v>
      </c>
      <c r="AI232" s="56" t="s">
        <v>2653</v>
      </c>
      <c r="AJ232" s="56" t="s">
        <v>2653</v>
      </c>
      <c r="AK232" s="57" t="s">
        <v>2653</v>
      </c>
      <c r="AL232" s="66" t="s">
        <v>56</v>
      </c>
      <c r="AM232" s="1" t="s">
        <v>819</v>
      </c>
      <c r="AN232" t="s">
        <v>819</v>
      </c>
      <c r="AO232" t="b">
        <f t="shared" si="11"/>
        <v>1</v>
      </c>
    </row>
    <row r="233" spans="1:43" ht="15" customHeight="1" thickBot="1">
      <c r="A233" s="1">
        <v>112</v>
      </c>
      <c r="B233" s="1" t="s">
        <v>820</v>
      </c>
      <c r="C233" s="1" t="s">
        <v>821</v>
      </c>
      <c r="D233" s="14" t="str">
        <f>VLOOKUP(C233, Tea_added!$B$1:$E$367, 3, FALSE)</f>
        <v>584_ACE6464_Hymenoptera_Braconidae_Cotesia_IDBA_pilon</v>
      </c>
      <c r="E233" s="14" t="str">
        <f>VLOOKUP(C233, Tea_added!$B$2:$E$367, 4, FALSE)</f>
        <v>BOLD:ACE6464</v>
      </c>
      <c r="F233" s="1" t="s">
        <v>822</v>
      </c>
      <c r="G233" s="1" t="s">
        <v>823</v>
      </c>
      <c r="H233" s="1" t="s">
        <v>802</v>
      </c>
      <c r="I233" s="1" t="s">
        <v>773</v>
      </c>
      <c r="J233" s="1" t="s">
        <v>803</v>
      </c>
      <c r="K233" s="1" t="s">
        <v>802</v>
      </c>
      <c r="L233" s="1" t="s">
        <v>3375</v>
      </c>
      <c r="M233" s="1" t="str">
        <f t="shared" si="12"/>
        <v>Cotesia sp_BOLD:ACE6464</v>
      </c>
      <c r="N233" s="13">
        <v>70</v>
      </c>
      <c r="O233" s="13" t="s">
        <v>824</v>
      </c>
      <c r="P233" s="13">
        <v>616</v>
      </c>
      <c r="Q233" s="1" t="s">
        <v>715</v>
      </c>
      <c r="R233" s="1" t="s">
        <v>44</v>
      </c>
      <c r="S233" s="9" t="s">
        <v>45</v>
      </c>
      <c r="T233" s="1" t="s">
        <v>55</v>
      </c>
      <c r="U233" s="7" t="s">
        <v>3544</v>
      </c>
      <c r="W233" s="55" t="s">
        <v>2653</v>
      </c>
      <c r="X233" s="56" t="s">
        <v>2653</v>
      </c>
      <c r="Y233" s="56" t="s">
        <v>2653</v>
      </c>
      <c r="Z233" s="56" t="s">
        <v>2653</v>
      </c>
      <c r="AA233" s="56" t="s">
        <v>2653</v>
      </c>
      <c r="AB233" s="56" t="s">
        <v>2653</v>
      </c>
      <c r="AC233" s="56" t="s">
        <v>2653</v>
      </c>
      <c r="AD233" s="56" t="s">
        <v>2653</v>
      </c>
      <c r="AE233" s="56" t="s">
        <v>2653</v>
      </c>
      <c r="AF233" s="56" t="s">
        <v>2653</v>
      </c>
      <c r="AG233" s="56" t="s">
        <v>2653</v>
      </c>
      <c r="AH233" s="56" t="s">
        <v>2653</v>
      </c>
      <c r="AI233" s="56" t="s">
        <v>2653</v>
      </c>
      <c r="AJ233" s="56" t="s">
        <v>2653</v>
      </c>
      <c r="AK233" s="57" t="s">
        <v>2653</v>
      </c>
      <c r="AL233" s="66" t="s">
        <v>56</v>
      </c>
      <c r="AM233" s="1" t="s">
        <v>825</v>
      </c>
      <c r="AN233" t="s">
        <v>825</v>
      </c>
      <c r="AO233" t="b">
        <f t="shared" si="11"/>
        <v>1</v>
      </c>
      <c r="AP233" s="72"/>
    </row>
    <row r="234" spans="1:43" ht="15" customHeight="1" thickBot="1">
      <c r="A234" s="1">
        <v>113</v>
      </c>
      <c r="B234" s="1" t="s">
        <v>826</v>
      </c>
      <c r="C234" s="1" t="s">
        <v>827</v>
      </c>
      <c r="D234" s="14" t="str">
        <f>VLOOKUP(C234, Tea_added!$B$1:$E$367, 3, FALSE)</f>
        <v>585_ABA0389_Hymenoptera_Ichneumonidae_Acrolyta_glacialis_ConsensusSequence</v>
      </c>
      <c r="E234" s="14" t="str">
        <f>VLOOKUP(C234, Tea_added!$B$2:$E$367, 4, FALSE)</f>
        <v>BOLD:ABA0389</v>
      </c>
      <c r="F234" s="1" t="s">
        <v>828</v>
      </c>
      <c r="G234" s="1" t="s">
        <v>829</v>
      </c>
      <c r="H234" s="1" t="s">
        <v>830</v>
      </c>
      <c r="I234" s="1" t="s">
        <v>773</v>
      </c>
      <c r="J234" s="1" t="s">
        <v>774</v>
      </c>
      <c r="K234" s="1" t="s">
        <v>831</v>
      </c>
      <c r="L234" s="1" t="s">
        <v>830</v>
      </c>
      <c r="M234" s="1" t="str">
        <f t="shared" si="12"/>
        <v>Acrolyta glacialis_BOLD:ABA0389</v>
      </c>
      <c r="N234" s="2">
        <v>70</v>
      </c>
      <c r="O234" s="2" t="s">
        <v>832</v>
      </c>
      <c r="P234" s="2">
        <v>518</v>
      </c>
      <c r="Q234" s="1" t="s">
        <v>715</v>
      </c>
      <c r="R234" s="1" t="s">
        <v>44</v>
      </c>
      <c r="S234" s="9" t="s">
        <v>45</v>
      </c>
      <c r="T234" s="1" t="s">
        <v>55</v>
      </c>
      <c r="U234" s="7" t="s">
        <v>3544</v>
      </c>
      <c r="V234" s="120"/>
      <c r="W234" s="55" t="s">
        <v>2653</v>
      </c>
      <c r="X234" s="56" t="s">
        <v>2653</v>
      </c>
      <c r="Y234" s="56" t="s">
        <v>2653</v>
      </c>
      <c r="Z234" s="56" t="s">
        <v>2653</v>
      </c>
      <c r="AA234" s="56" t="s">
        <v>2653</v>
      </c>
      <c r="AB234" s="56" t="s">
        <v>2653</v>
      </c>
      <c r="AC234" s="56" t="s">
        <v>2653</v>
      </c>
      <c r="AD234" s="56" t="s">
        <v>2653</v>
      </c>
      <c r="AE234" s="56" t="s">
        <v>2653</v>
      </c>
      <c r="AF234" s="56" t="s">
        <v>2653</v>
      </c>
      <c r="AG234" s="56" t="s">
        <v>2653</v>
      </c>
      <c r="AH234" s="56" t="s">
        <v>2653</v>
      </c>
      <c r="AI234" s="56" t="s">
        <v>2653</v>
      </c>
      <c r="AJ234" s="56" t="s">
        <v>2653</v>
      </c>
      <c r="AK234" s="57" t="s">
        <v>2653</v>
      </c>
      <c r="AL234" s="13" t="s">
        <v>518</v>
      </c>
      <c r="AM234" s="1" t="s">
        <v>833</v>
      </c>
      <c r="AN234" t="s">
        <v>833</v>
      </c>
      <c r="AO234" t="b">
        <f t="shared" si="11"/>
        <v>1</v>
      </c>
    </row>
    <row r="235" spans="1:43" ht="15" customHeight="1" thickBot="1">
      <c r="A235" s="1">
        <v>300</v>
      </c>
      <c r="B235" s="1" t="s">
        <v>1983</v>
      </c>
      <c r="C235" s="1" t="s">
        <v>1984</v>
      </c>
      <c r="D235" s="14" t="str">
        <f>VLOOKUP(C235, Tea_added!$B$1:$E$367, 3, FALSE)</f>
        <v>PlateD_C6_AAH1490_Hymenoptera_Ichneumonidae_Stenomacrus_micropennis_blastSpades_pilon</v>
      </c>
      <c r="E235" s="14" t="str">
        <f>VLOOKUP(C235, Tea_added!$B$2:$E$367, 4, FALSE)</f>
        <v>BOLD:AAH1490</v>
      </c>
      <c r="F235" s="1" t="s">
        <v>1985</v>
      </c>
      <c r="G235" s="1" t="s">
        <v>1986</v>
      </c>
      <c r="H235" s="1" t="s">
        <v>1987</v>
      </c>
      <c r="I235" s="1" t="s">
        <v>773</v>
      </c>
      <c r="J235" s="1" t="s">
        <v>774</v>
      </c>
      <c r="K235" s="1" t="s">
        <v>1312</v>
      </c>
      <c r="L235" s="1" t="s">
        <v>1987</v>
      </c>
      <c r="M235" s="1" t="str">
        <f t="shared" si="12"/>
        <v>Stenomacrus micropennis_BOLD:AAH1490</v>
      </c>
      <c r="N235" s="2">
        <v>70</v>
      </c>
      <c r="O235" s="2" t="s">
        <v>1988</v>
      </c>
      <c r="P235" s="2">
        <v>105</v>
      </c>
      <c r="Q235" s="1" t="s">
        <v>715</v>
      </c>
      <c r="R235" s="1" t="s">
        <v>1272</v>
      </c>
      <c r="S235" s="7" t="s">
        <v>2386</v>
      </c>
      <c r="T235" s="1" t="s">
        <v>55</v>
      </c>
      <c r="U235" s="7" t="s">
        <v>3544</v>
      </c>
      <c r="V235" s="120"/>
      <c r="W235" s="55" t="s">
        <v>45</v>
      </c>
      <c r="X235" s="56" t="s">
        <v>45</v>
      </c>
      <c r="Y235" s="56" t="s">
        <v>45</v>
      </c>
      <c r="Z235" s="56" t="s">
        <v>45</v>
      </c>
      <c r="AA235" s="56" t="s">
        <v>45</v>
      </c>
      <c r="AB235" s="56" t="s">
        <v>45</v>
      </c>
      <c r="AC235" s="56" t="s">
        <v>45</v>
      </c>
      <c r="AD235" s="56" t="s">
        <v>45</v>
      </c>
      <c r="AE235" s="56" t="s">
        <v>45</v>
      </c>
      <c r="AF235" s="56" t="s">
        <v>45</v>
      </c>
      <c r="AG235" s="56" t="s">
        <v>45</v>
      </c>
      <c r="AH235" s="56" t="s">
        <v>45</v>
      </c>
      <c r="AI235" s="56" t="s">
        <v>45</v>
      </c>
      <c r="AJ235" s="56" t="s">
        <v>45</v>
      </c>
      <c r="AK235" s="57" t="s">
        <v>45</v>
      </c>
      <c r="AL235" s="64" t="s">
        <v>2401</v>
      </c>
      <c r="AM235" t="s">
        <v>2565</v>
      </c>
      <c r="AN235" t="s">
        <v>2565</v>
      </c>
      <c r="AO235" t="b">
        <f t="shared" si="11"/>
        <v>1</v>
      </c>
    </row>
    <row r="236" spans="1:43" ht="15" customHeight="1" thickBot="1">
      <c r="A236" s="1">
        <v>114</v>
      </c>
      <c r="B236" s="1" t="s">
        <v>834</v>
      </c>
      <c r="C236" s="1" t="s">
        <v>835</v>
      </c>
      <c r="D236" s="14" t="str">
        <f>VLOOKUP(C236, Tea_added!$B$1:$E$367, 3, FALSE)</f>
        <v>589_AAH2131_Hymenoptera_Ichneumonidae_Orthocentrus_IDBA_pilon</v>
      </c>
      <c r="E236" s="14" t="str">
        <f>VLOOKUP(C236, Tea_added!$B$2:$E$367, 4, FALSE)</f>
        <v>BOLD:AAH2131</v>
      </c>
      <c r="F236" s="1" t="s">
        <v>836</v>
      </c>
      <c r="G236" s="1" t="s">
        <v>837</v>
      </c>
      <c r="H236" s="1" t="s">
        <v>838</v>
      </c>
      <c r="I236" s="1" t="s">
        <v>773</v>
      </c>
      <c r="J236" s="1" t="s">
        <v>774</v>
      </c>
      <c r="K236" s="1" t="s">
        <v>838</v>
      </c>
      <c r="L236" s="1" t="s">
        <v>3381</v>
      </c>
      <c r="M236" s="1" t="str">
        <f t="shared" si="12"/>
        <v>Orthocentrus sp_BOLD:AAH2131</v>
      </c>
      <c r="N236" s="2">
        <v>40</v>
      </c>
      <c r="O236" s="2" t="s">
        <v>839</v>
      </c>
      <c r="P236" s="2">
        <v>2476</v>
      </c>
      <c r="Q236" s="1" t="s">
        <v>715</v>
      </c>
      <c r="R236" s="1" t="s">
        <v>44</v>
      </c>
      <c r="S236" s="9" t="s">
        <v>45</v>
      </c>
      <c r="T236" s="1" t="s">
        <v>55</v>
      </c>
      <c r="U236" s="7" t="s">
        <v>3544</v>
      </c>
      <c r="V236" s="120"/>
      <c r="W236" s="55" t="s">
        <v>2653</v>
      </c>
      <c r="X236" s="56" t="s">
        <v>2653</v>
      </c>
      <c r="Y236" s="56" t="s">
        <v>2653</v>
      </c>
      <c r="Z236" s="56" t="s">
        <v>2653</v>
      </c>
      <c r="AA236" s="56" t="s">
        <v>2653</v>
      </c>
      <c r="AB236" s="56" t="s">
        <v>2653</v>
      </c>
      <c r="AC236" s="56" t="s">
        <v>2653</v>
      </c>
      <c r="AD236" s="56" t="s">
        <v>2653</v>
      </c>
      <c r="AE236" s="56" t="s">
        <v>2653</v>
      </c>
      <c r="AF236" s="56" t="s">
        <v>2653</v>
      </c>
      <c r="AG236" s="56" t="s">
        <v>2653</v>
      </c>
      <c r="AH236" s="56" t="s">
        <v>2653</v>
      </c>
      <c r="AI236" s="56" t="s">
        <v>2653</v>
      </c>
      <c r="AJ236" s="56" t="s">
        <v>2653</v>
      </c>
      <c r="AK236" s="57" t="s">
        <v>2653</v>
      </c>
      <c r="AL236" s="66" t="s">
        <v>56</v>
      </c>
      <c r="AM236" s="1" t="s">
        <v>840</v>
      </c>
      <c r="AN236" t="s">
        <v>840</v>
      </c>
      <c r="AO236" t="b">
        <f t="shared" si="11"/>
        <v>1</v>
      </c>
    </row>
    <row r="237" spans="1:43" ht="15" customHeight="1">
      <c r="A237" s="1">
        <v>17</v>
      </c>
      <c r="B237" s="1" t="s">
        <v>159</v>
      </c>
      <c r="C237" s="1" t="s">
        <v>160</v>
      </c>
      <c r="D237" s="14" t="str">
        <f>VLOOKUP(C237, Tea_added!$B$1:$E$367, 3, FALSE)</f>
        <v>CAN_59_AAB9980_Diptera_Chironomidae_Diamesa_bertrami_IDBApilon</v>
      </c>
      <c r="E237" s="14" t="str">
        <f>VLOOKUP(C237, Tea_added!$B$2:$E$367, 4, FALSE)</f>
        <v>BOLD:AAB9980</v>
      </c>
      <c r="F237" s="1" t="s">
        <v>161</v>
      </c>
      <c r="G237" s="1" t="s">
        <v>162</v>
      </c>
      <c r="H237" s="1" t="s">
        <v>156</v>
      </c>
      <c r="I237" s="1" t="s">
        <v>40</v>
      </c>
      <c r="J237" s="1" t="s">
        <v>41</v>
      </c>
      <c r="K237" s="1" t="s">
        <v>142</v>
      </c>
      <c r="L237" s="1" t="s">
        <v>156</v>
      </c>
      <c r="M237" s="1" t="str">
        <f t="shared" si="12"/>
        <v>Diamesa bertrami_BOLD:AAB9980</v>
      </c>
      <c r="N237" s="2">
        <v>90</v>
      </c>
      <c r="O237" s="2" t="s">
        <v>163</v>
      </c>
      <c r="P237" s="2">
        <v>1179</v>
      </c>
      <c r="R237" s="1" t="s">
        <v>44</v>
      </c>
      <c r="S237" s="9" t="s">
        <v>45</v>
      </c>
      <c r="T237" s="1" t="s">
        <v>55</v>
      </c>
      <c r="U237" s="7" t="s">
        <v>3544</v>
      </c>
      <c r="W237" s="55" t="s">
        <v>2653</v>
      </c>
      <c r="X237" s="56" t="s">
        <v>2653</v>
      </c>
      <c r="Y237" s="56" t="s">
        <v>2653</v>
      </c>
      <c r="Z237" s="56" t="s">
        <v>2653</v>
      </c>
      <c r="AA237" s="56" t="s">
        <v>2653</v>
      </c>
      <c r="AB237" s="56" t="s">
        <v>2653</v>
      </c>
      <c r="AC237" s="56" t="s">
        <v>2653</v>
      </c>
      <c r="AD237" s="56" t="s">
        <v>2653</v>
      </c>
      <c r="AE237" s="56" t="s">
        <v>2653</v>
      </c>
      <c r="AF237" s="56" t="s">
        <v>2653</v>
      </c>
      <c r="AG237" s="56" t="s">
        <v>2653</v>
      </c>
      <c r="AH237" s="56" t="s">
        <v>2653</v>
      </c>
      <c r="AI237" s="56" t="s">
        <v>2653</v>
      </c>
      <c r="AJ237" s="56" t="s">
        <v>2653</v>
      </c>
      <c r="AK237" s="57" t="s">
        <v>2653</v>
      </c>
      <c r="AL237" s="66" t="s">
        <v>56</v>
      </c>
      <c r="AM237" s="1" t="s">
        <v>164</v>
      </c>
      <c r="AN237" t="s">
        <v>164</v>
      </c>
      <c r="AO237" t="b">
        <f t="shared" si="11"/>
        <v>1</v>
      </c>
    </row>
    <row r="238" spans="1:43" ht="15" customHeight="1">
      <c r="A238" s="1">
        <v>115</v>
      </c>
      <c r="B238" s="1" t="s">
        <v>841</v>
      </c>
      <c r="C238" s="1" t="s">
        <v>842</v>
      </c>
      <c r="D238" s="14" t="str">
        <f>VLOOKUP(C238, Tea_added!$B$1:$E$367, 3, FALSE)</f>
        <v>592_ACJ1049_Hymenoptera_Braconidae_Aphidius_soaptrans_blastn</v>
      </c>
      <c r="E238" s="14" t="str">
        <f>VLOOKUP(C238, Tea_added!$B$2:$E$367, 4, FALSE)</f>
        <v>BOLD:ACJ1049</v>
      </c>
      <c r="F238" s="1" t="s">
        <v>843</v>
      </c>
      <c r="G238" s="1" t="s">
        <v>844</v>
      </c>
      <c r="H238" s="1" t="s">
        <v>845</v>
      </c>
      <c r="I238" s="1" t="s">
        <v>773</v>
      </c>
      <c r="J238" s="1" t="s">
        <v>803</v>
      </c>
      <c r="K238" s="1" t="s">
        <v>845</v>
      </c>
      <c r="L238" s="1" t="s">
        <v>3374</v>
      </c>
      <c r="M238" s="1" t="str">
        <f t="shared" si="12"/>
        <v>Aphidius sp_BOLD:ACJ1049</v>
      </c>
      <c r="N238" s="2">
        <v>50</v>
      </c>
      <c r="O238" s="2" t="s">
        <v>734</v>
      </c>
      <c r="P238" s="2">
        <v>1955</v>
      </c>
      <c r="Q238" s="1" t="s">
        <v>715</v>
      </c>
      <c r="R238" s="1" t="s">
        <v>44</v>
      </c>
      <c r="S238" s="9" t="s">
        <v>45</v>
      </c>
      <c r="T238" s="1" t="s">
        <v>55</v>
      </c>
      <c r="U238" s="7" t="s">
        <v>3544</v>
      </c>
      <c r="W238" s="55" t="s">
        <v>2653</v>
      </c>
      <c r="X238" s="56" t="s">
        <v>2653</v>
      </c>
      <c r="Y238" s="56" t="s">
        <v>2653</v>
      </c>
      <c r="Z238" s="56" t="s">
        <v>2653</v>
      </c>
      <c r="AA238" s="56" t="s">
        <v>2653</v>
      </c>
      <c r="AB238" s="56" t="s">
        <v>2653</v>
      </c>
      <c r="AC238" s="56" t="s">
        <v>2653</v>
      </c>
      <c r="AD238" s="56" t="s">
        <v>2653</v>
      </c>
      <c r="AE238" s="56" t="s">
        <v>2653</v>
      </c>
      <c r="AF238" s="56" t="s">
        <v>2653</v>
      </c>
      <c r="AG238" s="56" t="s">
        <v>2653</v>
      </c>
      <c r="AH238" s="56" t="s">
        <v>2653</v>
      </c>
      <c r="AI238" s="56" t="s">
        <v>2653</v>
      </c>
      <c r="AJ238" s="56" t="s">
        <v>2653</v>
      </c>
      <c r="AK238" s="57" t="s">
        <v>2653</v>
      </c>
      <c r="AL238" s="13" t="s">
        <v>336</v>
      </c>
      <c r="AM238" s="1" t="s">
        <v>846</v>
      </c>
      <c r="AN238" t="s">
        <v>846</v>
      </c>
      <c r="AO238" t="b">
        <f t="shared" si="11"/>
        <v>1</v>
      </c>
    </row>
    <row r="239" spans="1:43" ht="15" customHeight="1">
      <c r="A239" s="1">
        <v>116</v>
      </c>
      <c r="B239" s="1" t="s">
        <v>847</v>
      </c>
      <c r="C239" s="1" t="s">
        <v>848</v>
      </c>
      <c r="D239" s="14" t="str">
        <f>VLOOKUP(C239, Tea_added!$B$1:$E$367, 3, FALSE)</f>
        <v>593_ABX5303_Hymenoptera_Ichneumonidae_Saotis_hoeli_IDBA_pilon</v>
      </c>
      <c r="E239" s="14" t="str">
        <f>VLOOKUP(C239, Tea_added!$B$2:$E$367, 4, FALSE)</f>
        <v>BOLD:ABX5303</v>
      </c>
      <c r="F239" s="1" t="s">
        <v>849</v>
      </c>
      <c r="G239" s="1" t="s">
        <v>850</v>
      </c>
      <c r="H239" s="1" t="s">
        <v>851</v>
      </c>
      <c r="I239" s="1" t="s">
        <v>773</v>
      </c>
      <c r="J239" s="1" t="s">
        <v>774</v>
      </c>
      <c r="K239" s="1" t="s">
        <v>852</v>
      </c>
      <c r="L239" s="1" t="s">
        <v>851</v>
      </c>
      <c r="M239" s="1" t="str">
        <f t="shared" si="12"/>
        <v>Saotis hoeli_BOLD:ABX5303</v>
      </c>
      <c r="N239" s="13">
        <v>40</v>
      </c>
      <c r="O239" s="13" t="s">
        <v>853</v>
      </c>
      <c r="P239" s="13">
        <v>3500</v>
      </c>
      <c r="Q239" s="1" t="s">
        <v>715</v>
      </c>
      <c r="R239" s="1" t="s">
        <v>44</v>
      </c>
      <c r="S239" s="9" t="s">
        <v>45</v>
      </c>
      <c r="T239" s="1" t="s">
        <v>216</v>
      </c>
      <c r="U239" s="7" t="s">
        <v>3544</v>
      </c>
      <c r="W239" s="55" t="s">
        <v>2628</v>
      </c>
      <c r="X239" s="56" t="s">
        <v>2653</v>
      </c>
      <c r="Y239" s="56" t="s">
        <v>2653</v>
      </c>
      <c r="Z239" s="56" t="s">
        <v>2653</v>
      </c>
      <c r="AA239" s="56" t="s">
        <v>2653</v>
      </c>
      <c r="AB239" s="56" t="s">
        <v>2653</v>
      </c>
      <c r="AC239" s="56" t="s">
        <v>2653</v>
      </c>
      <c r="AD239" s="56" t="s">
        <v>2653</v>
      </c>
      <c r="AE239" s="56" t="s">
        <v>2653</v>
      </c>
      <c r="AF239" s="56" t="s">
        <v>2653</v>
      </c>
      <c r="AG239" s="56" t="s">
        <v>2653</v>
      </c>
      <c r="AH239" s="56" t="s">
        <v>2653</v>
      </c>
      <c r="AI239" s="56" t="s">
        <v>2653</v>
      </c>
      <c r="AJ239" s="56" t="s">
        <v>2653</v>
      </c>
      <c r="AK239" s="57" t="s">
        <v>2653</v>
      </c>
      <c r="AL239" s="66" t="s">
        <v>56</v>
      </c>
      <c r="AM239" s="1" t="s">
        <v>854</v>
      </c>
      <c r="AN239" t="s">
        <v>854</v>
      </c>
      <c r="AO239" t="b">
        <f t="shared" si="11"/>
        <v>1</v>
      </c>
      <c r="AP239" s="72"/>
    </row>
    <row r="240" spans="1:43" ht="15" customHeight="1">
      <c r="A240" s="1">
        <v>117</v>
      </c>
      <c r="B240" s="1" t="s">
        <v>855</v>
      </c>
      <c r="C240" s="1" t="s">
        <v>856</v>
      </c>
      <c r="D240" s="14" t="str">
        <f>VLOOKUP(C240, Tea_added!$B$1:$E$367, 3, FALSE)</f>
        <v>595_AAG0956_Hymenoptera_Ichneumonidae_Orthocentrus_asper_SPADESmeta_pilon</v>
      </c>
      <c r="E240" s="14" t="str">
        <f>VLOOKUP(C240, Tea_added!$B$2:$E$367, 4, FALSE)</f>
        <v>BOLD:AAG0956</v>
      </c>
      <c r="F240" s="1" t="s">
        <v>857</v>
      </c>
      <c r="G240" s="1" t="s">
        <v>858</v>
      </c>
      <c r="H240" s="1" t="s">
        <v>859</v>
      </c>
      <c r="I240" s="1" t="s">
        <v>773</v>
      </c>
      <c r="J240" s="1" t="s">
        <v>774</v>
      </c>
      <c r="K240" s="1" t="s">
        <v>838</v>
      </c>
      <c r="L240" s="1" t="s">
        <v>859</v>
      </c>
      <c r="M240" s="1" t="str">
        <f t="shared" si="12"/>
        <v>Orthocentrus asper_BOLD:AAG0956</v>
      </c>
      <c r="N240" s="2">
        <v>40</v>
      </c>
      <c r="O240" s="2" t="s">
        <v>860</v>
      </c>
      <c r="P240" s="2">
        <v>1164</v>
      </c>
      <c r="Q240" s="1" t="s">
        <v>715</v>
      </c>
      <c r="R240" s="1" t="s">
        <v>44</v>
      </c>
      <c r="S240" s="9" t="s">
        <v>45</v>
      </c>
      <c r="T240" s="1" t="s">
        <v>55</v>
      </c>
      <c r="U240" s="7" t="s">
        <v>3544</v>
      </c>
      <c r="W240" s="55" t="s">
        <v>2653</v>
      </c>
      <c r="X240" s="56" t="s">
        <v>2653</v>
      </c>
      <c r="Y240" s="56" t="s">
        <v>2653</v>
      </c>
      <c r="Z240" s="56" t="s">
        <v>2653</v>
      </c>
      <c r="AA240" s="56" t="s">
        <v>2653</v>
      </c>
      <c r="AB240" s="56" t="s">
        <v>2653</v>
      </c>
      <c r="AC240" s="56" t="s">
        <v>2653</v>
      </c>
      <c r="AD240" s="56" t="s">
        <v>2653</v>
      </c>
      <c r="AE240" s="56" t="s">
        <v>2653</v>
      </c>
      <c r="AF240" s="56" t="s">
        <v>2653</v>
      </c>
      <c r="AG240" s="56" t="s">
        <v>2653</v>
      </c>
      <c r="AH240" s="56" t="s">
        <v>2653</v>
      </c>
      <c r="AI240" s="56" t="s">
        <v>2653</v>
      </c>
      <c r="AJ240" s="56" t="s">
        <v>2653</v>
      </c>
      <c r="AK240" s="57" t="s">
        <v>2653</v>
      </c>
      <c r="AL240" s="66" t="s">
        <v>114</v>
      </c>
      <c r="AM240" s="1" t="s">
        <v>861</v>
      </c>
      <c r="AN240" t="s">
        <v>861</v>
      </c>
      <c r="AO240" t="b">
        <f t="shared" si="11"/>
        <v>1</v>
      </c>
    </row>
    <row r="241" spans="1:42" ht="15" customHeight="1">
      <c r="A241" s="1">
        <v>118</v>
      </c>
      <c r="B241" s="1" t="s">
        <v>862</v>
      </c>
      <c r="C241" s="1" t="s">
        <v>863</v>
      </c>
      <c r="D241" s="14" t="str">
        <f>VLOOKUP(C241, Tea_added!$B$1:$E$367, 3, FALSE)</f>
        <v>597_AAA7102_Lepidoptera_Noctuidae_Sympistis_zetterstedtii_SPADESmeta_pilon</v>
      </c>
      <c r="E241" s="14" t="str">
        <f>VLOOKUP(C241, Tea_added!$B$2:$E$367, 4, FALSE)</f>
        <v>BOLD:AAA7102</v>
      </c>
      <c r="F241" s="1" t="s">
        <v>864</v>
      </c>
      <c r="G241" s="1" t="s">
        <v>865</v>
      </c>
      <c r="H241" s="1" t="s">
        <v>866</v>
      </c>
      <c r="I241" s="1" t="s">
        <v>867</v>
      </c>
      <c r="J241" s="1" t="s">
        <v>868</v>
      </c>
      <c r="K241" s="1" t="s">
        <v>869</v>
      </c>
      <c r="L241" s="1" t="s">
        <v>866</v>
      </c>
      <c r="M241" s="1" t="str">
        <f t="shared" si="12"/>
        <v>Sympistis zetterstedtii_BOLD:AAA7102</v>
      </c>
      <c r="N241" s="2">
        <v>50</v>
      </c>
      <c r="O241" s="2" t="s">
        <v>870</v>
      </c>
      <c r="P241" s="2">
        <v>9540</v>
      </c>
      <c r="Q241" s="1" t="s">
        <v>715</v>
      </c>
      <c r="R241" s="1" t="s">
        <v>44</v>
      </c>
      <c r="S241" s="9" t="s">
        <v>45</v>
      </c>
      <c r="T241" s="1" t="s">
        <v>55</v>
      </c>
      <c r="U241" s="7" t="s">
        <v>3544</v>
      </c>
      <c r="V241" s="71"/>
      <c r="W241" s="55" t="s">
        <v>2653</v>
      </c>
      <c r="X241" s="56" t="s">
        <v>2653</v>
      </c>
      <c r="Y241" s="56" t="s">
        <v>2653</v>
      </c>
      <c r="Z241" s="56" t="s">
        <v>2653</v>
      </c>
      <c r="AA241" s="56" t="s">
        <v>2653</v>
      </c>
      <c r="AB241" s="56" t="s">
        <v>2653</v>
      </c>
      <c r="AC241" s="56" t="s">
        <v>2653</v>
      </c>
      <c r="AD241" s="56" t="s">
        <v>2653</v>
      </c>
      <c r="AE241" s="56" t="s">
        <v>2653</v>
      </c>
      <c r="AF241" s="56" t="s">
        <v>2653</v>
      </c>
      <c r="AG241" s="56" t="s">
        <v>2653</v>
      </c>
      <c r="AH241" s="56" t="s">
        <v>2653</v>
      </c>
      <c r="AI241" s="56" t="s">
        <v>2653</v>
      </c>
      <c r="AJ241" s="56" t="s">
        <v>2653</v>
      </c>
      <c r="AK241" s="57" t="s">
        <v>2653</v>
      </c>
      <c r="AL241" s="66" t="s">
        <v>114</v>
      </c>
      <c r="AM241" s="1" t="s">
        <v>871</v>
      </c>
      <c r="AN241" t="s">
        <v>871</v>
      </c>
      <c r="AO241" t="b">
        <f t="shared" si="11"/>
        <v>1</v>
      </c>
    </row>
    <row r="242" spans="1:42" ht="15" customHeight="1">
      <c r="A242" s="1">
        <v>119</v>
      </c>
      <c r="B242" s="1" t="s">
        <v>872</v>
      </c>
      <c r="C242" s="1" t="s">
        <v>873</v>
      </c>
      <c r="D242" s="14" t="str">
        <f>VLOOKUP(C242, Tea_added!$B$1:$E$367, 3, FALSE)</f>
        <v>598_AAA1513_Lepidoptera_Plutellidae_Plutella_xylostella_IDBA_pilon</v>
      </c>
      <c r="E242" s="14" t="str">
        <f>VLOOKUP(C242, Tea_added!$B$2:$E$367, 4, FALSE)</f>
        <v>BOLD:AAA1513</v>
      </c>
      <c r="F242" s="1" t="s">
        <v>874</v>
      </c>
      <c r="G242" s="1" t="s">
        <v>875</v>
      </c>
      <c r="H242" s="1" t="s">
        <v>876</v>
      </c>
      <c r="I242" s="1" t="s">
        <v>867</v>
      </c>
      <c r="J242" s="1" t="s">
        <v>877</v>
      </c>
      <c r="K242" s="1" t="s">
        <v>878</v>
      </c>
      <c r="L242" s="1" t="s">
        <v>876</v>
      </c>
      <c r="M242" s="1" t="str">
        <f t="shared" si="12"/>
        <v>Plutella xylostella_BOLD:AAA1513</v>
      </c>
      <c r="N242" s="2">
        <v>50</v>
      </c>
      <c r="O242" s="2" t="s">
        <v>879</v>
      </c>
      <c r="P242" s="2">
        <v>2560</v>
      </c>
      <c r="Q242" s="1" t="s">
        <v>715</v>
      </c>
      <c r="R242" s="1" t="s">
        <v>44</v>
      </c>
      <c r="S242" s="9" t="s">
        <v>45</v>
      </c>
      <c r="T242" s="1" t="s">
        <v>55</v>
      </c>
      <c r="U242" s="7" t="s">
        <v>3544</v>
      </c>
      <c r="W242" s="55" t="s">
        <v>2653</v>
      </c>
      <c r="X242" s="56" t="s">
        <v>2653</v>
      </c>
      <c r="Y242" s="56" t="s">
        <v>2653</v>
      </c>
      <c r="Z242" s="56" t="s">
        <v>2653</v>
      </c>
      <c r="AA242" s="56" t="s">
        <v>2653</v>
      </c>
      <c r="AB242" s="56" t="s">
        <v>2653</v>
      </c>
      <c r="AC242" s="56" t="s">
        <v>2653</v>
      </c>
      <c r="AD242" s="56" t="s">
        <v>2653</v>
      </c>
      <c r="AE242" s="56" t="s">
        <v>2653</v>
      </c>
      <c r="AF242" s="56" t="s">
        <v>2653</v>
      </c>
      <c r="AG242" s="56" t="s">
        <v>2653</v>
      </c>
      <c r="AH242" s="56" t="s">
        <v>2653</v>
      </c>
      <c r="AI242" s="56" t="s">
        <v>2653</v>
      </c>
      <c r="AJ242" s="56" t="s">
        <v>2653</v>
      </c>
      <c r="AK242" s="57" t="s">
        <v>2653</v>
      </c>
      <c r="AL242" s="66" t="s">
        <v>56</v>
      </c>
      <c r="AM242" s="1" t="s">
        <v>880</v>
      </c>
      <c r="AN242" t="s">
        <v>880</v>
      </c>
      <c r="AO242" t="b">
        <f t="shared" si="11"/>
        <v>1</v>
      </c>
    </row>
    <row r="243" spans="1:42" ht="15" customHeight="1">
      <c r="A243" s="1">
        <v>18</v>
      </c>
      <c r="B243" s="1" t="s">
        <v>165</v>
      </c>
      <c r="C243" s="1" t="s">
        <v>166</v>
      </c>
      <c r="D243" s="14" t="str">
        <f>VLOOKUP(C243, Tea_added!$B$1:$E$367, 3, FALSE)</f>
        <v>CAN_60_AAM0419_Diptera_Chironomidae_Diplocladius_cultriger_IDBApilon</v>
      </c>
      <c r="E243" s="14" t="str">
        <f>VLOOKUP(C243, Tea_added!$B$2:$E$367, 4, FALSE)</f>
        <v>BOLD:AAM0419</v>
      </c>
      <c r="F243" s="1" t="s">
        <v>167</v>
      </c>
      <c r="G243" s="1" t="s">
        <v>168</v>
      </c>
      <c r="H243" s="1" t="s">
        <v>169</v>
      </c>
      <c r="I243" s="1" t="s">
        <v>40</v>
      </c>
      <c r="J243" s="1" t="s">
        <v>41</v>
      </c>
      <c r="K243" s="1" t="s">
        <v>170</v>
      </c>
      <c r="L243" s="1" t="s">
        <v>169</v>
      </c>
      <c r="M243" s="1" t="str">
        <f t="shared" si="12"/>
        <v>Diplocladius cultriger_BOLD:AAM0419</v>
      </c>
      <c r="N243" s="13">
        <v>90</v>
      </c>
      <c r="O243" s="13" t="s">
        <v>171</v>
      </c>
      <c r="P243" s="13">
        <v>837</v>
      </c>
      <c r="R243" s="1" t="s">
        <v>44</v>
      </c>
      <c r="S243" s="9" t="s">
        <v>45</v>
      </c>
      <c r="T243" s="1" t="s">
        <v>55</v>
      </c>
      <c r="U243" s="7" t="s">
        <v>3544</v>
      </c>
      <c r="W243" s="55" t="s">
        <v>2653</v>
      </c>
      <c r="X243" s="56" t="s">
        <v>2653</v>
      </c>
      <c r="Y243" s="56" t="s">
        <v>2653</v>
      </c>
      <c r="Z243" s="56" t="s">
        <v>2653</v>
      </c>
      <c r="AA243" s="56" t="s">
        <v>2653</v>
      </c>
      <c r="AB243" s="56" t="s">
        <v>2653</v>
      </c>
      <c r="AC243" s="56" t="s">
        <v>2653</v>
      </c>
      <c r="AD243" s="56" t="s">
        <v>2653</v>
      </c>
      <c r="AE243" s="56" t="s">
        <v>2653</v>
      </c>
      <c r="AF243" s="56" t="s">
        <v>2653</v>
      </c>
      <c r="AG243" s="56" t="s">
        <v>2653</v>
      </c>
      <c r="AH243" s="56" t="s">
        <v>2653</v>
      </c>
      <c r="AI243" s="56" t="s">
        <v>2653</v>
      </c>
      <c r="AJ243" s="56" t="s">
        <v>2653</v>
      </c>
      <c r="AK243" s="57" t="s">
        <v>2653</v>
      </c>
      <c r="AL243" s="66" t="s">
        <v>56</v>
      </c>
      <c r="AM243" s="1" t="s">
        <v>172</v>
      </c>
      <c r="AN243" t="s">
        <v>172</v>
      </c>
      <c r="AO243" t="b">
        <f t="shared" si="11"/>
        <v>1</v>
      </c>
    </row>
    <row r="244" spans="1:42" ht="15" customHeight="1">
      <c r="A244" s="1">
        <v>301</v>
      </c>
      <c r="B244" s="1" t="s">
        <v>1989</v>
      </c>
      <c r="C244" s="1" t="s">
        <v>1990</v>
      </c>
      <c r="D244" s="14" t="str">
        <f>VLOOKUP(C244, Tea_added!$B$1:$E$367, 3, FALSE)</f>
        <v>PlateD_C7_AAG0728_Thysanoptera_Thripidae_Thrips_vulgatissimus_idba_spades_consensus</v>
      </c>
      <c r="E244" s="14" t="str">
        <f>VLOOKUP(C244, Tea_added!$B$2:$E$367, 4, FALSE)</f>
        <v>BOLD:AAG0728</v>
      </c>
      <c r="F244" s="1" t="s">
        <v>1991</v>
      </c>
      <c r="G244" s="1" t="s">
        <v>1992</v>
      </c>
      <c r="H244" s="1" t="s">
        <v>1993</v>
      </c>
      <c r="I244" s="1" t="s">
        <v>1994</v>
      </c>
      <c r="J244" s="1" t="s">
        <v>1995</v>
      </c>
      <c r="K244" s="1" t="s">
        <v>1996</v>
      </c>
      <c r="L244" s="1" t="s">
        <v>1993</v>
      </c>
      <c r="M244" s="1" t="str">
        <f t="shared" si="12"/>
        <v>Thrips vulgatissimus_BOLD:AAG0728</v>
      </c>
      <c r="N244" s="2">
        <v>50</v>
      </c>
      <c r="O244" s="2" t="s">
        <v>1646</v>
      </c>
      <c r="P244" s="2">
        <v>130</v>
      </c>
      <c r="R244" s="1" t="s">
        <v>1272</v>
      </c>
      <c r="S244" s="7" t="s">
        <v>2386</v>
      </c>
      <c r="T244" s="1" t="s">
        <v>55</v>
      </c>
      <c r="U244" s="7" t="s">
        <v>3544</v>
      </c>
      <c r="W244" s="55" t="s">
        <v>45</v>
      </c>
      <c r="X244" s="56" t="s">
        <v>45</v>
      </c>
      <c r="Y244" s="56" t="s">
        <v>45</v>
      </c>
      <c r="Z244" s="56" t="s">
        <v>45</v>
      </c>
      <c r="AA244" s="56" t="s">
        <v>45</v>
      </c>
      <c r="AB244" s="56" t="s">
        <v>45</v>
      </c>
      <c r="AC244" s="56" t="s">
        <v>45</v>
      </c>
      <c r="AD244" s="56" t="s">
        <v>45</v>
      </c>
      <c r="AE244" s="56" t="s">
        <v>45</v>
      </c>
      <c r="AF244" s="56" t="s">
        <v>45</v>
      </c>
      <c r="AG244" s="56" t="s">
        <v>45</v>
      </c>
      <c r="AH244" s="56" t="s">
        <v>45</v>
      </c>
      <c r="AI244" s="56" t="s">
        <v>45</v>
      </c>
      <c r="AJ244" s="56" t="s">
        <v>45</v>
      </c>
      <c r="AK244" s="57" t="s">
        <v>45</v>
      </c>
      <c r="AL244" s="64" t="s">
        <v>72</v>
      </c>
      <c r="AM244" t="s">
        <v>2566</v>
      </c>
      <c r="AN244" t="s">
        <v>2566</v>
      </c>
      <c r="AO244" t="b">
        <f t="shared" si="11"/>
        <v>1</v>
      </c>
    </row>
    <row r="245" spans="1:42" ht="15" customHeight="1">
      <c r="A245" s="1">
        <v>120</v>
      </c>
      <c r="B245" s="1" t="s">
        <v>881</v>
      </c>
      <c r="C245" s="1" t="s">
        <v>882</v>
      </c>
      <c r="D245" s="14" t="str">
        <f>VLOOKUP(C245, Tea_added!$B$1:$E$367, 3, FALSE)</f>
        <v>608_AAA9651_Araneae_Lycosidae_Pardosa_glacialis_IDBA_pilon</v>
      </c>
      <c r="E245" s="14" t="str">
        <f>VLOOKUP(C245, Tea_added!$B$2:$E$367, 4, FALSE)</f>
        <v>BOLD:AAA9651</v>
      </c>
      <c r="F245" s="1" t="s">
        <v>883</v>
      </c>
      <c r="G245" s="1" t="s">
        <v>884</v>
      </c>
      <c r="H245" s="1" t="s">
        <v>885</v>
      </c>
      <c r="I245" s="1" t="s">
        <v>886</v>
      </c>
      <c r="J245" s="1" t="s">
        <v>887</v>
      </c>
      <c r="K245" s="1" t="s">
        <v>888</v>
      </c>
      <c r="L245" s="1" t="s">
        <v>885</v>
      </c>
      <c r="M245" s="1" t="str">
        <f t="shared" si="12"/>
        <v>Pardosa glacialis_BOLD:AAA9651</v>
      </c>
      <c r="N245" s="2">
        <v>50</v>
      </c>
      <c r="O245" s="2" t="s">
        <v>889</v>
      </c>
      <c r="P245" s="2">
        <v>15605</v>
      </c>
      <c r="Q245" s="1" t="s">
        <v>715</v>
      </c>
      <c r="R245" s="1" t="s">
        <v>44</v>
      </c>
      <c r="S245" s="9" t="s">
        <v>45</v>
      </c>
      <c r="T245" s="1" t="s">
        <v>55</v>
      </c>
      <c r="U245" s="7" t="s">
        <v>3544</v>
      </c>
      <c r="V245" s="71"/>
      <c r="W245" s="55" t="s">
        <v>2653</v>
      </c>
      <c r="X245" s="56" t="s">
        <v>2653</v>
      </c>
      <c r="Y245" s="56" t="s">
        <v>2653</v>
      </c>
      <c r="Z245" s="56" t="s">
        <v>2653</v>
      </c>
      <c r="AA245" s="56" t="s">
        <v>2653</v>
      </c>
      <c r="AB245" s="56" t="s">
        <v>2653</v>
      </c>
      <c r="AC245" s="56" t="s">
        <v>2653</v>
      </c>
      <c r="AD245" s="56" t="s">
        <v>2653</v>
      </c>
      <c r="AE245" s="56" t="s">
        <v>2653</v>
      </c>
      <c r="AF245" s="56" t="s">
        <v>2653</v>
      </c>
      <c r="AG245" s="56" t="s">
        <v>2653</v>
      </c>
      <c r="AH245" s="56" t="s">
        <v>2653</v>
      </c>
      <c r="AI245" s="56" t="s">
        <v>2653</v>
      </c>
      <c r="AJ245" s="56" t="s">
        <v>2653</v>
      </c>
      <c r="AK245" s="57" t="s">
        <v>2653</v>
      </c>
      <c r="AL245" s="66" t="s">
        <v>56</v>
      </c>
      <c r="AM245" s="1" t="s">
        <v>890</v>
      </c>
      <c r="AN245" t="s">
        <v>890</v>
      </c>
      <c r="AO245" t="b">
        <f t="shared" si="11"/>
        <v>1</v>
      </c>
    </row>
    <row r="246" spans="1:42" ht="15" customHeight="1">
      <c r="A246" s="1">
        <v>121</v>
      </c>
      <c r="B246" s="1" t="s">
        <v>891</v>
      </c>
      <c r="C246" s="1" t="s">
        <v>892</v>
      </c>
      <c r="D246" s="14" t="str">
        <f>VLOOKUP(C246, Tea_added!$B$1:$E$367, 3, FALSE)</f>
        <v>609_AAB1154_Araneae_Thomisidae_Xysticus_labradorensis_IDBA_pilon_ConcatenatedSequences</v>
      </c>
      <c r="E246" s="14" t="str">
        <f>VLOOKUP(C246, Tea_added!$B$2:$E$367, 4, FALSE)</f>
        <v>BOLD:AAB1154</v>
      </c>
      <c r="F246" s="1" t="s">
        <v>893</v>
      </c>
      <c r="G246" s="1" t="s">
        <v>894</v>
      </c>
      <c r="H246" s="1" t="s">
        <v>895</v>
      </c>
      <c r="I246" s="1" t="s">
        <v>886</v>
      </c>
      <c r="J246" s="1" t="s">
        <v>896</v>
      </c>
      <c r="K246" s="1" t="s">
        <v>897</v>
      </c>
      <c r="L246" s="1" t="s">
        <v>895</v>
      </c>
      <c r="M246" s="1" t="str">
        <f t="shared" si="12"/>
        <v>Xysticus labradorensis_BOLD:AAB1154</v>
      </c>
      <c r="N246" s="2">
        <v>50</v>
      </c>
      <c r="O246" s="2">
        <v>118</v>
      </c>
      <c r="P246" s="2">
        <v>5900</v>
      </c>
      <c r="Q246" s="1" t="s">
        <v>715</v>
      </c>
      <c r="R246" s="1" t="s">
        <v>44</v>
      </c>
      <c r="S246" s="9" t="s">
        <v>45</v>
      </c>
      <c r="T246" s="1" t="s">
        <v>216</v>
      </c>
      <c r="U246" s="7" t="s">
        <v>3544</v>
      </c>
      <c r="W246" s="55" t="s">
        <v>2653</v>
      </c>
      <c r="X246" s="56" t="s">
        <v>2653</v>
      </c>
      <c r="Y246" s="56" t="s">
        <v>2653</v>
      </c>
      <c r="Z246" s="56" t="s">
        <v>2653</v>
      </c>
      <c r="AA246" s="56" t="s">
        <v>2653</v>
      </c>
      <c r="AB246" s="56" t="s">
        <v>2653</v>
      </c>
      <c r="AC246" s="56" t="s">
        <v>2653</v>
      </c>
      <c r="AD246" s="56" t="s">
        <v>2653</v>
      </c>
      <c r="AE246" s="56" t="s">
        <v>2653</v>
      </c>
      <c r="AF246" s="56" t="s">
        <v>2653</v>
      </c>
      <c r="AG246" s="56" t="s">
        <v>2653</v>
      </c>
      <c r="AH246" s="56" t="s">
        <v>2653</v>
      </c>
      <c r="AI246" s="56" t="s">
        <v>2653</v>
      </c>
      <c r="AJ246" s="56" t="s">
        <v>216</v>
      </c>
      <c r="AK246" s="57" t="s">
        <v>352</v>
      </c>
      <c r="AL246" s="66" t="s">
        <v>56</v>
      </c>
      <c r="AM246" s="1" t="s">
        <v>898</v>
      </c>
      <c r="AN246" t="s">
        <v>898</v>
      </c>
      <c r="AO246" t="b">
        <f t="shared" si="11"/>
        <v>1</v>
      </c>
    </row>
    <row r="247" spans="1:42" ht="15" customHeight="1">
      <c r="A247" s="1">
        <v>122</v>
      </c>
      <c r="B247" s="1" t="s">
        <v>899</v>
      </c>
      <c r="C247" s="1" t="s">
        <v>900</v>
      </c>
      <c r="D247" s="14" t="str">
        <f>VLOOKUP(C247, Tea_added!$B$1:$E$367, 3, FALSE)</f>
        <v>612_ACE8100_Araneae_Thomisidae_Xysticus_deichmanni_IDBA_pilon_ConcatenatedSequences</v>
      </c>
      <c r="E247" s="14" t="str">
        <f>VLOOKUP(C247, Tea_added!$B$2:$E$367, 4, FALSE)</f>
        <v>BOLD:ACE8100</v>
      </c>
      <c r="F247" s="1" t="s">
        <v>901</v>
      </c>
      <c r="G247" s="1" t="s">
        <v>902</v>
      </c>
      <c r="H247" s="1" t="s">
        <v>903</v>
      </c>
      <c r="I247" s="1" t="s">
        <v>886</v>
      </c>
      <c r="J247" s="1" t="s">
        <v>896</v>
      </c>
      <c r="K247" s="1" t="s">
        <v>897</v>
      </c>
      <c r="L247" s="1" t="s">
        <v>903</v>
      </c>
      <c r="M247" s="1" t="str">
        <f t="shared" si="12"/>
        <v>Xysticus deichmanni_BOLD:ACE8100</v>
      </c>
      <c r="N247" s="13">
        <v>50</v>
      </c>
      <c r="O247" s="13" t="s">
        <v>904</v>
      </c>
      <c r="P247" s="13">
        <v>9535</v>
      </c>
      <c r="Q247" s="1" t="s">
        <v>715</v>
      </c>
      <c r="R247" s="1" t="s">
        <v>44</v>
      </c>
      <c r="S247" s="9" t="s">
        <v>45</v>
      </c>
      <c r="T247" s="1" t="s">
        <v>216</v>
      </c>
      <c r="U247" s="7" t="s">
        <v>3544</v>
      </c>
      <c r="W247" s="55" t="s">
        <v>2653</v>
      </c>
      <c r="X247" s="56" t="s">
        <v>2653</v>
      </c>
      <c r="Y247" s="56" t="s">
        <v>2653</v>
      </c>
      <c r="Z247" s="56" t="s">
        <v>2653</v>
      </c>
      <c r="AA247" s="56" t="s">
        <v>2653</v>
      </c>
      <c r="AB247" s="56" t="s">
        <v>2653</v>
      </c>
      <c r="AC247" s="56" t="s">
        <v>2653</v>
      </c>
      <c r="AD247" s="56" t="s">
        <v>2653</v>
      </c>
      <c r="AE247" s="56" t="s">
        <v>2653</v>
      </c>
      <c r="AF247" s="56" t="s">
        <v>2653</v>
      </c>
      <c r="AG247" s="56" t="s">
        <v>2653</v>
      </c>
      <c r="AH247" s="56" t="s">
        <v>2653</v>
      </c>
      <c r="AI247" s="56" t="s">
        <v>2653</v>
      </c>
      <c r="AJ247" s="56" t="s">
        <v>2653</v>
      </c>
      <c r="AK247" s="57" t="s">
        <v>352</v>
      </c>
      <c r="AL247" s="66" t="s">
        <v>56</v>
      </c>
      <c r="AM247" s="1" t="s">
        <v>905</v>
      </c>
      <c r="AN247" t="s">
        <v>905</v>
      </c>
      <c r="AO247" t="b">
        <f t="shared" si="11"/>
        <v>1</v>
      </c>
    </row>
    <row r="248" spans="1:42" ht="15" customHeight="1">
      <c r="A248" s="1">
        <v>123</v>
      </c>
      <c r="B248" s="1" t="s">
        <v>906</v>
      </c>
      <c r="C248" s="1" t="s">
        <v>907</v>
      </c>
      <c r="D248" s="14" t="str">
        <f>VLOOKUP(C248, Tea_added!$B$1:$E$367, 3, FALSE)</f>
        <v>615_ACK5581_Araneae_Dictynidae_Emblyna_borealis_IDBA_pilon</v>
      </c>
      <c r="E248" s="14" t="str">
        <f>VLOOKUP(C248, Tea_added!$B$2:$E$367, 4, FALSE)</f>
        <v>BOLD:ACK5581</v>
      </c>
      <c r="F248" s="1" t="s">
        <v>908</v>
      </c>
      <c r="G248" s="1" t="s">
        <v>909</v>
      </c>
      <c r="H248" s="1" t="s">
        <v>910</v>
      </c>
      <c r="I248" s="1" t="s">
        <v>886</v>
      </c>
      <c r="J248" s="1" t="s">
        <v>911</v>
      </c>
      <c r="K248" s="1" t="s">
        <v>912</v>
      </c>
      <c r="L248" s="1" t="s">
        <v>910</v>
      </c>
      <c r="M248" s="1" t="str">
        <f t="shared" si="12"/>
        <v>Emblyna borealis_BOLD:ACK5581</v>
      </c>
      <c r="N248" s="2">
        <v>50</v>
      </c>
      <c r="O248" s="2" t="s">
        <v>913</v>
      </c>
      <c r="P248" s="2">
        <v>1390</v>
      </c>
      <c r="Q248" s="1" t="s">
        <v>715</v>
      </c>
      <c r="R248" s="1" t="s">
        <v>44</v>
      </c>
      <c r="S248" s="9" t="s">
        <v>45</v>
      </c>
      <c r="T248" s="1" t="s">
        <v>55</v>
      </c>
      <c r="U248" s="7" t="s">
        <v>3544</v>
      </c>
      <c r="W248" s="55" t="s">
        <v>2653</v>
      </c>
      <c r="X248" s="56" t="s">
        <v>2653</v>
      </c>
      <c r="Y248" s="56" t="s">
        <v>2653</v>
      </c>
      <c r="Z248" s="56" t="s">
        <v>2653</v>
      </c>
      <c r="AA248" s="56" t="s">
        <v>2653</v>
      </c>
      <c r="AB248" s="56" t="s">
        <v>2653</v>
      </c>
      <c r="AC248" s="56" t="s">
        <v>2653</v>
      </c>
      <c r="AD248" s="56" t="s">
        <v>2653</v>
      </c>
      <c r="AE248" s="56" t="s">
        <v>2653</v>
      </c>
      <c r="AF248" s="56" t="s">
        <v>2653</v>
      </c>
      <c r="AG248" s="56" t="s">
        <v>2653</v>
      </c>
      <c r="AH248" s="56" t="s">
        <v>2653</v>
      </c>
      <c r="AI248" s="56" t="s">
        <v>2653</v>
      </c>
      <c r="AJ248" s="56" t="s">
        <v>2653</v>
      </c>
      <c r="AK248" s="57" t="s">
        <v>2653</v>
      </c>
      <c r="AL248" s="66" t="s">
        <v>56</v>
      </c>
      <c r="AM248" s="1" t="s">
        <v>914</v>
      </c>
      <c r="AN248" t="s">
        <v>914</v>
      </c>
      <c r="AO248" t="b">
        <f t="shared" si="11"/>
        <v>1</v>
      </c>
    </row>
    <row r="249" spans="1:42" ht="15" customHeight="1">
      <c r="A249" s="1">
        <v>19</v>
      </c>
      <c r="B249" s="1" t="s">
        <v>173</v>
      </c>
      <c r="C249" s="1" t="s">
        <v>174</v>
      </c>
      <c r="D249" s="14" t="str">
        <f>VLOOKUP(C249, Tea_added!$B$1:$E$367, 3, FALSE)</f>
        <v>CAN_66_AAM0871_Diptera_Chironomidae_Hydrobaenus_fusistylus_IDBApilon</v>
      </c>
      <c r="E249" s="14" t="str">
        <f>VLOOKUP(C249, Tea_added!$B$2:$E$367, 4, FALSE)</f>
        <v>BOLD:AAM0871</v>
      </c>
      <c r="F249" s="1" t="s">
        <v>175</v>
      </c>
      <c r="G249" s="1" t="s">
        <v>176</v>
      </c>
      <c r="H249" s="1" t="s">
        <v>177</v>
      </c>
      <c r="I249" s="1" t="s">
        <v>40</v>
      </c>
      <c r="J249" s="1" t="s">
        <v>41</v>
      </c>
      <c r="K249" s="1" t="s">
        <v>178</v>
      </c>
      <c r="L249" s="1" t="s">
        <v>177</v>
      </c>
      <c r="M249" s="1" t="str">
        <f t="shared" si="12"/>
        <v>Hydrobaenus fusistylus_BOLD:AAM0871</v>
      </c>
      <c r="N249" s="2">
        <v>90</v>
      </c>
      <c r="O249" s="2" t="s">
        <v>179</v>
      </c>
      <c r="P249" s="2">
        <v>828</v>
      </c>
      <c r="R249" s="1" t="s">
        <v>44</v>
      </c>
      <c r="S249" s="9" t="s">
        <v>45</v>
      </c>
      <c r="T249" s="1" t="s">
        <v>55</v>
      </c>
      <c r="U249" s="7" t="s">
        <v>3544</v>
      </c>
      <c r="W249" s="55" t="s">
        <v>2653</v>
      </c>
      <c r="X249" s="56" t="s">
        <v>2653</v>
      </c>
      <c r="Y249" s="56" t="s">
        <v>2653</v>
      </c>
      <c r="Z249" s="56" t="s">
        <v>2653</v>
      </c>
      <c r="AA249" s="56" t="s">
        <v>2653</v>
      </c>
      <c r="AB249" s="56" t="s">
        <v>2653</v>
      </c>
      <c r="AC249" s="56" t="s">
        <v>2653</v>
      </c>
      <c r="AD249" s="56" t="s">
        <v>2653</v>
      </c>
      <c r="AE249" s="56" t="s">
        <v>2653</v>
      </c>
      <c r="AF249" s="56" t="s">
        <v>2653</v>
      </c>
      <c r="AG249" s="56" t="s">
        <v>2653</v>
      </c>
      <c r="AH249" s="56" t="s">
        <v>2653</v>
      </c>
      <c r="AI249" s="56" t="s">
        <v>2653</v>
      </c>
      <c r="AJ249" s="56" t="s">
        <v>2653</v>
      </c>
      <c r="AK249" s="57" t="s">
        <v>2653</v>
      </c>
      <c r="AL249" s="66" t="s">
        <v>56</v>
      </c>
      <c r="AM249" s="1" t="s">
        <v>180</v>
      </c>
      <c r="AN249" t="s">
        <v>180</v>
      </c>
      <c r="AO249" t="b">
        <f t="shared" si="11"/>
        <v>1</v>
      </c>
    </row>
    <row r="250" spans="1:42" ht="15" customHeight="1">
      <c r="A250" s="1">
        <v>20</v>
      </c>
      <c r="B250" s="1" t="s">
        <v>181</v>
      </c>
      <c r="C250" s="1" t="s">
        <v>182</v>
      </c>
      <c r="D250" s="14" t="str">
        <f>VLOOKUP(C250, Tea_added!$B$1:$E$367, 3, FALSE)</f>
        <v>CAN_68_AAM6308_Diptera_Chironomidae_Limnophyes_anderseni_IDBApilon</v>
      </c>
      <c r="E250" s="14" t="str">
        <f>VLOOKUP(C250, Tea_added!$B$2:$E$367, 4, FALSE)</f>
        <v>BOLD:AAM6308</v>
      </c>
      <c r="F250" s="1" t="s">
        <v>183</v>
      </c>
      <c r="G250" s="1" t="s">
        <v>184</v>
      </c>
      <c r="H250" s="1" t="s">
        <v>185</v>
      </c>
      <c r="I250" s="1" t="s">
        <v>40</v>
      </c>
      <c r="J250" s="1" t="s">
        <v>41</v>
      </c>
      <c r="K250" s="1" t="s">
        <v>186</v>
      </c>
      <c r="L250" s="1" t="s">
        <v>185</v>
      </c>
      <c r="M250" s="1" t="str">
        <f t="shared" si="12"/>
        <v>Limnophyes anderseni_BOLD:AAM6308</v>
      </c>
      <c r="N250" s="2">
        <v>90</v>
      </c>
      <c r="O250" s="2">
        <v>7</v>
      </c>
      <c r="P250" s="2">
        <v>630</v>
      </c>
      <c r="R250" s="1" t="s">
        <v>44</v>
      </c>
      <c r="S250" s="9" t="s">
        <v>45</v>
      </c>
      <c r="T250" s="1" t="s">
        <v>55</v>
      </c>
      <c r="U250" s="7" t="s">
        <v>3544</v>
      </c>
      <c r="V250" s="71"/>
      <c r="W250" s="55" t="s">
        <v>2653</v>
      </c>
      <c r="X250" s="56" t="s">
        <v>2653</v>
      </c>
      <c r="Y250" s="56" t="s">
        <v>2653</v>
      </c>
      <c r="Z250" s="56" t="s">
        <v>2653</v>
      </c>
      <c r="AA250" s="56" t="s">
        <v>2653</v>
      </c>
      <c r="AB250" s="56" t="s">
        <v>2653</v>
      </c>
      <c r="AC250" s="56" t="s">
        <v>2653</v>
      </c>
      <c r="AD250" s="56" t="s">
        <v>2653</v>
      </c>
      <c r="AE250" s="56" t="s">
        <v>2653</v>
      </c>
      <c r="AF250" s="56" t="s">
        <v>2653</v>
      </c>
      <c r="AG250" s="56" t="s">
        <v>2653</v>
      </c>
      <c r="AH250" s="56" t="s">
        <v>2653</v>
      </c>
      <c r="AI250" s="56" t="s">
        <v>2653</v>
      </c>
      <c r="AJ250" s="56" t="s">
        <v>2653</v>
      </c>
      <c r="AK250" s="57" t="s">
        <v>2653</v>
      </c>
      <c r="AL250" s="66" t="s">
        <v>56</v>
      </c>
      <c r="AM250" s="1" t="s">
        <v>187</v>
      </c>
      <c r="AN250" t="s">
        <v>187</v>
      </c>
      <c r="AO250" t="b">
        <f t="shared" si="11"/>
        <v>1</v>
      </c>
    </row>
    <row r="251" spans="1:42" ht="15" customHeight="1">
      <c r="A251" s="1">
        <v>21</v>
      </c>
      <c r="B251" s="1" t="s">
        <v>188</v>
      </c>
      <c r="C251" s="1" t="s">
        <v>189</v>
      </c>
      <c r="D251" s="14" t="str">
        <f>VLOOKUP(C251, Tea_added!$B$1:$E$367, 3, FALSE)</f>
        <v>soup_AAD1720_Diptera_Chironomidae_Limnophyes_asquamatus_consensus</v>
      </c>
      <c r="E251" s="14" t="str">
        <f>VLOOKUP(C251, Tea_added!$B$2:$E$367, 4, FALSE)</f>
        <v>BOLD:AAD1720</v>
      </c>
      <c r="F251" s="1" t="s">
        <v>190</v>
      </c>
      <c r="G251" s="1" t="s">
        <v>191</v>
      </c>
      <c r="H251" s="1" t="s">
        <v>192</v>
      </c>
      <c r="I251" s="1" t="s">
        <v>40</v>
      </c>
      <c r="J251" s="1" t="s">
        <v>41</v>
      </c>
      <c r="K251" s="1" t="s">
        <v>186</v>
      </c>
      <c r="L251" s="1" t="s">
        <v>192</v>
      </c>
      <c r="M251" s="1"/>
      <c r="N251" s="13">
        <v>90</v>
      </c>
      <c r="O251" s="13" t="s">
        <v>193</v>
      </c>
      <c r="P251" s="13">
        <v>531</v>
      </c>
      <c r="R251" s="1" t="s">
        <v>44</v>
      </c>
      <c r="S251" s="4" t="s">
        <v>45</v>
      </c>
      <c r="T251" s="5" t="s">
        <v>46</v>
      </c>
      <c r="U251" s="116" t="s">
        <v>3544</v>
      </c>
      <c r="V251" s="122" t="s">
        <v>2685</v>
      </c>
      <c r="W251" s="6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8"/>
      <c r="AN251" t="s">
        <v>2453</v>
      </c>
      <c r="AO251" t="b">
        <f t="shared" si="11"/>
        <v>0</v>
      </c>
      <c r="AP251" s="72"/>
    </row>
    <row r="252" spans="1:42" ht="15" customHeight="1">
      <c r="A252" s="26">
        <v>21</v>
      </c>
      <c r="B252" s="26" t="s">
        <v>188</v>
      </c>
      <c r="C252" s="26" t="s">
        <v>2661</v>
      </c>
      <c r="D252" s="14" t="str">
        <f>VLOOKUP(C252, Tea_added!$B$1:$E$367, 3, FALSE)</f>
        <v>soup_AAD1720_Diptera_Chironomidae_Limnophyes_asquamatus_consensus</v>
      </c>
      <c r="E252" s="14" t="str">
        <f>VLOOKUP(C252, Tea_added!$B$2:$E$367, 4, FALSE)</f>
        <v>BOLD:AAD1720</v>
      </c>
      <c r="F252" s="26" t="s">
        <v>190</v>
      </c>
      <c r="G252" s="26" t="s">
        <v>191</v>
      </c>
      <c r="H252" s="26" t="s">
        <v>192</v>
      </c>
      <c r="I252" s="26" t="s">
        <v>40</v>
      </c>
      <c r="J252" s="26" t="s">
        <v>41</v>
      </c>
      <c r="K252" s="26" t="s">
        <v>186</v>
      </c>
      <c r="L252" s="26" t="s">
        <v>192</v>
      </c>
      <c r="M252" s="1" t="str">
        <f>_xlfn.TEXTJOIN("_", FALSE, L252, E252)</f>
        <v>Limnophyes asquamatus_BOLD:AAD1720</v>
      </c>
      <c r="N252" s="27">
        <v>90</v>
      </c>
      <c r="O252" s="27" t="s">
        <v>193</v>
      </c>
      <c r="P252" s="27">
        <v>531</v>
      </c>
      <c r="Q252" s="26"/>
      <c r="R252" s="26" t="s">
        <v>2384</v>
      </c>
      <c r="S252" s="28" t="s">
        <v>2385</v>
      </c>
      <c r="T252" s="29" t="s">
        <v>2650</v>
      </c>
      <c r="U252" s="118" t="s">
        <v>3544</v>
      </c>
      <c r="V252" s="76" t="s">
        <v>2683</v>
      </c>
      <c r="W252" s="30" t="s">
        <v>45</v>
      </c>
      <c r="X252" s="28" t="s">
        <v>45</v>
      </c>
      <c r="Y252" s="28" t="s">
        <v>45</v>
      </c>
      <c r="Z252" s="28" t="s">
        <v>45</v>
      </c>
      <c r="AA252" s="28" t="s">
        <v>45</v>
      </c>
      <c r="AB252" s="28" t="s">
        <v>45</v>
      </c>
      <c r="AC252" s="28" t="s">
        <v>45</v>
      </c>
      <c r="AD252" s="28" t="s">
        <v>45</v>
      </c>
      <c r="AE252" s="28" t="s">
        <v>45</v>
      </c>
      <c r="AF252" s="28" t="s">
        <v>45</v>
      </c>
      <c r="AG252" s="28" t="s">
        <v>45</v>
      </c>
      <c r="AH252" s="28" t="s">
        <v>45</v>
      </c>
      <c r="AI252" s="28" t="s">
        <v>352</v>
      </c>
      <c r="AJ252" s="28" t="s">
        <v>352</v>
      </c>
      <c r="AK252" s="31" t="s">
        <v>352</v>
      </c>
      <c r="AL252" s="27" t="s">
        <v>2666</v>
      </c>
      <c r="AM252" s="26" t="s">
        <v>2397</v>
      </c>
      <c r="AN252" s="26" t="s">
        <v>2453</v>
      </c>
      <c r="AO252" t="b">
        <f>EXACT(AM252,AN252)</f>
        <v>0</v>
      </c>
      <c r="AP252" s="72"/>
    </row>
    <row r="253" spans="1:42" ht="15" customHeight="1">
      <c r="A253" s="1">
        <v>22</v>
      </c>
      <c r="B253" s="1" t="s">
        <v>194</v>
      </c>
      <c r="C253" s="1" t="s">
        <v>195</v>
      </c>
      <c r="D253" s="14" t="str">
        <f>VLOOKUP(C253, Tea_added!$B$1:$E$367, 3, FALSE)</f>
        <v>PlateI_A1_AAU6762_Diptera_Chironomidae_Limnophyes_asquamatus_spades_pilon</v>
      </c>
      <c r="E253" s="14" t="str">
        <f>VLOOKUP(C253, Tea_added!$B$2:$E$367, 4, FALSE)</f>
        <v>BOLD:AAU6762</v>
      </c>
      <c r="F253" s="1" t="s">
        <v>196</v>
      </c>
      <c r="G253" s="1" t="s">
        <v>197</v>
      </c>
      <c r="H253" s="1" t="s">
        <v>192</v>
      </c>
      <c r="I253" s="1" t="s">
        <v>40</v>
      </c>
      <c r="J253" s="1" t="s">
        <v>41</v>
      </c>
      <c r="K253" s="1" t="s">
        <v>186</v>
      </c>
      <c r="L253" s="1" t="s">
        <v>192</v>
      </c>
      <c r="M253" s="1"/>
      <c r="N253" s="2">
        <v>90</v>
      </c>
      <c r="O253" s="2" t="s">
        <v>198</v>
      </c>
      <c r="P253" s="2">
        <v>774</v>
      </c>
      <c r="R253" s="1" t="s">
        <v>44</v>
      </c>
      <c r="S253" s="4" t="s">
        <v>45</v>
      </c>
      <c r="T253" s="5" t="s">
        <v>46</v>
      </c>
      <c r="U253" s="116" t="s">
        <v>3544</v>
      </c>
      <c r="V253" s="122" t="s">
        <v>2685</v>
      </c>
      <c r="W253" s="6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8"/>
      <c r="AN253" t="s">
        <v>2454</v>
      </c>
      <c r="AO253" t="b">
        <f t="shared" si="11"/>
        <v>0</v>
      </c>
    </row>
    <row r="254" spans="1:42" ht="15" customHeight="1">
      <c r="A254" s="14">
        <v>22</v>
      </c>
      <c r="B254" s="14" t="s">
        <v>194</v>
      </c>
      <c r="C254" s="14" t="s">
        <v>195</v>
      </c>
      <c r="D254" s="14" t="str">
        <f>VLOOKUP(C254, Tea_added!$B$1:$E$367, 3, FALSE)</f>
        <v>PlateI_A1_AAU6762_Diptera_Chironomidae_Limnophyes_asquamatus_spades_pilon</v>
      </c>
      <c r="E254" s="14" t="str">
        <f>VLOOKUP(C254, Tea_added!$B$2:$E$367, 4, FALSE)</f>
        <v>BOLD:AAU6762</v>
      </c>
      <c r="F254" s="14" t="s">
        <v>196</v>
      </c>
      <c r="G254" s="14" t="s">
        <v>197</v>
      </c>
      <c r="H254" s="14" t="s">
        <v>192</v>
      </c>
      <c r="I254" s="14" t="s">
        <v>40</v>
      </c>
      <c r="J254" s="14" t="s">
        <v>41</v>
      </c>
      <c r="K254" s="14" t="s">
        <v>186</v>
      </c>
      <c r="L254" s="14" t="s">
        <v>192</v>
      </c>
      <c r="M254" s="1" t="str">
        <f>_xlfn.TEXTJOIN("_", FALSE, L254, E254)</f>
        <v>Limnophyes asquamatus_BOLD:AAU6762</v>
      </c>
      <c r="N254" s="15">
        <v>90</v>
      </c>
      <c r="O254" s="15" t="s">
        <v>198</v>
      </c>
      <c r="P254" s="15">
        <v>774</v>
      </c>
      <c r="Q254" s="16"/>
      <c r="R254" s="14" t="s">
        <v>2384</v>
      </c>
      <c r="S254" s="19" t="s">
        <v>2385</v>
      </c>
      <c r="T254" s="17" t="s">
        <v>2650</v>
      </c>
      <c r="U254" s="117" t="s">
        <v>3544</v>
      </c>
      <c r="V254" s="113"/>
      <c r="W254" s="60" t="s">
        <v>2653</v>
      </c>
      <c r="X254" s="61" t="s">
        <v>2653</v>
      </c>
      <c r="Y254" s="61" t="s">
        <v>2653</v>
      </c>
      <c r="Z254" s="61" t="s">
        <v>2653</v>
      </c>
      <c r="AA254" s="61" t="s">
        <v>2653</v>
      </c>
      <c r="AB254" s="61" t="s">
        <v>2653</v>
      </c>
      <c r="AC254" s="61" t="s">
        <v>2653</v>
      </c>
      <c r="AD254" s="61" t="s">
        <v>2653</v>
      </c>
      <c r="AE254" s="61" t="s">
        <v>2653</v>
      </c>
      <c r="AF254" s="61" t="s">
        <v>2653</v>
      </c>
      <c r="AG254" s="61" t="s">
        <v>2653</v>
      </c>
      <c r="AH254" s="61" t="s">
        <v>2653</v>
      </c>
      <c r="AI254" s="61" t="s">
        <v>2653</v>
      </c>
      <c r="AJ254" s="61" t="s">
        <v>2653</v>
      </c>
      <c r="AK254" s="20" t="s">
        <v>2651</v>
      </c>
      <c r="AL254" s="65" t="s">
        <v>2400</v>
      </c>
      <c r="AM254" s="16" t="s">
        <v>2454</v>
      </c>
      <c r="AN254" s="16" t="s">
        <v>2454</v>
      </c>
      <c r="AO254" t="b">
        <f t="shared" si="11"/>
        <v>1</v>
      </c>
    </row>
    <row r="255" spans="1:42" ht="15" customHeight="1">
      <c r="A255" s="1">
        <v>23</v>
      </c>
      <c r="B255" s="1" t="s">
        <v>199</v>
      </c>
      <c r="C255" s="1" t="s">
        <v>200</v>
      </c>
      <c r="D255" s="14" t="str">
        <f>VLOOKUP(C255, Tea_added!$B$1:$E$367, 3, FALSE)</f>
        <v>soup_AAB7912_Diptera_Chironomidae_Limnophyes_brachytomus_spadesmeta</v>
      </c>
      <c r="E255" s="14" t="str">
        <f>VLOOKUP(C255, Tea_added!$B$2:$E$367, 4, FALSE)</f>
        <v>BOLD:AAB7912</v>
      </c>
      <c r="F255" s="1" t="s">
        <v>201</v>
      </c>
      <c r="G255" s="1" t="s">
        <v>202</v>
      </c>
      <c r="H255" s="1" t="s">
        <v>203</v>
      </c>
      <c r="I255" s="1" t="s">
        <v>40</v>
      </c>
      <c r="J255" s="1" t="s">
        <v>41</v>
      </c>
      <c r="K255" s="1" t="s">
        <v>186</v>
      </c>
      <c r="L255" s="1" t="s">
        <v>203</v>
      </c>
      <c r="M255" s="1"/>
      <c r="N255" s="2">
        <v>90</v>
      </c>
      <c r="O255" s="2" t="s">
        <v>204</v>
      </c>
      <c r="P255" s="2">
        <v>198</v>
      </c>
      <c r="R255" s="1" t="s">
        <v>44</v>
      </c>
      <c r="S255" s="4" t="s">
        <v>45</v>
      </c>
      <c r="T255" s="5" t="s">
        <v>46</v>
      </c>
      <c r="U255" s="116" t="s">
        <v>3544</v>
      </c>
      <c r="V255" s="122" t="s">
        <v>2685</v>
      </c>
      <c r="W255" s="6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8"/>
      <c r="AN255" t="s">
        <v>2455</v>
      </c>
      <c r="AO255" t="b">
        <f t="shared" si="11"/>
        <v>0</v>
      </c>
    </row>
    <row r="256" spans="1:42" ht="15" customHeight="1">
      <c r="A256" s="26">
        <v>23</v>
      </c>
      <c r="B256" s="26" t="s">
        <v>199</v>
      </c>
      <c r="C256" s="26" t="s">
        <v>2660</v>
      </c>
      <c r="D256" s="14" t="str">
        <f>VLOOKUP(C256, Tea_added!$B$1:$E$367, 3, FALSE)</f>
        <v>soup_AAB7912_Diptera_Chironomidae_Limnophyes_brachytomus_spadesmeta</v>
      </c>
      <c r="E256" s="14" t="str">
        <f>VLOOKUP(C256, Tea_added!$B$2:$E$367, 4, FALSE)</f>
        <v>BOLD:AAB7912</v>
      </c>
      <c r="F256" s="26" t="s">
        <v>201</v>
      </c>
      <c r="G256" s="26" t="s">
        <v>202</v>
      </c>
      <c r="H256" s="26" t="s">
        <v>203</v>
      </c>
      <c r="I256" s="26" t="s">
        <v>40</v>
      </c>
      <c r="J256" s="26" t="s">
        <v>41</v>
      </c>
      <c r="K256" s="26" t="s">
        <v>186</v>
      </c>
      <c r="L256" s="26" t="s">
        <v>203</v>
      </c>
      <c r="M256" s="1" t="str">
        <f t="shared" ref="M256:M300" si="13">_xlfn.TEXTJOIN("_", FALSE, L256, E256)</f>
        <v>Limnophyes brachytomus_BOLD:AAB7912</v>
      </c>
      <c r="N256" s="27">
        <v>90</v>
      </c>
      <c r="O256" s="27" t="s">
        <v>204</v>
      </c>
      <c r="P256" s="27">
        <v>198</v>
      </c>
      <c r="Q256" s="26"/>
      <c r="R256" s="26" t="s">
        <v>2384</v>
      </c>
      <c r="S256" s="28" t="s">
        <v>2385</v>
      </c>
      <c r="T256" s="29" t="s">
        <v>216</v>
      </c>
      <c r="U256" s="118" t="s">
        <v>3544</v>
      </c>
      <c r="V256" s="76" t="s">
        <v>2684</v>
      </c>
      <c r="W256" s="30" t="s">
        <v>45</v>
      </c>
      <c r="X256" s="28" t="s">
        <v>45</v>
      </c>
      <c r="Y256" s="28" t="s">
        <v>45</v>
      </c>
      <c r="Z256" s="28" t="s">
        <v>45</v>
      </c>
      <c r="AA256" s="28" t="s">
        <v>45</v>
      </c>
      <c r="AB256" s="28" t="s">
        <v>45</v>
      </c>
      <c r="AC256" s="28" t="s">
        <v>45</v>
      </c>
      <c r="AD256" s="28" t="s">
        <v>45</v>
      </c>
      <c r="AE256" s="28" t="s">
        <v>45</v>
      </c>
      <c r="AF256" s="28" t="s">
        <v>45</v>
      </c>
      <c r="AG256" s="28" t="s">
        <v>45</v>
      </c>
      <c r="AH256" s="28" t="s">
        <v>45</v>
      </c>
      <c r="AI256" s="28" t="s">
        <v>352</v>
      </c>
      <c r="AJ256" s="28" t="s">
        <v>352</v>
      </c>
      <c r="AK256" s="31" t="s">
        <v>352</v>
      </c>
      <c r="AL256" s="27" t="s">
        <v>2665</v>
      </c>
      <c r="AM256" s="26" t="s">
        <v>2395</v>
      </c>
      <c r="AN256" s="26" t="s">
        <v>2455</v>
      </c>
      <c r="AO256" t="b">
        <f t="shared" si="11"/>
        <v>0</v>
      </c>
    </row>
    <row r="257" spans="1:42" ht="15" customHeight="1">
      <c r="A257" s="1">
        <v>24</v>
      </c>
      <c r="B257" s="1" t="s">
        <v>205</v>
      </c>
      <c r="C257" s="1" t="s">
        <v>2396</v>
      </c>
      <c r="D257" s="14" t="str">
        <f>VLOOKUP(C257, Tea_added!$B$1:$E$367, 3, FALSE)</f>
        <v>CAN_86_ACM4349_Diptera_Chironomidae_Limnophyes_brachytomus_IDBApilon</v>
      </c>
      <c r="E257" s="14" t="str">
        <f>VLOOKUP(C257, Tea_added!$B$2:$E$367, 4, FALSE)</f>
        <v>BOLD:ACM4349</v>
      </c>
      <c r="F257" s="1" t="s">
        <v>206</v>
      </c>
      <c r="G257" s="1" t="s">
        <v>207</v>
      </c>
      <c r="H257" s="1" t="s">
        <v>203</v>
      </c>
      <c r="I257" s="1" t="s">
        <v>40</v>
      </c>
      <c r="J257" s="1" t="s">
        <v>41</v>
      </c>
      <c r="K257" s="1" t="s">
        <v>186</v>
      </c>
      <c r="L257" s="1" t="s">
        <v>203</v>
      </c>
      <c r="M257" s="1" t="str">
        <f t="shared" si="13"/>
        <v>Limnophyes brachytomus_BOLD:ACM4349</v>
      </c>
      <c r="N257" s="2">
        <v>90</v>
      </c>
      <c r="O257" s="2" t="s">
        <v>208</v>
      </c>
      <c r="P257" s="2">
        <v>405</v>
      </c>
      <c r="R257" s="1" t="s">
        <v>44</v>
      </c>
      <c r="S257" s="9" t="s">
        <v>45</v>
      </c>
      <c r="T257" s="1" t="s">
        <v>55</v>
      </c>
      <c r="U257" s="7" t="s">
        <v>3544</v>
      </c>
      <c r="W257" s="55" t="s">
        <v>2653</v>
      </c>
      <c r="X257" s="56" t="s">
        <v>2653</v>
      </c>
      <c r="Y257" s="56" t="s">
        <v>2653</v>
      </c>
      <c r="Z257" s="56" t="s">
        <v>2653</v>
      </c>
      <c r="AA257" s="56" t="s">
        <v>2653</v>
      </c>
      <c r="AB257" s="56" t="s">
        <v>2653</v>
      </c>
      <c r="AC257" s="56" t="s">
        <v>2653</v>
      </c>
      <c r="AD257" s="56" t="s">
        <v>2653</v>
      </c>
      <c r="AE257" s="56" t="s">
        <v>2653</v>
      </c>
      <c r="AF257" s="56" t="s">
        <v>2653</v>
      </c>
      <c r="AG257" s="56" t="s">
        <v>2653</v>
      </c>
      <c r="AH257" s="56" t="s">
        <v>2653</v>
      </c>
      <c r="AI257" s="56" t="s">
        <v>2653</v>
      </c>
      <c r="AJ257" s="56" t="s">
        <v>2653</v>
      </c>
      <c r="AK257" s="57" t="s">
        <v>2653</v>
      </c>
      <c r="AL257" s="66" t="s">
        <v>56</v>
      </c>
      <c r="AM257" s="1" t="s">
        <v>209</v>
      </c>
      <c r="AN257" t="s">
        <v>209</v>
      </c>
      <c r="AO257" t="b">
        <f t="shared" si="11"/>
        <v>1</v>
      </c>
    </row>
    <row r="258" spans="1:42" ht="15" customHeight="1">
      <c r="A258" s="1">
        <v>25</v>
      </c>
      <c r="B258" s="1" t="s">
        <v>210</v>
      </c>
      <c r="C258" s="1" t="s">
        <v>211</v>
      </c>
      <c r="D258" s="14" t="str">
        <f>VLOOKUP(C258, Tea_added!$B$1:$E$367, 3, FALSE)</f>
        <v>88_AAE6393_Diptera_Chironomidae_Limnophyes_eltoni_IDBA_pilon</v>
      </c>
      <c r="E258" s="14" t="str">
        <f>VLOOKUP(C258, Tea_added!$B$2:$E$367, 4, FALSE)</f>
        <v>BOLD:AAE6393</v>
      </c>
      <c r="F258" s="1" t="s">
        <v>212</v>
      </c>
      <c r="G258" s="1" t="s">
        <v>213</v>
      </c>
      <c r="H258" s="1" t="s">
        <v>214</v>
      </c>
      <c r="I258" s="1" t="s">
        <v>40</v>
      </c>
      <c r="J258" s="1" t="s">
        <v>41</v>
      </c>
      <c r="K258" s="1" t="s">
        <v>186</v>
      </c>
      <c r="L258" s="1" t="s">
        <v>214</v>
      </c>
      <c r="M258" s="1" t="str">
        <f t="shared" si="13"/>
        <v>Limnophyes eltoni_BOLD:AAE6393</v>
      </c>
      <c r="N258" s="2">
        <v>90</v>
      </c>
      <c r="O258" s="2" t="s">
        <v>215</v>
      </c>
      <c r="P258" s="2">
        <v>324</v>
      </c>
      <c r="R258" s="1" t="s">
        <v>44</v>
      </c>
      <c r="S258" s="9" t="s">
        <v>45</v>
      </c>
      <c r="T258" s="1" t="s">
        <v>216</v>
      </c>
      <c r="U258" s="7" t="s">
        <v>3544</v>
      </c>
      <c r="V258" s="71"/>
      <c r="W258" s="55" t="s">
        <v>216</v>
      </c>
      <c r="X258" s="56" t="s">
        <v>2653</v>
      </c>
      <c r="Y258" s="56" t="s">
        <v>2653</v>
      </c>
      <c r="Z258" s="56" t="s">
        <v>2653</v>
      </c>
      <c r="AA258" s="56" t="s">
        <v>2653</v>
      </c>
      <c r="AB258" s="56" t="s">
        <v>2653</v>
      </c>
      <c r="AC258" s="56" t="s">
        <v>2653</v>
      </c>
      <c r="AD258" s="56" t="s">
        <v>2653</v>
      </c>
      <c r="AE258" s="56" t="s">
        <v>2653</v>
      </c>
      <c r="AF258" s="56" t="s">
        <v>2653</v>
      </c>
      <c r="AG258" s="56" t="s">
        <v>2653</v>
      </c>
      <c r="AH258" s="56" t="s">
        <v>2653</v>
      </c>
      <c r="AI258" s="56" t="s">
        <v>2653</v>
      </c>
      <c r="AJ258" s="56" t="s">
        <v>2653</v>
      </c>
      <c r="AK258" s="57" t="s">
        <v>2653</v>
      </c>
      <c r="AL258" s="66" t="s">
        <v>56</v>
      </c>
      <c r="AM258" s="11" t="s">
        <v>217</v>
      </c>
      <c r="AN258" t="s">
        <v>217</v>
      </c>
      <c r="AO258" t="b">
        <f t="shared" ref="AO258:AO321" si="14">EXACT(AM258,AN258)</f>
        <v>1</v>
      </c>
    </row>
    <row r="259" spans="1:42" ht="15" customHeight="1">
      <c r="A259" s="1">
        <v>3</v>
      </c>
      <c r="B259" s="1" t="s">
        <v>58</v>
      </c>
      <c r="C259" s="1" t="s">
        <v>59</v>
      </c>
      <c r="D259" s="14" t="str">
        <f>VLOOKUP(C259, Tea_added!$B$1:$E$367, 3, FALSE)</f>
        <v>CAN_9_AAC8747_Diptera_Chironomidae_Chaetocladius_perennis_IDBApilon</v>
      </c>
      <c r="E259" s="14" t="str">
        <f>VLOOKUP(C259, Tea_added!$B$2:$E$367, 4, FALSE)</f>
        <v>BOLD:AAC8747</v>
      </c>
      <c r="F259" s="1" t="s">
        <v>60</v>
      </c>
      <c r="G259" s="1" t="s">
        <v>61</v>
      </c>
      <c r="H259" s="1" t="s">
        <v>62</v>
      </c>
      <c r="I259" s="1" t="s">
        <v>40</v>
      </c>
      <c r="J259" s="1" t="s">
        <v>41</v>
      </c>
      <c r="K259" s="1" t="s">
        <v>53</v>
      </c>
      <c r="L259" s="1" t="s">
        <v>62</v>
      </c>
      <c r="M259" s="1" t="str">
        <f t="shared" si="13"/>
        <v>Chaetocladius perennis_BOLD:AAC8747</v>
      </c>
      <c r="N259" s="2">
        <v>90</v>
      </c>
      <c r="O259" s="2" t="s">
        <v>63</v>
      </c>
      <c r="P259" s="2">
        <v>333</v>
      </c>
      <c r="R259" s="1" t="s">
        <v>44</v>
      </c>
      <c r="S259" s="9" t="s">
        <v>45</v>
      </c>
      <c r="T259" s="1" t="s">
        <v>55</v>
      </c>
      <c r="U259" s="7" t="s">
        <v>3544</v>
      </c>
      <c r="W259" s="55" t="s">
        <v>2653</v>
      </c>
      <c r="X259" s="56" t="s">
        <v>2653</v>
      </c>
      <c r="Y259" s="56" t="s">
        <v>2653</v>
      </c>
      <c r="Z259" s="56" t="s">
        <v>2653</v>
      </c>
      <c r="AA259" s="56" t="s">
        <v>2653</v>
      </c>
      <c r="AB259" s="56" t="s">
        <v>2653</v>
      </c>
      <c r="AC259" s="56" t="s">
        <v>2653</v>
      </c>
      <c r="AD259" s="56" t="s">
        <v>2653</v>
      </c>
      <c r="AE259" s="56" t="s">
        <v>2653</v>
      </c>
      <c r="AF259" s="56" t="s">
        <v>2653</v>
      </c>
      <c r="AG259" s="56" t="s">
        <v>2653</v>
      </c>
      <c r="AH259" s="56" t="s">
        <v>2653</v>
      </c>
      <c r="AI259" s="56" t="s">
        <v>2653</v>
      </c>
      <c r="AJ259" s="56" t="s">
        <v>2653</v>
      </c>
      <c r="AK259" s="57" t="s">
        <v>2653</v>
      </c>
      <c r="AL259" s="66" t="s">
        <v>56</v>
      </c>
      <c r="AM259" s="1" t="s">
        <v>64</v>
      </c>
      <c r="AN259" t="s">
        <v>64</v>
      </c>
      <c r="AO259" t="b">
        <f t="shared" si="14"/>
        <v>1</v>
      </c>
    </row>
    <row r="260" spans="1:42" ht="15" customHeight="1" thickBot="1">
      <c r="A260" s="1">
        <v>26</v>
      </c>
      <c r="B260" s="1" t="s">
        <v>218</v>
      </c>
      <c r="C260" s="1" t="s">
        <v>219</v>
      </c>
      <c r="D260" s="14" t="str">
        <f>VLOOKUP(C260, Tea_added!$B$1:$E$367, 3, FALSE)</f>
        <v>90_ABZ1847_Diptera_Chironomidae_Limnophyes_minimus_SPADESmeta_pilon</v>
      </c>
      <c r="E260" s="14" t="str">
        <f>VLOOKUP(C260, Tea_added!$B$2:$E$367, 4, FALSE)</f>
        <v>BOLD:ABZ1847</v>
      </c>
      <c r="F260" s="1" t="s">
        <v>220</v>
      </c>
      <c r="G260" s="1" t="s">
        <v>221</v>
      </c>
      <c r="H260" s="1" t="s">
        <v>222</v>
      </c>
      <c r="I260" s="1" t="s">
        <v>40</v>
      </c>
      <c r="J260" s="1" t="s">
        <v>41</v>
      </c>
      <c r="K260" s="1" t="s">
        <v>186</v>
      </c>
      <c r="L260" s="1" t="s">
        <v>222</v>
      </c>
      <c r="M260" s="1" t="str">
        <f t="shared" si="13"/>
        <v>Limnophyes minimus_BOLD:ABZ1847</v>
      </c>
      <c r="N260" s="2">
        <v>90</v>
      </c>
      <c r="O260" s="2" t="s">
        <v>63</v>
      </c>
      <c r="P260" s="2">
        <v>333</v>
      </c>
      <c r="R260" s="1" t="s">
        <v>44</v>
      </c>
      <c r="S260" s="9" t="s">
        <v>45</v>
      </c>
      <c r="T260" s="1" t="s">
        <v>55</v>
      </c>
      <c r="U260" s="7" t="s">
        <v>3544</v>
      </c>
      <c r="V260" s="71"/>
      <c r="W260" s="55" t="s">
        <v>2653</v>
      </c>
      <c r="X260" s="56" t="s">
        <v>2653</v>
      </c>
      <c r="Y260" s="56" t="s">
        <v>2653</v>
      </c>
      <c r="Z260" s="56" t="s">
        <v>2653</v>
      </c>
      <c r="AA260" s="56" t="s">
        <v>2653</v>
      </c>
      <c r="AB260" s="56" t="s">
        <v>2653</v>
      </c>
      <c r="AC260" s="56" t="s">
        <v>2653</v>
      </c>
      <c r="AD260" s="56" t="s">
        <v>2653</v>
      </c>
      <c r="AE260" s="56" t="s">
        <v>2653</v>
      </c>
      <c r="AF260" s="56" t="s">
        <v>2653</v>
      </c>
      <c r="AG260" s="56" t="s">
        <v>2653</v>
      </c>
      <c r="AH260" s="56" t="s">
        <v>2653</v>
      </c>
      <c r="AI260" s="56" t="s">
        <v>2653</v>
      </c>
      <c r="AJ260" s="56" t="s">
        <v>2653</v>
      </c>
      <c r="AK260" s="57" t="s">
        <v>2653</v>
      </c>
      <c r="AL260" s="66" t="s">
        <v>114</v>
      </c>
      <c r="AM260" s="1" t="s">
        <v>223</v>
      </c>
      <c r="AN260" t="s">
        <v>223</v>
      </c>
      <c r="AO260" t="b">
        <f t="shared" si="14"/>
        <v>1</v>
      </c>
    </row>
    <row r="261" spans="1:42" ht="15" customHeight="1" thickBot="1">
      <c r="A261" s="1">
        <v>27</v>
      </c>
      <c r="B261" s="1" t="s">
        <v>224</v>
      </c>
      <c r="C261" s="1" t="s">
        <v>225</v>
      </c>
      <c r="D261" s="14" t="str">
        <f>VLOOKUP(C261, Tea_added!$B$1:$E$367, 3, FALSE)</f>
        <v>97_AAU3704_Diptera_Chironomidae_Limnophyes_ninae_IDBA_pilon</v>
      </c>
      <c r="E261" s="14" t="str">
        <f>VLOOKUP(C261, Tea_added!$B$2:$E$367, 4, FALSE)</f>
        <v>BOLD:AAU3704</v>
      </c>
      <c r="F261" s="1" t="s">
        <v>226</v>
      </c>
      <c r="G261" s="1" t="s">
        <v>227</v>
      </c>
      <c r="H261" s="1" t="s">
        <v>228</v>
      </c>
      <c r="I261" s="1" t="s">
        <v>40</v>
      </c>
      <c r="J261" s="1" t="s">
        <v>41</v>
      </c>
      <c r="K261" s="1" t="s">
        <v>186</v>
      </c>
      <c r="L261" s="1" t="s">
        <v>228</v>
      </c>
      <c r="M261" s="1" t="str">
        <f t="shared" si="13"/>
        <v>Limnophyes ninae_BOLD:AAU3704</v>
      </c>
      <c r="N261" s="2">
        <v>90</v>
      </c>
      <c r="O261" s="2">
        <v>4</v>
      </c>
      <c r="P261" s="2">
        <v>360</v>
      </c>
      <c r="R261" s="1" t="s">
        <v>44</v>
      </c>
      <c r="S261" s="9" t="s">
        <v>45</v>
      </c>
      <c r="T261" s="1" t="s">
        <v>55</v>
      </c>
      <c r="U261" s="7" t="s">
        <v>3544</v>
      </c>
      <c r="V261" s="120"/>
      <c r="W261" s="55" t="s">
        <v>2653</v>
      </c>
      <c r="X261" s="56" t="s">
        <v>2653</v>
      </c>
      <c r="Y261" s="56" t="s">
        <v>2653</v>
      </c>
      <c r="Z261" s="56" t="s">
        <v>2653</v>
      </c>
      <c r="AA261" s="56" t="s">
        <v>2653</v>
      </c>
      <c r="AB261" s="56" t="s">
        <v>2653</v>
      </c>
      <c r="AC261" s="56" t="s">
        <v>2653</v>
      </c>
      <c r="AD261" s="56" t="s">
        <v>2653</v>
      </c>
      <c r="AE261" s="56" t="s">
        <v>2653</v>
      </c>
      <c r="AF261" s="56" t="s">
        <v>2653</v>
      </c>
      <c r="AG261" s="56" t="s">
        <v>2653</v>
      </c>
      <c r="AH261" s="56" t="s">
        <v>2653</v>
      </c>
      <c r="AI261" s="56" t="s">
        <v>2653</v>
      </c>
      <c r="AJ261" s="56" t="s">
        <v>2653</v>
      </c>
      <c r="AK261" s="57" t="s">
        <v>2653</v>
      </c>
      <c r="AL261" s="66" t="s">
        <v>56</v>
      </c>
      <c r="AM261" s="1" t="s">
        <v>229</v>
      </c>
      <c r="AN261" t="s">
        <v>229</v>
      </c>
      <c r="AO261" t="b">
        <f t="shared" si="14"/>
        <v>1</v>
      </c>
      <c r="AP261" s="75"/>
    </row>
    <row r="262" spans="1:42" ht="15" customHeight="1">
      <c r="A262" s="1">
        <v>28</v>
      </c>
      <c r="B262" s="1" t="s">
        <v>230</v>
      </c>
      <c r="C262" s="1" t="s">
        <v>231</v>
      </c>
      <c r="D262" s="14" t="str">
        <f>VLOOKUP(C262, Tea_added!$B$1:$E$367, 3, FALSE)</f>
        <v>98_AAL9235_Diptera_Chironomidae_Limnophyes_pumilio_SPADESmeta_pilon</v>
      </c>
      <c r="E262" s="14" t="str">
        <f>VLOOKUP(C262, Tea_added!$B$2:$E$367, 4, FALSE)</f>
        <v>BOLD:AAL9235</v>
      </c>
      <c r="F262" s="1" t="s">
        <v>232</v>
      </c>
      <c r="G262" s="1" t="s">
        <v>233</v>
      </c>
      <c r="H262" s="1" t="s">
        <v>234</v>
      </c>
      <c r="I262" s="1" t="s">
        <v>40</v>
      </c>
      <c r="J262" s="1" t="s">
        <v>41</v>
      </c>
      <c r="K262" s="1" t="s">
        <v>186</v>
      </c>
      <c r="L262" s="1" t="s">
        <v>234</v>
      </c>
      <c r="M262" s="1" t="str">
        <f t="shared" si="13"/>
        <v>Limnophyes pumilio_BOLD:AAL9235</v>
      </c>
      <c r="N262" s="13">
        <v>90</v>
      </c>
      <c r="O262" s="13" t="s">
        <v>235</v>
      </c>
      <c r="P262" s="13">
        <v>369</v>
      </c>
      <c r="R262" s="1" t="s">
        <v>44</v>
      </c>
      <c r="S262" s="9" t="s">
        <v>45</v>
      </c>
      <c r="T262" s="1" t="s">
        <v>55</v>
      </c>
      <c r="U262" s="7" t="s">
        <v>3544</v>
      </c>
      <c r="V262" s="71"/>
      <c r="W262" s="55" t="s">
        <v>2653</v>
      </c>
      <c r="X262" s="56" t="s">
        <v>2653</v>
      </c>
      <c r="Y262" s="56" t="s">
        <v>2653</v>
      </c>
      <c r="Z262" s="56" t="s">
        <v>2653</v>
      </c>
      <c r="AA262" s="56" t="s">
        <v>2653</v>
      </c>
      <c r="AB262" s="56" t="s">
        <v>2653</v>
      </c>
      <c r="AC262" s="56" t="s">
        <v>2653</v>
      </c>
      <c r="AD262" s="56" t="s">
        <v>2653</v>
      </c>
      <c r="AE262" s="56" t="s">
        <v>2653</v>
      </c>
      <c r="AF262" s="56" t="s">
        <v>2653</v>
      </c>
      <c r="AG262" s="56" t="s">
        <v>2653</v>
      </c>
      <c r="AH262" s="56" t="s">
        <v>2653</v>
      </c>
      <c r="AI262" s="56" t="s">
        <v>2653</v>
      </c>
      <c r="AJ262" s="56" t="s">
        <v>2653</v>
      </c>
      <c r="AK262" s="57" t="s">
        <v>2653</v>
      </c>
      <c r="AL262" s="66" t="s">
        <v>114</v>
      </c>
      <c r="AM262" s="1" t="s">
        <v>236</v>
      </c>
      <c r="AN262" t="s">
        <v>236</v>
      </c>
      <c r="AO262" t="b">
        <f t="shared" si="14"/>
        <v>1</v>
      </c>
    </row>
    <row r="263" spans="1:42" ht="15" customHeight="1">
      <c r="A263" s="1">
        <v>29</v>
      </c>
      <c r="B263" s="1" t="s">
        <v>237</v>
      </c>
      <c r="C263" s="1" t="s">
        <v>238</v>
      </c>
      <c r="D263" s="14" t="str">
        <f>VLOOKUP(C263, Tea_added!$B$1:$E$367, 3, FALSE)</f>
        <v>99_AAH3315_Coleoptera_Coccinellidae_Coccinella_transversoguttata_IDBA_pilon</v>
      </c>
      <c r="E263" s="14" t="str">
        <f>VLOOKUP(C263, Tea_added!$B$2:$E$367, 4, FALSE)</f>
        <v>BOLD:AAH3315</v>
      </c>
      <c r="F263" s="1" t="s">
        <v>239</v>
      </c>
      <c r="G263" s="1" t="s">
        <v>240</v>
      </c>
      <c r="H263" s="1" t="s">
        <v>241</v>
      </c>
      <c r="I263" s="1" t="s">
        <v>242</v>
      </c>
      <c r="J263" s="1" t="s">
        <v>243</v>
      </c>
      <c r="K263" s="1" t="s">
        <v>244</v>
      </c>
      <c r="L263" s="1" t="s">
        <v>241</v>
      </c>
      <c r="M263" s="1" t="str">
        <f t="shared" si="13"/>
        <v>Coccinella transversoguttata_BOLD:AAH3315</v>
      </c>
      <c r="N263" s="2">
        <v>50</v>
      </c>
      <c r="O263" s="2" t="s">
        <v>245</v>
      </c>
      <c r="P263" s="2">
        <v>7325</v>
      </c>
      <c r="R263" s="1" t="s">
        <v>44</v>
      </c>
      <c r="S263" s="9" t="s">
        <v>45</v>
      </c>
      <c r="T263" s="1" t="s">
        <v>55</v>
      </c>
      <c r="U263" s="7" t="s">
        <v>3544</v>
      </c>
      <c r="W263" s="55" t="s">
        <v>2653</v>
      </c>
      <c r="X263" s="56" t="s">
        <v>2653</v>
      </c>
      <c r="Y263" s="56" t="s">
        <v>2653</v>
      </c>
      <c r="Z263" s="56" t="s">
        <v>2653</v>
      </c>
      <c r="AA263" s="56" t="s">
        <v>2653</v>
      </c>
      <c r="AB263" s="56" t="s">
        <v>2653</v>
      </c>
      <c r="AC263" s="56" t="s">
        <v>2653</v>
      </c>
      <c r="AD263" s="56" t="s">
        <v>2653</v>
      </c>
      <c r="AE263" s="56" t="s">
        <v>2653</v>
      </c>
      <c r="AF263" s="56" t="s">
        <v>2653</v>
      </c>
      <c r="AG263" s="56" t="s">
        <v>2653</v>
      </c>
      <c r="AH263" s="56" t="s">
        <v>2653</v>
      </c>
      <c r="AI263" s="56" t="s">
        <v>2653</v>
      </c>
      <c r="AJ263" s="56" t="s">
        <v>2653</v>
      </c>
      <c r="AK263" s="57" t="s">
        <v>2653</v>
      </c>
      <c r="AL263" s="66" t="s">
        <v>56</v>
      </c>
      <c r="AM263" s="1" t="s">
        <v>246</v>
      </c>
      <c r="AN263" t="s">
        <v>246</v>
      </c>
      <c r="AO263" t="b">
        <f t="shared" si="14"/>
        <v>1</v>
      </c>
    </row>
    <row r="264" spans="1:42" ht="15" customHeight="1">
      <c r="A264" s="1">
        <v>188</v>
      </c>
      <c r="B264" s="1" t="s">
        <v>1369</v>
      </c>
      <c r="C264" s="1" t="s">
        <v>1370</v>
      </c>
      <c r="D264" s="14" t="str">
        <f>VLOOKUP(C264, Tea_added!$B$1:$E$367, 3, FALSE)</f>
        <v>PlateI_F12_AAH9836_Diptera_Chironomidae_Sergentia_coracina_refsoup_Concatenated</v>
      </c>
      <c r="E264" s="14" t="str">
        <f>VLOOKUP(C264, Tea_added!$B$2:$E$367, 4, FALSE)</f>
        <v>BOLD:AAH9836</v>
      </c>
      <c r="F264" s="1" t="s">
        <v>1371</v>
      </c>
      <c r="G264" s="1" t="s">
        <v>1372</v>
      </c>
      <c r="H264" s="1" t="s">
        <v>1373</v>
      </c>
      <c r="I264" s="1" t="s">
        <v>40</v>
      </c>
      <c r="J264" s="1" t="s">
        <v>41</v>
      </c>
      <c r="K264" s="1" t="s">
        <v>1374</v>
      </c>
      <c r="L264" s="1" t="s">
        <v>1373</v>
      </c>
      <c r="M264" s="1" t="str">
        <f t="shared" si="13"/>
        <v>Sergentia coracina_BOLD:AAH9836</v>
      </c>
      <c r="N264" s="2">
        <v>18</v>
      </c>
      <c r="O264" s="2">
        <v>27</v>
      </c>
      <c r="P264" s="2">
        <v>486</v>
      </c>
      <c r="R264" s="1" t="s">
        <v>1272</v>
      </c>
      <c r="S264" s="7" t="s">
        <v>2388</v>
      </c>
      <c r="T264" t="s">
        <v>2650</v>
      </c>
      <c r="U264" s="56" t="s">
        <v>3544</v>
      </c>
      <c r="V264" t="s">
        <v>2393</v>
      </c>
      <c r="W264" s="55" t="s">
        <v>45</v>
      </c>
      <c r="X264" s="56" t="s">
        <v>45</v>
      </c>
      <c r="Y264" s="56" t="s">
        <v>45</v>
      </c>
      <c r="Z264" s="56" t="s">
        <v>45</v>
      </c>
      <c r="AA264" s="56" t="s">
        <v>45</v>
      </c>
      <c r="AB264" s="56" t="s">
        <v>45</v>
      </c>
      <c r="AC264" s="56" t="s">
        <v>45</v>
      </c>
      <c r="AD264" s="56" t="s">
        <v>45</v>
      </c>
      <c r="AE264" s="56" t="s">
        <v>45</v>
      </c>
      <c r="AF264" s="56" t="s">
        <v>45</v>
      </c>
      <c r="AG264" s="56" t="s">
        <v>45</v>
      </c>
      <c r="AH264" s="56" t="s">
        <v>45</v>
      </c>
      <c r="AI264" s="56" t="s">
        <v>45</v>
      </c>
      <c r="AJ264" s="56" t="s">
        <v>45</v>
      </c>
      <c r="AK264" s="57" t="s">
        <v>2656</v>
      </c>
      <c r="AL264" s="64" t="s">
        <v>2636</v>
      </c>
      <c r="AM264" t="s">
        <v>2475</v>
      </c>
      <c r="AN264" t="s">
        <v>2475</v>
      </c>
      <c r="AO264" t="b">
        <f t="shared" si="14"/>
        <v>1</v>
      </c>
    </row>
    <row r="265" spans="1:42" ht="15" customHeight="1">
      <c r="A265" s="1">
        <v>189</v>
      </c>
      <c r="B265" s="1" t="s">
        <v>1375</v>
      </c>
      <c r="C265" s="1" t="s">
        <v>1376</v>
      </c>
      <c r="D265" s="14" t="str">
        <f>VLOOKUP(C265, Tea_added!$B$1:$E$367, 3, FALSE)</f>
        <v>PlateI_D2_ACI9309_Diptera_Chironomidae_Orthocladius_blastSpades_pilon</v>
      </c>
      <c r="E265" s="14" t="str">
        <f>VLOOKUP(C265, Tea_added!$B$2:$E$367, 4, FALSE)</f>
        <v>BOLD:ACI9309</v>
      </c>
      <c r="F265" s="1" t="s">
        <v>1377</v>
      </c>
      <c r="G265" s="1" t="s">
        <v>1378</v>
      </c>
      <c r="H265" s="1" t="s">
        <v>365</v>
      </c>
      <c r="I265" s="1" t="s">
        <v>40</v>
      </c>
      <c r="J265" s="1" t="s">
        <v>41</v>
      </c>
      <c r="K265" s="1" t="s">
        <v>365</v>
      </c>
      <c r="L265" s="1" t="s">
        <v>3121</v>
      </c>
      <c r="M265" s="1" t="str">
        <f t="shared" si="13"/>
        <v>Orthocladius sp_BOLD:ACI9309</v>
      </c>
      <c r="N265" s="2">
        <v>18</v>
      </c>
      <c r="O265" s="2" t="s">
        <v>1379</v>
      </c>
      <c r="P265" s="2" t="s">
        <v>1380</v>
      </c>
      <c r="R265" s="1" t="s">
        <v>1272</v>
      </c>
      <c r="S265" s="7" t="s">
        <v>2388</v>
      </c>
      <c r="T265" s="1" t="s">
        <v>55</v>
      </c>
      <c r="U265" s="7" t="s">
        <v>3544</v>
      </c>
      <c r="W265" s="55" t="s">
        <v>2653</v>
      </c>
      <c r="X265" s="56" t="s">
        <v>2653</v>
      </c>
      <c r="Y265" s="56" t="s">
        <v>2653</v>
      </c>
      <c r="Z265" s="56" t="s">
        <v>2653</v>
      </c>
      <c r="AA265" s="56" t="s">
        <v>2653</v>
      </c>
      <c r="AB265" s="56" t="s">
        <v>2653</v>
      </c>
      <c r="AC265" s="56" t="s">
        <v>2653</v>
      </c>
      <c r="AD265" s="56" t="s">
        <v>2653</v>
      </c>
      <c r="AE265" s="56" t="s">
        <v>2653</v>
      </c>
      <c r="AF265" s="56" t="s">
        <v>2653</v>
      </c>
      <c r="AG265" s="56" t="s">
        <v>2653</v>
      </c>
      <c r="AH265" s="56" t="s">
        <v>2653</v>
      </c>
      <c r="AI265" s="56" t="s">
        <v>2653</v>
      </c>
      <c r="AJ265" s="56" t="s">
        <v>2653</v>
      </c>
      <c r="AK265" s="57" t="s">
        <v>2653</v>
      </c>
      <c r="AL265" s="64" t="s">
        <v>2401</v>
      </c>
      <c r="AM265" t="s">
        <v>2405</v>
      </c>
      <c r="AN265" t="s">
        <v>2405</v>
      </c>
      <c r="AO265" t="b">
        <f t="shared" si="14"/>
        <v>1</v>
      </c>
    </row>
    <row r="266" spans="1:42" ht="15" customHeight="1" thickBot="1">
      <c r="A266" s="1">
        <v>192</v>
      </c>
      <c r="B266" s="1" t="s">
        <v>1392</v>
      </c>
      <c r="C266" s="1" t="s">
        <v>1393</v>
      </c>
      <c r="D266" s="14" t="str">
        <f>VLOOKUP(C266, Tea_added!$B$1:$E$367, 3, FALSE)</f>
        <v>PlateI_A6_AAD2548_Hemiptera_Aphididae_Acyrthosiphon_sp1_Concatenated</v>
      </c>
      <c r="E266" s="14" t="str">
        <f>VLOOKUP(C266, Tea_added!$B$2:$E$367, 4, FALSE)</f>
        <v>BOLD:AAD2548</v>
      </c>
      <c r="F266" s="1" t="s">
        <v>1394</v>
      </c>
      <c r="G266" s="1" t="s">
        <v>1395</v>
      </c>
      <c r="H266" s="1" t="s">
        <v>1396</v>
      </c>
      <c r="I266" s="1" t="s">
        <v>1397</v>
      </c>
      <c r="J266" s="1" t="s">
        <v>1398</v>
      </c>
      <c r="K266" s="1" t="s">
        <v>1399</v>
      </c>
      <c r="L266" s="1" t="s">
        <v>3373</v>
      </c>
      <c r="M266" s="1" t="str">
        <f t="shared" si="13"/>
        <v>Acyrthosiphon sp_BOLD:AAD2548</v>
      </c>
      <c r="N266" s="2">
        <v>18</v>
      </c>
      <c r="O266" s="2" t="s">
        <v>1400</v>
      </c>
      <c r="P266" s="2" t="s">
        <v>1401</v>
      </c>
      <c r="R266" s="1" t="s">
        <v>1272</v>
      </c>
      <c r="S266" s="7" t="s">
        <v>2387</v>
      </c>
      <c r="T266" t="s">
        <v>2650</v>
      </c>
      <c r="U266" s="56" t="s">
        <v>3544</v>
      </c>
      <c r="W266" s="55" t="s">
        <v>2653</v>
      </c>
      <c r="X266" s="56" t="s">
        <v>2653</v>
      </c>
      <c r="Y266" s="56" t="s">
        <v>2653</v>
      </c>
      <c r="Z266" s="56" t="s">
        <v>2653</v>
      </c>
      <c r="AA266" s="56" t="s">
        <v>2653</v>
      </c>
      <c r="AB266" s="56" t="s">
        <v>2653</v>
      </c>
      <c r="AC266" s="7" t="s">
        <v>2650</v>
      </c>
      <c r="AD266" s="7" t="s">
        <v>2651</v>
      </c>
      <c r="AE266" s="7" t="s">
        <v>2651</v>
      </c>
      <c r="AF266" s="7" t="s">
        <v>2651</v>
      </c>
      <c r="AG266" s="7" t="s">
        <v>2650</v>
      </c>
      <c r="AH266" s="7" t="s">
        <v>2650</v>
      </c>
      <c r="AI266" s="7" t="s">
        <v>2651</v>
      </c>
      <c r="AJ266" s="7" t="s">
        <v>2651</v>
      </c>
      <c r="AK266" s="8" t="s">
        <v>2651</v>
      </c>
      <c r="AL266" s="64" t="s">
        <v>2634</v>
      </c>
      <c r="AM266" t="s">
        <v>2478</v>
      </c>
      <c r="AN266" t="s">
        <v>2478</v>
      </c>
      <c r="AO266" t="b">
        <f t="shared" si="14"/>
        <v>1</v>
      </c>
    </row>
    <row r="267" spans="1:42" ht="15" customHeight="1" thickBot="1">
      <c r="A267" s="1">
        <v>193</v>
      </c>
      <c r="B267" s="1" t="s">
        <v>1402</v>
      </c>
      <c r="C267" s="1" t="s">
        <v>1403</v>
      </c>
      <c r="D267" s="14" t="str">
        <f>VLOOKUP(C267, Tea_added!$B$1:$E$367, 3, FALSE)</f>
        <v>PlateJ_C3_ABZ7255_Hemiptera_Aphididae_Pterocomma_groenlandicum_Concatenated</v>
      </c>
      <c r="E267" s="14" t="str">
        <f>VLOOKUP(C267, Tea_added!$B$2:$E$367, 4, FALSE)</f>
        <v>BOLD:ABZ7255</v>
      </c>
      <c r="F267" s="1" t="s">
        <v>1404</v>
      </c>
      <c r="G267" s="1" t="s">
        <v>1405</v>
      </c>
      <c r="H267" s="1" t="s">
        <v>1406</v>
      </c>
      <c r="I267" s="1" t="s">
        <v>1397</v>
      </c>
      <c r="J267" s="1" t="s">
        <v>1398</v>
      </c>
      <c r="K267" s="1" t="s">
        <v>1407</v>
      </c>
      <c r="L267" s="1" t="s">
        <v>1406</v>
      </c>
      <c r="M267" s="1" t="str">
        <f t="shared" si="13"/>
        <v>Pterocomma groenlandicum_BOLD:ABZ7255</v>
      </c>
      <c r="N267" s="2">
        <v>18</v>
      </c>
      <c r="O267" s="2" t="s">
        <v>947</v>
      </c>
      <c r="P267" s="2" t="s">
        <v>1408</v>
      </c>
      <c r="R267" s="1" t="s">
        <v>1272</v>
      </c>
      <c r="S267" s="7" t="s">
        <v>2388</v>
      </c>
      <c r="T267" t="s">
        <v>2673</v>
      </c>
      <c r="U267" s="56" t="s">
        <v>3544</v>
      </c>
      <c r="V267" s="120"/>
      <c r="W267" s="55" t="s">
        <v>2653</v>
      </c>
      <c r="X267" s="56" t="s">
        <v>2653</v>
      </c>
      <c r="Y267" s="56" t="s">
        <v>2653</v>
      </c>
      <c r="Z267" s="56" t="s">
        <v>2653</v>
      </c>
      <c r="AA267" s="56" t="s">
        <v>2653</v>
      </c>
      <c r="AB267" s="56" t="s">
        <v>2653</v>
      </c>
      <c r="AC267" s="56" t="s">
        <v>2653</v>
      </c>
      <c r="AD267" s="7" t="s">
        <v>2650</v>
      </c>
      <c r="AE267" s="56" t="s">
        <v>2653</v>
      </c>
      <c r="AF267" s="56" t="s">
        <v>2653</v>
      </c>
      <c r="AG267" s="56" t="s">
        <v>2653</v>
      </c>
      <c r="AH267" s="56" t="s">
        <v>2653</v>
      </c>
      <c r="AI267" s="56" t="s">
        <v>2653</v>
      </c>
      <c r="AJ267" s="56" t="s">
        <v>2653</v>
      </c>
      <c r="AK267" s="57" t="s">
        <v>2653</v>
      </c>
      <c r="AL267" s="64" t="s">
        <v>2634</v>
      </c>
      <c r="AM267" t="s">
        <v>2479</v>
      </c>
      <c r="AN267" t="s">
        <v>2479</v>
      </c>
      <c r="AO267" t="b">
        <f t="shared" si="14"/>
        <v>1</v>
      </c>
    </row>
    <row r="268" spans="1:42" ht="15" customHeight="1">
      <c r="A268" s="1">
        <v>194</v>
      </c>
      <c r="B268" s="1" t="s">
        <v>1409</v>
      </c>
      <c r="C268" s="1" t="s">
        <v>2394</v>
      </c>
      <c r="D268" s="14" t="str">
        <f>VLOOKUP(C268, Tea_added!$B$1:$E$367, 3, FALSE)</f>
        <v>PlateI_D3_AAA7683_Hemiptera_Aphididae_Myzus_polaris_Concatenated</v>
      </c>
      <c r="E268" s="14" t="str">
        <f>VLOOKUP(C268, Tea_added!$B$2:$E$367, 4, FALSE)</f>
        <v>BOLD:AAA7683</v>
      </c>
      <c r="F268" s="1" t="s">
        <v>1410</v>
      </c>
      <c r="G268" s="1" t="s">
        <v>1411</v>
      </c>
      <c r="H268" s="1" t="s">
        <v>1412</v>
      </c>
      <c r="I268" s="1" t="s">
        <v>1397</v>
      </c>
      <c r="J268" s="1" t="s">
        <v>1398</v>
      </c>
      <c r="K268" s="1" t="s">
        <v>1413</v>
      </c>
      <c r="L268" s="1" t="s">
        <v>1412</v>
      </c>
      <c r="M268" s="1" t="str">
        <f t="shared" si="13"/>
        <v>Myzus polaris_BOLD:AAA7683</v>
      </c>
      <c r="N268" s="2">
        <v>18</v>
      </c>
      <c r="O268" s="2" t="s">
        <v>1414</v>
      </c>
      <c r="P268" s="2" t="s">
        <v>1415</v>
      </c>
      <c r="R268" s="1" t="s">
        <v>1272</v>
      </c>
      <c r="S268" s="7" t="s">
        <v>2388</v>
      </c>
      <c r="T268" t="s">
        <v>2673</v>
      </c>
      <c r="U268" s="56" t="s">
        <v>3544</v>
      </c>
      <c r="V268" s="71"/>
      <c r="W268" s="55" t="s">
        <v>2653</v>
      </c>
      <c r="X268" s="56" t="s">
        <v>2653</v>
      </c>
      <c r="Y268" s="56" t="s">
        <v>2653</v>
      </c>
      <c r="Z268" s="56" t="s">
        <v>2653</v>
      </c>
      <c r="AA268" s="56" t="s">
        <v>2653</v>
      </c>
      <c r="AB268" s="56" t="s">
        <v>2653</v>
      </c>
      <c r="AC268" s="56" t="s">
        <v>2653</v>
      </c>
      <c r="AD268" s="56" t="s">
        <v>2653</v>
      </c>
      <c r="AE268" s="7" t="s">
        <v>2650</v>
      </c>
      <c r="AF268" s="56" t="s">
        <v>2653</v>
      </c>
      <c r="AG268" s="56" t="s">
        <v>2653</v>
      </c>
      <c r="AH268" s="56" t="s">
        <v>2653</v>
      </c>
      <c r="AI268" s="56" t="s">
        <v>2653</v>
      </c>
      <c r="AJ268" s="56" t="s">
        <v>2653</v>
      </c>
      <c r="AK268" s="57" t="s">
        <v>2653</v>
      </c>
      <c r="AL268" s="64" t="s">
        <v>2634</v>
      </c>
      <c r="AM268" t="s">
        <v>2480</v>
      </c>
      <c r="AN268" t="s">
        <v>2480</v>
      </c>
      <c r="AO268" t="b">
        <f t="shared" si="14"/>
        <v>1</v>
      </c>
    </row>
    <row r="269" spans="1:42" ht="15" customHeight="1" thickBot="1">
      <c r="A269" s="1">
        <v>197</v>
      </c>
      <c r="B269" s="1" t="s">
        <v>1430</v>
      </c>
      <c r="C269" s="1" t="s">
        <v>1431</v>
      </c>
      <c r="D269" s="14" t="str">
        <f>VLOOKUP(C269, Tea_added!$B$1:$E$367, 3, FALSE)</f>
        <v>PlateJ_G4_AAH1869_Hymenoptera_Ichneumonidae_Coelichneumonops_occidentalis_refsoup_consensus</v>
      </c>
      <c r="E269" s="14" t="str">
        <f>VLOOKUP(C269, Tea_added!$B$2:$E$367, 4, FALSE)</f>
        <v>BOLD:AAH1869</v>
      </c>
      <c r="F269" s="1" t="s">
        <v>1432</v>
      </c>
      <c r="G269" s="1" t="s">
        <v>1433</v>
      </c>
      <c r="H269" s="1" t="s">
        <v>1434</v>
      </c>
      <c r="I269" s="1" t="s">
        <v>773</v>
      </c>
      <c r="J269" s="1" t="s">
        <v>774</v>
      </c>
      <c r="K269" s="1" t="s">
        <v>1435</v>
      </c>
      <c r="L269" s="1" t="s">
        <v>1434</v>
      </c>
      <c r="M269" s="1" t="str">
        <f t="shared" si="13"/>
        <v>Coelichneumonops occidentalis_BOLD:AAH1869</v>
      </c>
      <c r="N269" s="2">
        <v>18</v>
      </c>
      <c r="O269" s="2" t="s">
        <v>672</v>
      </c>
      <c r="P269" s="2" t="s">
        <v>1436</v>
      </c>
      <c r="R269" s="1" t="s">
        <v>1272</v>
      </c>
      <c r="S269" s="7" t="s">
        <v>2388</v>
      </c>
      <c r="T269" s="1" t="s">
        <v>216</v>
      </c>
      <c r="U269" s="7" t="s">
        <v>3544</v>
      </c>
      <c r="W269" s="55" t="s">
        <v>2653</v>
      </c>
      <c r="X269" s="56" t="s">
        <v>2653</v>
      </c>
      <c r="Y269" s="56" t="s">
        <v>2653</v>
      </c>
      <c r="Z269" s="56" t="s">
        <v>2653</v>
      </c>
      <c r="AA269" s="56" t="s">
        <v>2653</v>
      </c>
      <c r="AB269" s="56" t="s">
        <v>2653</v>
      </c>
      <c r="AC269" s="56" t="s">
        <v>2653</v>
      </c>
      <c r="AD269" s="56" t="s">
        <v>2653</v>
      </c>
      <c r="AE269" s="56" t="s">
        <v>2653</v>
      </c>
      <c r="AF269" s="56" t="s">
        <v>2653</v>
      </c>
      <c r="AG269" s="56" t="s">
        <v>2653</v>
      </c>
      <c r="AH269" s="56" t="s">
        <v>2653</v>
      </c>
      <c r="AI269" s="56" t="s">
        <v>2653</v>
      </c>
      <c r="AJ269" s="56" t="s">
        <v>2653</v>
      </c>
      <c r="AK269" s="57" t="s">
        <v>352</v>
      </c>
      <c r="AL269" s="64" t="s">
        <v>2624</v>
      </c>
      <c r="AM269" t="s">
        <v>2483</v>
      </c>
      <c r="AN269" t="s">
        <v>2483</v>
      </c>
      <c r="AO269" t="b">
        <f t="shared" si="14"/>
        <v>1</v>
      </c>
    </row>
    <row r="270" spans="1:42" ht="15" customHeight="1" thickBot="1">
      <c r="A270" s="1">
        <v>199</v>
      </c>
      <c r="B270" s="1" t="s">
        <v>1443</v>
      </c>
      <c r="C270" s="1" t="s">
        <v>1444</v>
      </c>
      <c r="D270" s="14" t="str">
        <f>VLOOKUP(C270, Tea_added!$B$1:$E$367, 3, FALSE)</f>
        <v>PlateJ_H1_ACA4290_Diptera_Anthomyiidae_Delia_fabricii_Concatenated</v>
      </c>
      <c r="E270" s="14" t="str">
        <f>VLOOKUP(C270, Tea_added!$B$2:$E$367, 4, FALSE)</f>
        <v>BOLD:ACA4290</v>
      </c>
      <c r="F270" s="1" t="s">
        <v>1445</v>
      </c>
      <c r="G270" s="1" t="s">
        <v>1446</v>
      </c>
      <c r="H270" s="1" t="s">
        <v>1447</v>
      </c>
      <c r="I270" s="1" t="s">
        <v>40</v>
      </c>
      <c r="J270" s="1" t="s">
        <v>252</v>
      </c>
      <c r="K270" s="1" t="s">
        <v>452</v>
      </c>
      <c r="L270" s="1" t="s">
        <v>1447</v>
      </c>
      <c r="M270" s="1" t="str">
        <f t="shared" si="13"/>
        <v>Delia fabricii_BOLD:ACA4290</v>
      </c>
      <c r="N270" s="2">
        <v>18</v>
      </c>
      <c r="O270" s="2" t="s">
        <v>1448</v>
      </c>
      <c r="P270" s="2" t="s">
        <v>1449</v>
      </c>
      <c r="R270" s="1" t="s">
        <v>1272</v>
      </c>
      <c r="S270" s="7" t="s">
        <v>2388</v>
      </c>
      <c r="T270" t="s">
        <v>2678</v>
      </c>
      <c r="U270" s="56" t="s">
        <v>3544</v>
      </c>
      <c r="V270" s="120"/>
      <c r="W270" s="6" t="s">
        <v>2651</v>
      </c>
      <c r="X270" s="7" t="s">
        <v>2650</v>
      </c>
      <c r="Y270" s="7" t="s">
        <v>2650</v>
      </c>
      <c r="Z270" s="7" t="s">
        <v>2651</v>
      </c>
      <c r="AA270" s="7" t="s">
        <v>2650</v>
      </c>
      <c r="AB270" s="56" t="s">
        <v>2653</v>
      </c>
      <c r="AC270" s="7" t="s">
        <v>2651</v>
      </c>
      <c r="AD270" s="7" t="s">
        <v>2650</v>
      </c>
      <c r="AE270" s="7" t="s">
        <v>2650</v>
      </c>
      <c r="AF270" s="56" t="s">
        <v>2653</v>
      </c>
      <c r="AG270" s="7" t="s">
        <v>2650</v>
      </c>
      <c r="AH270" s="56" t="s">
        <v>2653</v>
      </c>
      <c r="AI270" s="7" t="s">
        <v>2650</v>
      </c>
      <c r="AJ270" s="7" t="s">
        <v>216</v>
      </c>
      <c r="AK270" s="57" t="s">
        <v>2653</v>
      </c>
      <c r="AL270" s="64" t="s">
        <v>2634</v>
      </c>
      <c r="AM270" t="s">
        <v>2485</v>
      </c>
      <c r="AN270" t="s">
        <v>2485</v>
      </c>
      <c r="AO270" t="b">
        <f t="shared" si="14"/>
        <v>1</v>
      </c>
    </row>
    <row r="271" spans="1:42" ht="15" customHeight="1" thickBot="1">
      <c r="A271" s="1">
        <v>200</v>
      </c>
      <c r="B271" s="1" t="s">
        <v>1450</v>
      </c>
      <c r="C271" s="1" t="s">
        <v>1451</v>
      </c>
      <c r="D271" s="14" t="str">
        <f>VLOOKUP(C271, Tea_added!$B$1:$E$367, 3, FALSE)</f>
        <v>PlateJ_E4_ACF2810_Hymenoptera_Ichneumonidae_Ichneumon_lariae_refsoup_Concatenated</v>
      </c>
      <c r="E271" s="14" t="str">
        <f>VLOOKUP(C271, Tea_added!$B$2:$E$367, 4, FALSE)</f>
        <v>BOLD:ACF2810</v>
      </c>
      <c r="F271" s="1" t="s">
        <v>1452</v>
      </c>
      <c r="G271" s="1" t="s">
        <v>1453</v>
      </c>
      <c r="H271" s="1" t="s">
        <v>1454</v>
      </c>
      <c r="I271" s="1" t="s">
        <v>773</v>
      </c>
      <c r="J271" s="1" t="s">
        <v>774</v>
      </c>
      <c r="K271" s="1" t="s">
        <v>1455</v>
      </c>
      <c r="L271" s="1" t="s">
        <v>1454</v>
      </c>
      <c r="M271" s="1" t="str">
        <f t="shared" si="13"/>
        <v>Ichneumon lariae_BOLD:ACF2810</v>
      </c>
      <c r="N271" s="2">
        <v>18</v>
      </c>
      <c r="O271" s="2" t="s">
        <v>171</v>
      </c>
      <c r="P271" s="2" t="s">
        <v>1456</v>
      </c>
      <c r="R271" s="1" t="s">
        <v>1272</v>
      </c>
      <c r="S271" s="7" t="s">
        <v>2388</v>
      </c>
      <c r="T271" t="s">
        <v>2675</v>
      </c>
      <c r="U271" s="56" t="s">
        <v>3544</v>
      </c>
      <c r="V271" s="120"/>
      <c r="W271" s="6" t="s">
        <v>2651</v>
      </c>
      <c r="X271" s="56" t="s">
        <v>2653</v>
      </c>
      <c r="Y271" s="56" t="s">
        <v>2653</v>
      </c>
      <c r="Z271" s="7" t="s">
        <v>2651</v>
      </c>
      <c r="AA271" s="7" t="s">
        <v>2650</v>
      </c>
      <c r="AB271" s="56" t="s">
        <v>2653</v>
      </c>
      <c r="AC271" s="56" t="s">
        <v>2653</v>
      </c>
      <c r="AD271" s="7" t="s">
        <v>2650</v>
      </c>
      <c r="AE271" s="7" t="s">
        <v>2676</v>
      </c>
      <c r="AF271" s="7" t="s">
        <v>2651</v>
      </c>
      <c r="AG271" s="56" t="s">
        <v>2653</v>
      </c>
      <c r="AH271" s="56" t="s">
        <v>2653</v>
      </c>
      <c r="AI271" s="56" t="s">
        <v>2653</v>
      </c>
      <c r="AJ271" s="56" t="s">
        <v>2653</v>
      </c>
      <c r="AK271" s="8" t="s">
        <v>2651</v>
      </c>
      <c r="AL271" s="64" t="s">
        <v>2635</v>
      </c>
      <c r="AM271" t="s">
        <v>2674</v>
      </c>
      <c r="AN271" t="s">
        <v>2486</v>
      </c>
      <c r="AO271" t="b">
        <f t="shared" si="14"/>
        <v>1</v>
      </c>
    </row>
    <row r="272" spans="1:42" ht="15" customHeight="1" thickBot="1">
      <c r="A272" s="1">
        <v>202</v>
      </c>
      <c r="B272" s="1" t="s">
        <v>1464</v>
      </c>
      <c r="C272" s="1" t="s">
        <v>1465</v>
      </c>
      <c r="D272" s="14" t="str">
        <f>VLOOKUP(C272, Tea_added!$B$1:$E$367, 3, FALSE)</f>
        <v>PlateJ_B3_ACA1844_Hymenoptera_Ichneumonidae_Campodorus_lituratus_refsoup_Concatenated</v>
      </c>
      <c r="E272" s="14" t="str">
        <f>VLOOKUP(C272, Tea_added!$B$2:$E$367, 4, FALSE)</f>
        <v>BOLD:ACA1844</v>
      </c>
      <c r="F272" s="1" t="s">
        <v>1466</v>
      </c>
      <c r="G272" s="1" t="s">
        <v>1467</v>
      </c>
      <c r="H272" s="1" t="s">
        <v>1468</v>
      </c>
      <c r="I272" s="1" t="s">
        <v>773</v>
      </c>
      <c r="J272" s="1" t="s">
        <v>774</v>
      </c>
      <c r="K272" s="1" t="s">
        <v>1469</v>
      </c>
      <c r="L272" s="1" t="s">
        <v>1468</v>
      </c>
      <c r="M272" s="1" t="str">
        <f t="shared" si="13"/>
        <v>Campodorus lituratus_BOLD:ACA1844</v>
      </c>
      <c r="N272" s="13">
        <v>18</v>
      </c>
      <c r="O272" s="13" t="s">
        <v>1470</v>
      </c>
      <c r="P272" s="13" t="s">
        <v>1471</v>
      </c>
      <c r="R272" s="1" t="s">
        <v>1272</v>
      </c>
      <c r="S272" s="7" t="s">
        <v>2391</v>
      </c>
      <c r="T272" t="s">
        <v>2675</v>
      </c>
      <c r="U272" s="56" t="s">
        <v>3544</v>
      </c>
      <c r="V272" s="120"/>
      <c r="W272" s="6" t="s">
        <v>2651</v>
      </c>
      <c r="X272" s="56" t="s">
        <v>2653</v>
      </c>
      <c r="Y272" s="56" t="s">
        <v>2653</v>
      </c>
      <c r="Z272" s="56" t="s">
        <v>2653</v>
      </c>
      <c r="AA272" s="56" t="s">
        <v>2653</v>
      </c>
      <c r="AB272" s="56" t="s">
        <v>2653</v>
      </c>
      <c r="AC272" s="56" t="s">
        <v>2653</v>
      </c>
      <c r="AD272" s="7" t="s">
        <v>2650</v>
      </c>
      <c r="AE272" s="56" t="s">
        <v>2653</v>
      </c>
      <c r="AF272" s="56" t="s">
        <v>2653</v>
      </c>
      <c r="AG272" s="7" t="s">
        <v>2650</v>
      </c>
      <c r="AH272" s="56" t="s">
        <v>2653</v>
      </c>
      <c r="AI272" s="56" t="s">
        <v>2653</v>
      </c>
      <c r="AJ272" s="7" t="s">
        <v>2651</v>
      </c>
      <c r="AK272" s="8" t="s">
        <v>2651</v>
      </c>
      <c r="AL272" s="64" t="s">
        <v>2635</v>
      </c>
      <c r="AM272" t="s">
        <v>2488</v>
      </c>
      <c r="AN272" t="s">
        <v>2488</v>
      </c>
      <c r="AO272" t="b">
        <f t="shared" si="14"/>
        <v>1</v>
      </c>
    </row>
    <row r="273" spans="1:43" ht="15" customHeight="1" thickBot="1">
      <c r="A273" s="1">
        <v>203</v>
      </c>
      <c r="B273" s="1" t="s">
        <v>1472</v>
      </c>
      <c r="C273" s="1" t="s">
        <v>1473</v>
      </c>
      <c r="D273" s="14" t="str">
        <f>VLOOKUP(C273, Tea_added!$B$1:$E$367, 3, FALSE)</f>
        <v>PlateJ_E3_AAH1501_Hymenoptera_Ichneumonidae_Glypta_arctica_refsoup_Concatenated</v>
      </c>
      <c r="E273" s="14" t="str">
        <f>VLOOKUP(C273, Tea_added!$B$2:$E$367, 4, FALSE)</f>
        <v>BOLD:AAH1501</v>
      </c>
      <c r="F273" s="1" t="s">
        <v>1474</v>
      </c>
      <c r="G273" s="1" t="s">
        <v>1475</v>
      </c>
      <c r="H273" s="1" t="s">
        <v>1476</v>
      </c>
      <c r="I273" s="1" t="s">
        <v>773</v>
      </c>
      <c r="J273" s="1" t="s">
        <v>774</v>
      </c>
      <c r="K273" s="1" t="s">
        <v>1477</v>
      </c>
      <c r="L273" s="1" t="s">
        <v>1476</v>
      </c>
      <c r="M273" s="1" t="str">
        <f t="shared" si="13"/>
        <v>Glypta arctica_BOLD:AAH1501</v>
      </c>
      <c r="N273" s="2">
        <v>18</v>
      </c>
      <c r="O273" s="2">
        <v>7</v>
      </c>
      <c r="P273" s="2">
        <v>126</v>
      </c>
      <c r="R273" s="1" t="s">
        <v>1272</v>
      </c>
      <c r="S273" s="7" t="s">
        <v>2388</v>
      </c>
      <c r="T273" t="s">
        <v>2673</v>
      </c>
      <c r="U273" s="56" t="s">
        <v>3544</v>
      </c>
      <c r="W273" s="55" t="s">
        <v>2653</v>
      </c>
      <c r="X273" s="56" t="s">
        <v>2653</v>
      </c>
      <c r="Y273" s="56" t="s">
        <v>2653</v>
      </c>
      <c r="Z273" s="56" t="s">
        <v>2653</v>
      </c>
      <c r="AA273" s="56" t="s">
        <v>2653</v>
      </c>
      <c r="AB273" s="56" t="s">
        <v>2653</v>
      </c>
      <c r="AC273" s="56" t="s">
        <v>2653</v>
      </c>
      <c r="AD273" s="56" t="s">
        <v>2653</v>
      </c>
      <c r="AE273" s="56" t="s">
        <v>2653</v>
      </c>
      <c r="AF273" s="56" t="s">
        <v>2653</v>
      </c>
      <c r="AG273" s="7" t="s">
        <v>2650</v>
      </c>
      <c r="AH273" s="56" t="s">
        <v>2653</v>
      </c>
      <c r="AI273" s="56" t="s">
        <v>2653</v>
      </c>
      <c r="AJ273" s="56" t="s">
        <v>2653</v>
      </c>
      <c r="AK273" s="57" t="s">
        <v>352</v>
      </c>
      <c r="AL273" s="64" t="s">
        <v>2636</v>
      </c>
      <c r="AM273" t="s">
        <v>2489</v>
      </c>
      <c r="AN273" t="s">
        <v>2489</v>
      </c>
      <c r="AO273" t="b">
        <f t="shared" si="14"/>
        <v>1</v>
      </c>
    </row>
    <row r="274" spans="1:43" ht="15" customHeight="1" thickBot="1">
      <c r="A274" s="1">
        <v>204</v>
      </c>
      <c r="B274" s="1" t="s">
        <v>1478</v>
      </c>
      <c r="C274" s="1" t="s">
        <v>1479</v>
      </c>
      <c r="D274" s="14" t="str">
        <f>VLOOKUP(C274, Tea_added!$B$1:$E$367, 3, FALSE)</f>
        <v>PlateI_E12_AAH1791_Hymenoptera_Ichneumonidae_Diplazontinae_idba_pilon</v>
      </c>
      <c r="E274" s="14" t="str">
        <f>VLOOKUP(C274, Tea_added!$B$2:$E$367, 4, FALSE)</f>
        <v>BOLD:AAH1791</v>
      </c>
      <c r="F274" s="1" t="s">
        <v>1480</v>
      </c>
      <c r="G274" s="1" t="s">
        <v>1481</v>
      </c>
      <c r="H274" s="1" t="s">
        <v>1482</v>
      </c>
      <c r="I274" s="1" t="s">
        <v>773</v>
      </c>
      <c r="J274" s="1" t="s">
        <v>774</v>
      </c>
      <c r="K274" s="1" t="s">
        <v>1482</v>
      </c>
      <c r="L274" s="1" t="s">
        <v>3446</v>
      </c>
      <c r="M274" s="1" t="str">
        <f t="shared" si="13"/>
        <v>Syrphoctonus sp_BOLD:AAH1791</v>
      </c>
      <c r="N274" s="13">
        <v>18</v>
      </c>
      <c r="O274" s="13" t="s">
        <v>570</v>
      </c>
      <c r="P274" s="13" t="s">
        <v>1483</v>
      </c>
      <c r="R274" s="1" t="s">
        <v>1272</v>
      </c>
      <c r="S274" s="7" t="s">
        <v>2388</v>
      </c>
      <c r="T274" s="1" t="s">
        <v>55</v>
      </c>
      <c r="U274" s="7" t="s">
        <v>3544</v>
      </c>
      <c r="V274" s="120"/>
      <c r="W274" s="55" t="s">
        <v>45</v>
      </c>
      <c r="X274" s="56" t="s">
        <v>45</v>
      </c>
      <c r="Y274" s="56" t="s">
        <v>45</v>
      </c>
      <c r="Z274" s="56" t="s">
        <v>45</v>
      </c>
      <c r="AA274" s="56" t="s">
        <v>45</v>
      </c>
      <c r="AB274" s="56" t="s">
        <v>45</v>
      </c>
      <c r="AC274" s="56" t="s">
        <v>45</v>
      </c>
      <c r="AD274" s="56" t="s">
        <v>45</v>
      </c>
      <c r="AE274" s="56" t="s">
        <v>45</v>
      </c>
      <c r="AF274" s="56" t="s">
        <v>45</v>
      </c>
      <c r="AG274" s="56" t="s">
        <v>45</v>
      </c>
      <c r="AH274" s="56" t="s">
        <v>45</v>
      </c>
      <c r="AI274" s="56" t="s">
        <v>45</v>
      </c>
      <c r="AJ274" s="56" t="s">
        <v>45</v>
      </c>
      <c r="AK274" s="57" t="s">
        <v>45</v>
      </c>
      <c r="AL274" s="64" t="s">
        <v>2399</v>
      </c>
      <c r="AM274" t="s">
        <v>2437</v>
      </c>
      <c r="AN274" t="s">
        <v>2437</v>
      </c>
      <c r="AO274" t="b">
        <f t="shared" si="14"/>
        <v>1</v>
      </c>
    </row>
    <row r="275" spans="1:43" ht="15" customHeight="1">
      <c r="A275" s="1">
        <v>209</v>
      </c>
      <c r="B275" s="1" t="s">
        <v>1504</v>
      </c>
      <c r="C275" s="1" t="s">
        <v>1505</v>
      </c>
      <c r="D275" s="14" t="str">
        <f>VLOOKUP(C275, Tea_added!$B$1:$E$367, 3, FALSE)</f>
        <v>PlateJ_D3_AAM6200_Diptera_Ceratopogonidae_Forcipomyia_sp.4ES_spades_pilon</v>
      </c>
      <c r="E275" s="14" t="str">
        <f>VLOOKUP(C275, Tea_added!$B$2:$E$367, 4, FALSE)</f>
        <v>BOLD:AAM6200</v>
      </c>
      <c r="F275" s="1" t="s">
        <v>1506</v>
      </c>
      <c r="G275" s="1" t="s">
        <v>1507</v>
      </c>
      <c r="H275" s="1" t="s">
        <v>1508</v>
      </c>
      <c r="I275" s="1" t="s">
        <v>40</v>
      </c>
      <c r="J275" s="1" t="s">
        <v>626</v>
      </c>
      <c r="K275" s="1" t="s">
        <v>1343</v>
      </c>
      <c r="L275" s="1" t="s">
        <v>3112</v>
      </c>
      <c r="M275" s="1" t="str">
        <f t="shared" si="13"/>
        <v>Forcipomyia sp4ES_BOLD:AAM6200</v>
      </c>
      <c r="N275" s="13">
        <v>18</v>
      </c>
      <c r="O275" s="13" t="s">
        <v>1509</v>
      </c>
      <c r="P275" s="13">
        <v>207</v>
      </c>
      <c r="R275" s="1" t="s">
        <v>1272</v>
      </c>
      <c r="S275" s="7" t="s">
        <v>2388</v>
      </c>
      <c r="T275" s="1" t="s">
        <v>55</v>
      </c>
      <c r="U275" s="7" t="s">
        <v>3544</v>
      </c>
      <c r="V275" s="71"/>
      <c r="W275" s="55" t="s">
        <v>2654</v>
      </c>
      <c r="X275" s="56" t="s">
        <v>2654</v>
      </c>
      <c r="Y275" s="56" t="s">
        <v>2654</v>
      </c>
      <c r="Z275" s="56" t="s">
        <v>2654</v>
      </c>
      <c r="AA275" s="56" t="s">
        <v>2654</v>
      </c>
      <c r="AB275" s="56" t="s">
        <v>2654</v>
      </c>
      <c r="AC275" s="56" t="s">
        <v>2654</v>
      </c>
      <c r="AD275" s="56" t="s">
        <v>2654</v>
      </c>
      <c r="AE275" s="56" t="s">
        <v>2654</v>
      </c>
      <c r="AF275" s="56" t="s">
        <v>2654</v>
      </c>
      <c r="AG275" s="56" t="s">
        <v>2654</v>
      </c>
      <c r="AH275" s="56" t="s">
        <v>2654</v>
      </c>
      <c r="AI275" s="56" t="s">
        <v>2654</v>
      </c>
      <c r="AJ275" s="56" t="s">
        <v>2654</v>
      </c>
      <c r="AK275" s="57" t="s">
        <v>2654</v>
      </c>
      <c r="AL275" s="64" t="s">
        <v>2400</v>
      </c>
      <c r="AM275" t="s">
        <v>2494</v>
      </c>
      <c r="AN275" t="s">
        <v>2494</v>
      </c>
      <c r="AO275" t="b">
        <f t="shared" si="14"/>
        <v>1</v>
      </c>
    </row>
    <row r="276" spans="1:43" ht="15" customHeight="1">
      <c r="A276" s="1">
        <v>210</v>
      </c>
      <c r="B276" s="1" t="s">
        <v>1510</v>
      </c>
      <c r="C276" s="1" t="s">
        <v>1511</v>
      </c>
      <c r="D276" s="14" t="str">
        <f>VLOOKUP(C276, Tea_added!$B$1:$E$367, 3, FALSE)</f>
        <v>PlateI_C7_AAL9247_Diptera_Ceratopogonidae_Brachypogon_refsoup_Concatenated</v>
      </c>
      <c r="E276" s="14" t="str">
        <f>VLOOKUP(C276, Tea_added!$B$2:$E$367, 4, FALSE)</f>
        <v>BOLD:AAL9247</v>
      </c>
      <c r="F276" s="1" t="s">
        <v>1512</v>
      </c>
      <c r="G276" s="1" t="s">
        <v>1513</v>
      </c>
      <c r="H276" s="1" t="s">
        <v>625</v>
      </c>
      <c r="I276" s="1" t="s">
        <v>40</v>
      </c>
      <c r="J276" s="1" t="s">
        <v>626</v>
      </c>
      <c r="K276" s="1" t="s">
        <v>625</v>
      </c>
      <c r="L276" s="1" t="s">
        <v>3111</v>
      </c>
      <c r="M276" s="1" t="str">
        <f t="shared" si="13"/>
        <v>Brachypogon sp_BOLD:AAL9247</v>
      </c>
      <c r="N276" s="2">
        <v>18</v>
      </c>
      <c r="O276" s="2" t="s">
        <v>1514</v>
      </c>
      <c r="P276" s="2" t="s">
        <v>1515</v>
      </c>
      <c r="R276" s="1" t="s">
        <v>1272</v>
      </c>
      <c r="S276" s="7" t="s">
        <v>2388</v>
      </c>
      <c r="T276" t="s">
        <v>2650</v>
      </c>
      <c r="U276" s="56" t="s">
        <v>3544</v>
      </c>
      <c r="V276" s="71" t="s">
        <v>2393</v>
      </c>
      <c r="W276" s="6" t="s">
        <v>2650</v>
      </c>
      <c r="X276" s="56" t="s">
        <v>2654</v>
      </c>
      <c r="Y276" s="56" t="s">
        <v>2654</v>
      </c>
      <c r="Z276" s="56" t="s">
        <v>2654</v>
      </c>
      <c r="AA276" s="56" t="s">
        <v>2654</v>
      </c>
      <c r="AB276" s="56" t="s">
        <v>2654</v>
      </c>
      <c r="AC276" s="56" t="s">
        <v>2654</v>
      </c>
      <c r="AD276" s="56" t="s">
        <v>2654</v>
      </c>
      <c r="AE276" s="56" t="s">
        <v>2654</v>
      </c>
      <c r="AF276" s="56" t="s">
        <v>2654</v>
      </c>
      <c r="AG276" s="7" t="s">
        <v>2650</v>
      </c>
      <c r="AH276" s="56" t="s">
        <v>2654</v>
      </c>
      <c r="AI276" s="56" t="s">
        <v>2654</v>
      </c>
      <c r="AJ276" s="56" t="s">
        <v>2654</v>
      </c>
      <c r="AK276" s="8" t="s">
        <v>2651</v>
      </c>
      <c r="AL276" s="64" t="s">
        <v>2636</v>
      </c>
      <c r="AM276" t="s">
        <v>2495</v>
      </c>
      <c r="AN276" t="s">
        <v>2495</v>
      </c>
      <c r="AO276" t="b">
        <f t="shared" si="14"/>
        <v>1</v>
      </c>
    </row>
    <row r="277" spans="1:43" ht="15" customHeight="1">
      <c r="A277" s="1">
        <v>214</v>
      </c>
      <c r="B277" s="1" t="s">
        <v>1533</v>
      </c>
      <c r="C277" s="1" t="s">
        <v>1534</v>
      </c>
      <c r="D277" s="14" t="str">
        <f>VLOOKUP(C277, Tea_added!$B$1:$E$367, 3, FALSE)</f>
        <v>PlateJ_H3_ACI8616_Diptera_Chironomidae_Limnophyes_idba_pilon</v>
      </c>
      <c r="E277" s="14" t="str">
        <f>VLOOKUP(C277, Tea_added!$B$2:$E$367, 4, FALSE)</f>
        <v>BOLD:ACI8616</v>
      </c>
      <c r="F277" s="1" t="s">
        <v>1535</v>
      </c>
      <c r="G277" s="1" t="s">
        <v>1536</v>
      </c>
      <c r="H277" s="1" t="s">
        <v>186</v>
      </c>
      <c r="I277" s="1" t="s">
        <v>40</v>
      </c>
      <c r="J277" s="1" t="s">
        <v>41</v>
      </c>
      <c r="K277" s="1" t="s">
        <v>186</v>
      </c>
      <c r="L277" s="1" t="s">
        <v>3119</v>
      </c>
      <c r="M277" s="1" t="str">
        <f t="shared" si="13"/>
        <v>Limnophyes sp_BOLD:ACI8616</v>
      </c>
      <c r="N277" s="2">
        <v>18</v>
      </c>
      <c r="O277" s="2" t="s">
        <v>1537</v>
      </c>
      <c r="P277" s="2" t="s">
        <v>1538</v>
      </c>
      <c r="R277" s="1" t="s">
        <v>1272</v>
      </c>
      <c r="S277" s="7" t="s">
        <v>2392</v>
      </c>
      <c r="T277" s="1" t="s">
        <v>55</v>
      </c>
      <c r="U277" s="7" t="s">
        <v>3544</v>
      </c>
      <c r="V277" t="s">
        <v>2657</v>
      </c>
      <c r="W277" s="55" t="s">
        <v>45</v>
      </c>
      <c r="X277" s="56" t="s">
        <v>45</v>
      </c>
      <c r="Y277" s="56" t="s">
        <v>45</v>
      </c>
      <c r="Z277" s="56" t="s">
        <v>45</v>
      </c>
      <c r="AA277" s="56" t="s">
        <v>45</v>
      </c>
      <c r="AB277" s="56" t="s">
        <v>45</v>
      </c>
      <c r="AC277" s="56" t="s">
        <v>45</v>
      </c>
      <c r="AD277" s="56" t="s">
        <v>45</v>
      </c>
      <c r="AE277" s="56" t="s">
        <v>45</v>
      </c>
      <c r="AF277" s="56" t="s">
        <v>45</v>
      </c>
      <c r="AG277" s="56" t="s">
        <v>45</v>
      </c>
      <c r="AH277" s="56" t="s">
        <v>45</v>
      </c>
      <c r="AI277" s="56" t="s">
        <v>45</v>
      </c>
      <c r="AJ277" s="56" t="s">
        <v>45</v>
      </c>
      <c r="AK277" s="57" t="s">
        <v>45</v>
      </c>
      <c r="AL277" s="64" t="s">
        <v>2399</v>
      </c>
      <c r="AM277" t="s">
        <v>2438</v>
      </c>
      <c r="AN277" t="s">
        <v>2438</v>
      </c>
      <c r="AO277" t="b">
        <f t="shared" si="14"/>
        <v>1</v>
      </c>
    </row>
    <row r="278" spans="1:43" ht="15" customHeight="1">
      <c r="A278" s="1">
        <v>215</v>
      </c>
      <c r="B278" s="1" t="s">
        <v>1539</v>
      </c>
      <c r="C278" s="1" t="s">
        <v>1540</v>
      </c>
      <c r="D278" s="14" t="str">
        <f>VLOOKUP(C278, Tea_added!$B$1:$E$367, 3, FALSE)</f>
        <v>PlateJ_F3_ABV1190_Diptera_Chironomidae_Limnophyes_Concatenated</v>
      </c>
      <c r="E278" s="14" t="str">
        <f>VLOOKUP(C278, Tea_added!$B$2:$E$367, 4, FALSE)</f>
        <v>BOLD:ABV1190</v>
      </c>
      <c r="F278" s="1" t="s">
        <v>1541</v>
      </c>
      <c r="G278" s="1" t="s">
        <v>1542</v>
      </c>
      <c r="H278" s="1" t="s">
        <v>186</v>
      </c>
      <c r="I278" s="1" t="s">
        <v>40</v>
      </c>
      <c r="J278" s="1" t="s">
        <v>41</v>
      </c>
      <c r="K278" s="1" t="s">
        <v>186</v>
      </c>
      <c r="L278" s="1" t="s">
        <v>3119</v>
      </c>
      <c r="M278" s="1" t="str">
        <f t="shared" si="13"/>
        <v>Limnophyes sp_BOLD:ABV1190</v>
      </c>
      <c r="N278" s="2">
        <v>18</v>
      </c>
      <c r="O278" s="2">
        <v>7</v>
      </c>
      <c r="P278" s="2">
        <v>126</v>
      </c>
      <c r="R278" s="1" t="s">
        <v>1272</v>
      </c>
      <c r="S278" s="7" t="s">
        <v>2677</v>
      </c>
      <c r="T278" t="s">
        <v>2673</v>
      </c>
      <c r="U278" s="56" t="s">
        <v>3544</v>
      </c>
      <c r="V278" s="71" t="s">
        <v>2393</v>
      </c>
      <c r="W278" s="6" t="s">
        <v>2650</v>
      </c>
      <c r="X278" s="7" t="s">
        <v>2650</v>
      </c>
      <c r="Y278" s="7" t="s">
        <v>2650</v>
      </c>
      <c r="Z278" s="7" t="s">
        <v>2651</v>
      </c>
      <c r="AA278" s="56" t="s">
        <v>45</v>
      </c>
      <c r="AB278" s="56" t="s">
        <v>45</v>
      </c>
      <c r="AC278" s="7" t="s">
        <v>2651</v>
      </c>
      <c r="AD278" s="7" t="s">
        <v>2650</v>
      </c>
      <c r="AE278" s="7" t="s">
        <v>2650</v>
      </c>
      <c r="AF278" s="7"/>
      <c r="AG278" s="7" t="s">
        <v>2651</v>
      </c>
      <c r="AH278" s="7" t="s">
        <v>2651</v>
      </c>
      <c r="AI278" s="7" t="s">
        <v>2651</v>
      </c>
      <c r="AJ278" s="7" t="s">
        <v>2651</v>
      </c>
      <c r="AK278" s="8" t="s">
        <v>2651</v>
      </c>
      <c r="AL278" s="64" t="s">
        <v>2634</v>
      </c>
      <c r="AM278" t="s">
        <v>2499</v>
      </c>
      <c r="AN278" t="s">
        <v>2499</v>
      </c>
      <c r="AO278" t="b">
        <f t="shared" si="14"/>
        <v>1</v>
      </c>
    </row>
    <row r="279" spans="1:43" ht="15" customHeight="1">
      <c r="A279" s="1">
        <v>218</v>
      </c>
      <c r="B279" s="1" t="s">
        <v>1553</v>
      </c>
      <c r="C279" s="1" t="s">
        <v>1554</v>
      </c>
      <c r="D279" s="14" t="str">
        <f>VLOOKUP(C279, Tea_added!$B$1:$E$367, 3, FALSE)</f>
        <v>PlateJ_A4_ACT4636_Diptera_Chironomidae_Orthocladiinae_idba_pilon</v>
      </c>
      <c r="E279" s="14" t="str">
        <f>VLOOKUP(C279, Tea_added!$B$2:$E$367, 4, FALSE)</f>
        <v>BOLD:ACT4636</v>
      </c>
      <c r="F279" s="1" t="s">
        <v>1555</v>
      </c>
      <c r="G279" s="1" t="s">
        <v>1556</v>
      </c>
      <c r="H279" s="1" t="s">
        <v>1520</v>
      </c>
      <c r="I279" s="1" t="s">
        <v>40</v>
      </c>
      <c r="J279" s="1" t="s">
        <v>3126</v>
      </c>
      <c r="K279" s="1" t="s">
        <v>3116</v>
      </c>
      <c r="L279" s="1" t="s">
        <v>3117</v>
      </c>
      <c r="M279" s="1" t="str">
        <f t="shared" si="13"/>
        <v>genus sp_BOLD:ACT4636</v>
      </c>
      <c r="N279" s="2">
        <v>18</v>
      </c>
      <c r="O279" s="2" t="s">
        <v>135</v>
      </c>
      <c r="P279" s="2" t="s">
        <v>1557</v>
      </c>
      <c r="R279" s="1" t="s">
        <v>1272</v>
      </c>
      <c r="S279" s="7" t="s">
        <v>2388</v>
      </c>
      <c r="T279" s="1" t="s">
        <v>2649</v>
      </c>
      <c r="U279" s="7" t="s">
        <v>3544</v>
      </c>
      <c r="V279" s="114"/>
      <c r="W279" s="55" t="s">
        <v>45</v>
      </c>
      <c r="X279" s="56" t="s">
        <v>45</v>
      </c>
      <c r="Y279" s="56" t="s">
        <v>45</v>
      </c>
      <c r="Z279" s="56" t="s">
        <v>45</v>
      </c>
      <c r="AA279" s="56" t="s">
        <v>45</v>
      </c>
      <c r="AB279" s="56" t="s">
        <v>45</v>
      </c>
      <c r="AC279" s="56" t="s">
        <v>45</v>
      </c>
      <c r="AD279" s="56" t="s">
        <v>45</v>
      </c>
      <c r="AE279" s="56" t="s">
        <v>45</v>
      </c>
      <c r="AF279" s="56" t="s">
        <v>45</v>
      </c>
      <c r="AG279" s="56" t="s">
        <v>45</v>
      </c>
      <c r="AH279" s="56" t="s">
        <v>45</v>
      </c>
      <c r="AI279" s="56" t="s">
        <v>45</v>
      </c>
      <c r="AJ279" s="56" t="s">
        <v>45</v>
      </c>
      <c r="AK279" s="57" t="s">
        <v>2656</v>
      </c>
      <c r="AL279" s="64" t="s">
        <v>2399</v>
      </c>
      <c r="AM279" t="s">
        <v>2439</v>
      </c>
      <c r="AN279" t="s">
        <v>2439</v>
      </c>
      <c r="AO279" t="b">
        <f t="shared" si="14"/>
        <v>1</v>
      </c>
    </row>
    <row r="280" spans="1:43" ht="15" customHeight="1">
      <c r="A280" s="1">
        <v>124</v>
      </c>
      <c r="B280" s="1" t="s">
        <v>915</v>
      </c>
      <c r="C280" s="1" t="s">
        <v>916</v>
      </c>
      <c r="D280" s="14" t="str">
        <f>VLOOKUP(C280, Tea_added!$B$1:$E$367, 3, FALSE)</f>
        <v>1_ACF0117_Lepidoptera_Crambidae_Udea_torvalis_IDBA_pilon</v>
      </c>
      <c r="E280" s="14" t="str">
        <f>VLOOKUP(C280, Tea_added!$B$2:$E$367, 4, FALSE)</f>
        <v>BOLD:ACF0117</v>
      </c>
      <c r="F280" s="1" t="s">
        <v>917</v>
      </c>
      <c r="G280" s="1" t="s">
        <v>918</v>
      </c>
      <c r="H280" s="1" t="s">
        <v>919</v>
      </c>
      <c r="I280" s="1" t="s">
        <v>867</v>
      </c>
      <c r="J280" s="1" t="s">
        <v>920</v>
      </c>
      <c r="K280" s="1" t="s">
        <v>921</v>
      </c>
      <c r="L280" s="1" t="s">
        <v>919</v>
      </c>
      <c r="M280" s="1" t="str">
        <f t="shared" si="13"/>
        <v>Udea torvalis_BOLD:ACF0117</v>
      </c>
      <c r="N280" s="13">
        <v>120</v>
      </c>
      <c r="O280" s="13" t="s">
        <v>922</v>
      </c>
      <c r="P280" s="13">
        <v>736</v>
      </c>
      <c r="Q280" s="1" t="s">
        <v>715</v>
      </c>
      <c r="R280" s="1" t="s">
        <v>44</v>
      </c>
      <c r="S280" s="9" t="s">
        <v>45</v>
      </c>
      <c r="T280" s="1" t="s">
        <v>55</v>
      </c>
      <c r="U280" s="7" t="s">
        <v>3544</v>
      </c>
      <c r="V280" s="71"/>
      <c r="W280" s="55" t="s">
        <v>2653</v>
      </c>
      <c r="X280" s="56" t="s">
        <v>2653</v>
      </c>
      <c r="Y280" s="56" t="s">
        <v>2653</v>
      </c>
      <c r="Z280" s="56" t="s">
        <v>2653</v>
      </c>
      <c r="AA280" s="56" t="s">
        <v>2653</v>
      </c>
      <c r="AB280" s="56" t="s">
        <v>2653</v>
      </c>
      <c r="AC280" s="56" t="s">
        <v>2653</v>
      </c>
      <c r="AD280" s="56" t="s">
        <v>2653</v>
      </c>
      <c r="AE280" s="56" t="s">
        <v>2653</v>
      </c>
      <c r="AF280" s="56" t="s">
        <v>2653</v>
      </c>
      <c r="AG280" s="56" t="s">
        <v>2653</v>
      </c>
      <c r="AH280" s="56" t="s">
        <v>2653</v>
      </c>
      <c r="AI280" s="56" t="s">
        <v>2653</v>
      </c>
      <c r="AJ280" s="56" t="s">
        <v>2653</v>
      </c>
      <c r="AK280" s="57" t="s">
        <v>2653</v>
      </c>
      <c r="AL280" s="66" t="s">
        <v>56</v>
      </c>
      <c r="AM280" s="1" t="s">
        <v>923</v>
      </c>
      <c r="AN280" t="s">
        <v>923</v>
      </c>
      <c r="AO280" t="b">
        <f t="shared" si="14"/>
        <v>1</v>
      </c>
    </row>
    <row r="281" spans="1:43" s="32" customFormat="1" ht="15" customHeight="1">
      <c r="A281" s="1">
        <v>133</v>
      </c>
      <c r="B281" s="1" t="s">
        <v>990</v>
      </c>
      <c r="C281" s="1" t="s">
        <v>991</v>
      </c>
      <c r="D281" s="14" t="str">
        <f>VLOOKUP(C281, Tea_added!$B$1:$E$367, 3, FALSE)</f>
        <v>10_AAD7310_Lepidoptera_Noctuidae_Syngrapha_parilis_IDBA_pilon</v>
      </c>
      <c r="E281" s="14" t="str">
        <f>VLOOKUP(C281, Tea_added!$B$2:$E$367, 4, FALSE)</f>
        <v>BOLD:AAD7310</v>
      </c>
      <c r="F281" s="1" t="s">
        <v>992</v>
      </c>
      <c r="G281" s="1" t="s">
        <v>993</v>
      </c>
      <c r="H281" s="1" t="s">
        <v>994</v>
      </c>
      <c r="I281" s="1" t="s">
        <v>867</v>
      </c>
      <c r="J281" s="1" t="s">
        <v>868</v>
      </c>
      <c r="K281" s="1" t="s">
        <v>995</v>
      </c>
      <c r="L281" s="1" t="s">
        <v>994</v>
      </c>
      <c r="M281" s="1" t="str">
        <f t="shared" si="13"/>
        <v>Syngrapha parilis_BOLD:AAD7310</v>
      </c>
      <c r="N281" s="13">
        <v>70</v>
      </c>
      <c r="O281" s="13" t="s">
        <v>179</v>
      </c>
      <c r="P281" s="13">
        <v>644</v>
      </c>
      <c r="Q281" s="1" t="s">
        <v>715</v>
      </c>
      <c r="R281" s="1" t="s">
        <v>44</v>
      </c>
      <c r="S281" s="9" t="s">
        <v>45</v>
      </c>
      <c r="T281" s="1" t="s">
        <v>55</v>
      </c>
      <c r="U281" s="7" t="s">
        <v>3544</v>
      </c>
      <c r="V281"/>
      <c r="W281" s="55" t="s">
        <v>2653</v>
      </c>
      <c r="X281" s="56" t="s">
        <v>2653</v>
      </c>
      <c r="Y281" s="56" t="s">
        <v>2653</v>
      </c>
      <c r="Z281" s="56" t="s">
        <v>2653</v>
      </c>
      <c r="AA281" s="56" t="s">
        <v>2653</v>
      </c>
      <c r="AB281" s="56" t="s">
        <v>2653</v>
      </c>
      <c r="AC281" s="56" t="s">
        <v>2653</v>
      </c>
      <c r="AD281" s="56" t="s">
        <v>2653</v>
      </c>
      <c r="AE281" s="56" t="s">
        <v>2653</v>
      </c>
      <c r="AF281" s="56" t="s">
        <v>2653</v>
      </c>
      <c r="AG281" s="56" t="s">
        <v>2653</v>
      </c>
      <c r="AH281" s="56" t="s">
        <v>2653</v>
      </c>
      <c r="AI281" s="56" t="s">
        <v>2653</v>
      </c>
      <c r="AJ281" s="56" t="s">
        <v>2653</v>
      </c>
      <c r="AK281" s="57" t="s">
        <v>2653</v>
      </c>
      <c r="AL281" s="66" t="s">
        <v>56</v>
      </c>
      <c r="AM281" s="1" t="s">
        <v>996</v>
      </c>
      <c r="AN281" t="s">
        <v>996</v>
      </c>
      <c r="AO281" t="b">
        <f t="shared" si="14"/>
        <v>1</v>
      </c>
      <c r="AP281" s="71"/>
      <c r="AQ281" s="76"/>
    </row>
    <row r="282" spans="1:43" s="32" customFormat="1" ht="15" customHeight="1">
      <c r="A282" s="1">
        <v>134</v>
      </c>
      <c r="B282" s="1" t="s">
        <v>997</v>
      </c>
      <c r="C282" s="1" t="s">
        <v>998</v>
      </c>
      <c r="D282" s="14" t="str">
        <f>VLOOKUP(C282, Tea_added!$B$1:$E$367, 3, FALSE)</f>
        <v>11_AAA9583_Lepidoptera_Noctuidae_Polia_richardsoni_IDBA_pilon</v>
      </c>
      <c r="E282" s="14" t="str">
        <f>VLOOKUP(C282, Tea_added!$B$2:$E$367, 4, FALSE)</f>
        <v>BOLD:AAA9583</v>
      </c>
      <c r="F282" s="1" t="s">
        <v>999</v>
      </c>
      <c r="G282" s="1" t="s">
        <v>1000</v>
      </c>
      <c r="H282" s="1" t="s">
        <v>1001</v>
      </c>
      <c r="I282" s="1" t="s">
        <v>867</v>
      </c>
      <c r="J282" s="1" t="s">
        <v>868</v>
      </c>
      <c r="K282" s="1" t="s">
        <v>1002</v>
      </c>
      <c r="L282" s="1" t="s">
        <v>1001</v>
      </c>
      <c r="M282" s="1" t="str">
        <f t="shared" si="13"/>
        <v>Polia richardsoni_BOLD:AAA9583</v>
      </c>
      <c r="N282" s="13">
        <v>70</v>
      </c>
      <c r="O282" s="13" t="s">
        <v>1003</v>
      </c>
      <c r="P282" s="13">
        <v>763</v>
      </c>
      <c r="Q282" s="1" t="s">
        <v>715</v>
      </c>
      <c r="R282" s="1" t="s">
        <v>44</v>
      </c>
      <c r="S282" s="9" t="s">
        <v>45</v>
      </c>
      <c r="T282" s="1" t="s">
        <v>55</v>
      </c>
      <c r="U282" s="7" t="s">
        <v>3544</v>
      </c>
      <c r="V282" s="71"/>
      <c r="W282" s="55" t="s">
        <v>2653</v>
      </c>
      <c r="X282" s="56" t="s">
        <v>2653</v>
      </c>
      <c r="Y282" s="56" t="s">
        <v>2653</v>
      </c>
      <c r="Z282" s="56" t="s">
        <v>2653</v>
      </c>
      <c r="AA282" s="56" t="s">
        <v>2653</v>
      </c>
      <c r="AB282" s="56" t="s">
        <v>2653</v>
      </c>
      <c r="AC282" s="56" t="s">
        <v>2653</v>
      </c>
      <c r="AD282" s="56" t="s">
        <v>2653</v>
      </c>
      <c r="AE282" s="56" t="s">
        <v>2653</v>
      </c>
      <c r="AF282" s="56" t="s">
        <v>2653</v>
      </c>
      <c r="AG282" s="56" t="s">
        <v>2653</v>
      </c>
      <c r="AH282" s="56" t="s">
        <v>2653</v>
      </c>
      <c r="AI282" s="56" t="s">
        <v>2653</v>
      </c>
      <c r="AJ282" s="56" t="s">
        <v>2653</v>
      </c>
      <c r="AK282" s="57" t="s">
        <v>2653</v>
      </c>
      <c r="AL282" s="66" t="s">
        <v>56</v>
      </c>
      <c r="AM282" s="1" t="s">
        <v>1004</v>
      </c>
      <c r="AN282" t="s">
        <v>1004</v>
      </c>
      <c r="AO282" t="b">
        <f t="shared" si="14"/>
        <v>1</v>
      </c>
      <c r="AP282" s="71"/>
      <c r="AQ282" s="76"/>
    </row>
    <row r="283" spans="1:43" ht="15" customHeight="1" thickBot="1">
      <c r="A283" s="1">
        <v>136</v>
      </c>
      <c r="B283" s="1" t="s">
        <v>1013</v>
      </c>
      <c r="C283" s="1" t="s">
        <v>1014</v>
      </c>
      <c r="D283" s="14" t="str">
        <f>VLOOKUP(C283, Tea_added!$B$1:$E$367, 3, FALSE)</f>
        <v>13_AAA2067_Lepidoptera_Boloria_chariclea_ConsensusSequence</v>
      </c>
      <c r="E283" s="14" t="str">
        <f>VLOOKUP(C283, Tea_added!$B$2:$E$367, 4, FALSE)</f>
        <v>BOLD:AAA2067</v>
      </c>
      <c r="F283" s="1" t="s">
        <v>1015</v>
      </c>
      <c r="G283" s="1" t="s">
        <v>1016</v>
      </c>
      <c r="H283" s="1" t="s">
        <v>1017</v>
      </c>
      <c r="I283" s="1" t="s">
        <v>867</v>
      </c>
      <c r="J283" s="1" t="s">
        <v>1010</v>
      </c>
      <c r="K283" s="1" t="s">
        <v>1011</v>
      </c>
      <c r="L283" s="1" t="s">
        <v>1017</v>
      </c>
      <c r="M283" s="1" t="str">
        <f t="shared" si="13"/>
        <v>Boloria chariclea_BOLD:AAA2067</v>
      </c>
      <c r="N283" s="2">
        <v>120</v>
      </c>
      <c r="O283" s="2" t="s">
        <v>505</v>
      </c>
      <c r="P283" s="2">
        <v>639</v>
      </c>
      <c r="Q283" s="1" t="s">
        <v>715</v>
      </c>
      <c r="R283" s="1" t="s">
        <v>44</v>
      </c>
      <c r="S283" s="9" t="s">
        <v>45</v>
      </c>
      <c r="T283" s="1" t="s">
        <v>55</v>
      </c>
      <c r="U283" s="7" t="s">
        <v>3544</v>
      </c>
      <c r="V283" s="71"/>
      <c r="W283" s="55" t="s">
        <v>2653</v>
      </c>
      <c r="X283" s="56" t="s">
        <v>2653</v>
      </c>
      <c r="Y283" s="56" t="s">
        <v>2653</v>
      </c>
      <c r="Z283" s="56" t="s">
        <v>2653</v>
      </c>
      <c r="AA283" s="56" t="s">
        <v>2653</v>
      </c>
      <c r="AB283" s="56" t="s">
        <v>2653</v>
      </c>
      <c r="AC283" s="56" t="s">
        <v>2653</v>
      </c>
      <c r="AD283" s="56" t="s">
        <v>2653</v>
      </c>
      <c r="AE283" s="56" t="s">
        <v>2653</v>
      </c>
      <c r="AF283" s="56" t="s">
        <v>2653</v>
      </c>
      <c r="AG283" s="56" t="s">
        <v>2653</v>
      </c>
      <c r="AH283" s="56" t="s">
        <v>2653</v>
      </c>
      <c r="AI283" s="56" t="s">
        <v>2653</v>
      </c>
      <c r="AJ283" s="56" t="s">
        <v>2653</v>
      </c>
      <c r="AK283" s="57" t="s">
        <v>2653</v>
      </c>
      <c r="AL283" s="13" t="s">
        <v>518</v>
      </c>
      <c r="AM283" s="1" t="s">
        <v>1018</v>
      </c>
      <c r="AN283" t="s">
        <v>1018</v>
      </c>
      <c r="AO283" t="b">
        <f t="shared" si="14"/>
        <v>1</v>
      </c>
    </row>
    <row r="284" spans="1:43" ht="15" customHeight="1" thickBot="1">
      <c r="A284" s="1">
        <v>137</v>
      </c>
      <c r="B284" s="1" t="s">
        <v>1019</v>
      </c>
      <c r="C284" s="1" t="s">
        <v>1020</v>
      </c>
      <c r="D284" s="14" t="str">
        <f>VLOOKUP(C284, Tea_added!$B$1:$E$367, 3, FALSE)</f>
        <v>14_AAA3447_Lepidoptera_Colias_hecla_IDBA_pilon</v>
      </c>
      <c r="E284" s="14" t="str">
        <f>VLOOKUP(C284, Tea_added!$B$2:$E$367, 4, FALSE)</f>
        <v>BOLD:AAA3447</v>
      </c>
      <c r="F284" s="1" t="s">
        <v>1021</v>
      </c>
      <c r="G284" s="1" t="s">
        <v>1022</v>
      </c>
      <c r="H284" s="1" t="s">
        <v>1023</v>
      </c>
      <c r="I284" s="1" t="s">
        <v>867</v>
      </c>
      <c r="J284" s="1" t="s">
        <v>1024</v>
      </c>
      <c r="K284" s="1" t="s">
        <v>1025</v>
      </c>
      <c r="L284" s="1" t="s">
        <v>1023</v>
      </c>
      <c r="M284" s="1" t="str">
        <f t="shared" si="13"/>
        <v>Colias hecla_BOLD:AAA3447</v>
      </c>
      <c r="N284" s="13">
        <v>120</v>
      </c>
      <c r="O284" s="13" t="s">
        <v>235</v>
      </c>
      <c r="P284" s="13">
        <v>495</v>
      </c>
      <c r="Q284" s="1" t="s">
        <v>715</v>
      </c>
      <c r="R284" s="1" t="s">
        <v>44</v>
      </c>
      <c r="S284" s="9" t="s">
        <v>45</v>
      </c>
      <c r="T284" s="1" t="s">
        <v>55</v>
      </c>
      <c r="U284" s="7" t="s">
        <v>3544</v>
      </c>
      <c r="V284" s="120"/>
      <c r="W284" s="55" t="s">
        <v>2653</v>
      </c>
      <c r="X284" s="56" t="s">
        <v>2653</v>
      </c>
      <c r="Y284" s="56" t="s">
        <v>2653</v>
      </c>
      <c r="Z284" s="56" t="s">
        <v>2653</v>
      </c>
      <c r="AA284" s="56" t="s">
        <v>2653</v>
      </c>
      <c r="AB284" s="56" t="s">
        <v>2653</v>
      </c>
      <c r="AC284" s="56" t="s">
        <v>2653</v>
      </c>
      <c r="AD284" s="56" t="s">
        <v>2653</v>
      </c>
      <c r="AE284" s="56" t="s">
        <v>2653</v>
      </c>
      <c r="AF284" s="56" t="s">
        <v>2653</v>
      </c>
      <c r="AG284" s="56" t="s">
        <v>2653</v>
      </c>
      <c r="AH284" s="56" t="s">
        <v>2653</v>
      </c>
      <c r="AI284" s="56" t="s">
        <v>2653</v>
      </c>
      <c r="AJ284" s="56" t="s">
        <v>2653</v>
      </c>
      <c r="AK284" s="57" t="s">
        <v>2653</v>
      </c>
      <c r="AL284" s="66" t="s">
        <v>56</v>
      </c>
      <c r="AM284" s="1" t="s">
        <v>1026</v>
      </c>
      <c r="AN284" t="s">
        <v>1026</v>
      </c>
      <c r="AO284" t="b">
        <f t="shared" si="14"/>
        <v>1</v>
      </c>
    </row>
    <row r="285" spans="1:43" ht="15" customHeight="1">
      <c r="A285" s="1">
        <v>138</v>
      </c>
      <c r="B285" s="1" t="s">
        <v>1027</v>
      </c>
      <c r="C285" s="1" t="s">
        <v>1028</v>
      </c>
      <c r="D285" s="14" t="str">
        <f>VLOOKUP(C285, Tea_added!$B$1:$E$367, 3, FALSE)</f>
        <v>15_AAF7514_Lepidoptera_Plutellidae_Rhigognostis_senilella_IDBA_pilon</v>
      </c>
      <c r="E285" s="14" t="str">
        <f>VLOOKUP(C285, Tea_added!$B$2:$E$367, 4, FALSE)</f>
        <v>BOLD:AAF7514</v>
      </c>
      <c r="F285" s="1" t="s">
        <v>1029</v>
      </c>
      <c r="G285" s="1" t="s">
        <v>1030</v>
      </c>
      <c r="H285" s="1" t="s">
        <v>1031</v>
      </c>
      <c r="I285" s="1" t="s">
        <v>867</v>
      </c>
      <c r="J285" s="1" t="s">
        <v>877</v>
      </c>
      <c r="K285" s="1" t="s">
        <v>1032</v>
      </c>
      <c r="L285" s="1" t="s">
        <v>1031</v>
      </c>
      <c r="M285" s="1" t="str">
        <f t="shared" si="13"/>
        <v>Rhigognostis senilella_BOLD:AAF7514</v>
      </c>
      <c r="N285" s="2">
        <v>120</v>
      </c>
      <c r="O285" s="2" t="s">
        <v>1033</v>
      </c>
      <c r="P285" s="2">
        <v>188</v>
      </c>
      <c r="Q285" s="1" t="s">
        <v>715</v>
      </c>
      <c r="R285" s="1" t="s">
        <v>44</v>
      </c>
      <c r="S285" s="9" t="s">
        <v>45</v>
      </c>
      <c r="T285" s="1" t="s">
        <v>55</v>
      </c>
      <c r="U285" s="7" t="s">
        <v>3544</v>
      </c>
      <c r="V285" s="71"/>
      <c r="W285" s="55" t="s">
        <v>2653</v>
      </c>
      <c r="X285" s="56" t="s">
        <v>2653</v>
      </c>
      <c r="Y285" s="56" t="s">
        <v>2653</v>
      </c>
      <c r="Z285" s="56" t="s">
        <v>2653</v>
      </c>
      <c r="AA285" s="56" t="s">
        <v>2653</v>
      </c>
      <c r="AB285" s="56" t="s">
        <v>2653</v>
      </c>
      <c r="AC285" s="56" t="s">
        <v>2653</v>
      </c>
      <c r="AD285" s="56" t="s">
        <v>2653</v>
      </c>
      <c r="AE285" s="56" t="s">
        <v>2653</v>
      </c>
      <c r="AF285" s="56" t="s">
        <v>2653</v>
      </c>
      <c r="AG285" s="56" t="s">
        <v>2653</v>
      </c>
      <c r="AH285" s="56" t="s">
        <v>2653</v>
      </c>
      <c r="AI285" s="56" t="s">
        <v>2653</v>
      </c>
      <c r="AJ285" s="56" t="s">
        <v>2653</v>
      </c>
      <c r="AK285" s="57" t="s">
        <v>2653</v>
      </c>
      <c r="AL285" s="66" t="s">
        <v>56</v>
      </c>
      <c r="AM285" s="1" t="s">
        <v>1034</v>
      </c>
      <c r="AN285" t="s">
        <v>1034</v>
      </c>
      <c r="AO285" t="b">
        <f t="shared" si="14"/>
        <v>1</v>
      </c>
    </row>
    <row r="286" spans="1:43" ht="15" customHeight="1" thickBot="1">
      <c r="A286" s="1">
        <v>139</v>
      </c>
      <c r="B286" s="1" t="s">
        <v>1035</v>
      </c>
      <c r="C286" s="1" t="s">
        <v>1036</v>
      </c>
      <c r="D286" s="14" t="str">
        <f>VLOOKUP(C286, Tea_added!$B$1:$E$367, 3, FALSE)</f>
        <v>16_ABU8486_Lepidoptera_Stenoptilia_Stenoptilia_mengeli_IDBA_pilon</v>
      </c>
      <c r="E286" s="14" t="str">
        <f>VLOOKUP(C286, Tea_added!$B$2:$E$367, 4, FALSE)</f>
        <v>BOLD:ABU8486</v>
      </c>
      <c r="F286" s="1" t="s">
        <v>1037</v>
      </c>
      <c r="G286" s="1" t="s">
        <v>1038</v>
      </c>
      <c r="H286" s="1" t="s">
        <v>1039</v>
      </c>
      <c r="I286" s="1" t="s">
        <v>867</v>
      </c>
      <c r="J286" s="1" t="s">
        <v>1040</v>
      </c>
      <c r="K286" s="1" t="s">
        <v>1041</v>
      </c>
      <c r="L286" s="1" t="s">
        <v>1039</v>
      </c>
      <c r="M286" s="1" t="str">
        <f t="shared" si="13"/>
        <v>Stenoptilia mengeli_BOLD:ABU8486</v>
      </c>
      <c r="N286" s="13">
        <v>120</v>
      </c>
      <c r="O286" s="13" t="s">
        <v>204</v>
      </c>
      <c r="P286" s="13">
        <v>263</v>
      </c>
      <c r="Q286" s="1" t="s">
        <v>715</v>
      </c>
      <c r="R286" s="1" t="s">
        <v>44</v>
      </c>
      <c r="S286" s="9" t="s">
        <v>45</v>
      </c>
      <c r="T286" s="1" t="s">
        <v>55</v>
      </c>
      <c r="U286" s="7" t="s">
        <v>3544</v>
      </c>
      <c r="W286" s="55" t="s">
        <v>2653</v>
      </c>
      <c r="X286" s="56" t="s">
        <v>2653</v>
      </c>
      <c r="Y286" s="56" t="s">
        <v>2653</v>
      </c>
      <c r="Z286" s="56" t="s">
        <v>2653</v>
      </c>
      <c r="AA286" s="56" t="s">
        <v>2653</v>
      </c>
      <c r="AB286" s="56" t="s">
        <v>2653</v>
      </c>
      <c r="AC286" s="56" t="s">
        <v>2653</v>
      </c>
      <c r="AD286" s="56" t="s">
        <v>2653</v>
      </c>
      <c r="AE286" s="56" t="s">
        <v>2653</v>
      </c>
      <c r="AF286" s="56" t="s">
        <v>2653</v>
      </c>
      <c r="AG286" s="56" t="s">
        <v>2653</v>
      </c>
      <c r="AH286" s="56" t="s">
        <v>2653</v>
      </c>
      <c r="AI286" s="56" t="s">
        <v>2653</v>
      </c>
      <c r="AJ286" s="56" t="s">
        <v>2653</v>
      </c>
      <c r="AK286" s="57" t="s">
        <v>2653</v>
      </c>
      <c r="AL286" s="66" t="s">
        <v>56</v>
      </c>
      <c r="AM286" s="1" t="s">
        <v>1042</v>
      </c>
      <c r="AN286" t="s">
        <v>1042</v>
      </c>
      <c r="AO286" t="b">
        <f t="shared" si="14"/>
        <v>1</v>
      </c>
    </row>
    <row r="287" spans="1:43" ht="15" customHeight="1" thickBot="1">
      <c r="A287" s="1">
        <v>140</v>
      </c>
      <c r="B287" s="1" t="s">
        <v>1043</v>
      </c>
      <c r="C287" s="1" t="s">
        <v>1044</v>
      </c>
      <c r="D287" s="14" t="str">
        <f>VLOOKUP(C287, Tea_added!$B$1:$E$367, 3, FALSE)</f>
        <v>17_AAA4759_Lepidoptera_Pyralidae_Pyla_fusca_IDBA_pilon</v>
      </c>
      <c r="E287" s="14" t="str">
        <f>VLOOKUP(C287, Tea_added!$B$2:$E$367, 4, FALSE)</f>
        <v>BOLD:AAA4759</v>
      </c>
      <c r="F287" s="1" t="s">
        <v>1045</v>
      </c>
      <c r="G287" s="1" t="s">
        <v>1046</v>
      </c>
      <c r="H287" s="1" t="s">
        <v>1047</v>
      </c>
      <c r="I287" s="1" t="s">
        <v>867</v>
      </c>
      <c r="J287" s="1" t="s">
        <v>1048</v>
      </c>
      <c r="K287" s="1" t="s">
        <v>1049</v>
      </c>
      <c r="L287" s="1" t="s">
        <v>1047</v>
      </c>
      <c r="M287" s="1" t="str">
        <f t="shared" si="13"/>
        <v>Pyla fusca_BOLD:AAA4759</v>
      </c>
      <c r="N287" s="13">
        <v>70</v>
      </c>
      <c r="O287" s="13" t="s">
        <v>1050</v>
      </c>
      <c r="P287" s="13">
        <v>455</v>
      </c>
      <c r="Q287" s="1" t="s">
        <v>715</v>
      </c>
      <c r="R287" s="1" t="s">
        <v>44</v>
      </c>
      <c r="S287" s="9" t="s">
        <v>45</v>
      </c>
      <c r="T287" s="1" t="s">
        <v>55</v>
      </c>
      <c r="U287" s="7" t="s">
        <v>3544</v>
      </c>
      <c r="V287" s="120"/>
      <c r="W287" s="55" t="s">
        <v>2653</v>
      </c>
      <c r="X287" s="56" t="s">
        <v>2653</v>
      </c>
      <c r="Y287" s="56" t="s">
        <v>2653</v>
      </c>
      <c r="Z287" s="56" t="s">
        <v>2653</v>
      </c>
      <c r="AA287" s="56" t="s">
        <v>2653</v>
      </c>
      <c r="AB287" s="56" t="s">
        <v>2653</v>
      </c>
      <c r="AC287" s="56" t="s">
        <v>2653</v>
      </c>
      <c r="AD287" s="56" t="s">
        <v>2653</v>
      </c>
      <c r="AE287" s="56" t="s">
        <v>2653</v>
      </c>
      <c r="AF287" s="56" t="s">
        <v>2653</v>
      </c>
      <c r="AG287" s="56" t="s">
        <v>2653</v>
      </c>
      <c r="AH287" s="56" t="s">
        <v>2653</v>
      </c>
      <c r="AI287" s="56" t="s">
        <v>2653</v>
      </c>
      <c r="AJ287" s="56" t="s">
        <v>2653</v>
      </c>
      <c r="AK287" s="57" t="s">
        <v>2653</v>
      </c>
      <c r="AL287" s="66" t="s">
        <v>56</v>
      </c>
      <c r="AM287" s="1" t="s">
        <v>1051</v>
      </c>
      <c r="AN287" t="s">
        <v>1051</v>
      </c>
      <c r="AO287" t="b">
        <f t="shared" si="14"/>
        <v>1</v>
      </c>
    </row>
    <row r="288" spans="1:43" ht="15" customHeight="1">
      <c r="A288" s="1">
        <v>141</v>
      </c>
      <c r="B288" s="1" t="s">
        <v>1052</v>
      </c>
      <c r="C288" s="1" t="s">
        <v>1053</v>
      </c>
      <c r="D288" s="14" t="str">
        <f>VLOOKUP(C288, Tea_added!$B$1:$E$367, 3, FALSE)</f>
        <v>18_AAB9941_Lepidoptera_Tortricidae_Argyroploce_aquilonana_SPADESmeta_pilon</v>
      </c>
      <c r="E288" s="14" t="str">
        <f>VLOOKUP(C288, Tea_added!$B$2:$E$367, 4, FALSE)</f>
        <v>BOLD:AAB9941</v>
      </c>
      <c r="F288" s="1" t="s">
        <v>1054</v>
      </c>
      <c r="G288" s="1" t="s">
        <v>1055</v>
      </c>
      <c r="H288" s="1" t="s">
        <v>1056</v>
      </c>
      <c r="I288" s="1" t="s">
        <v>867</v>
      </c>
      <c r="J288" s="1" t="s">
        <v>1057</v>
      </c>
      <c r="K288" s="1" t="s">
        <v>3385</v>
      </c>
      <c r="L288" s="1" t="s">
        <v>3448</v>
      </c>
      <c r="M288" s="1" t="str">
        <f t="shared" si="13"/>
        <v>Argyroploce_Olethreutes aquilonana_menglana_BOLD:AAB9941</v>
      </c>
      <c r="N288" s="13">
        <v>120</v>
      </c>
      <c r="O288" s="13" t="s">
        <v>1012</v>
      </c>
      <c r="P288" s="13">
        <v>591</v>
      </c>
      <c r="Q288" s="1" t="s">
        <v>715</v>
      </c>
      <c r="R288" s="1" t="s">
        <v>44</v>
      </c>
      <c r="S288" s="9" t="s">
        <v>45</v>
      </c>
      <c r="T288" s="1" t="s">
        <v>216</v>
      </c>
      <c r="U288" s="7" t="s">
        <v>3544</v>
      </c>
      <c r="V288" s="71"/>
      <c r="W288" s="55" t="s">
        <v>2653</v>
      </c>
      <c r="X288" s="56" t="s">
        <v>2653</v>
      </c>
      <c r="Y288" s="56" t="s">
        <v>2653</v>
      </c>
      <c r="Z288" s="56" t="s">
        <v>2653</v>
      </c>
      <c r="AA288" s="56" t="s">
        <v>2653</v>
      </c>
      <c r="AB288" s="56" t="s">
        <v>2653</v>
      </c>
      <c r="AC288" s="56" t="s">
        <v>2653</v>
      </c>
      <c r="AD288" s="56" t="s">
        <v>2653</v>
      </c>
      <c r="AE288" s="56" t="s">
        <v>2653</v>
      </c>
      <c r="AF288" s="56" t="s">
        <v>2653</v>
      </c>
      <c r="AG288" s="56" t="s">
        <v>2653</v>
      </c>
      <c r="AH288" s="56" t="s">
        <v>2653</v>
      </c>
      <c r="AI288" s="56" t="s">
        <v>2653</v>
      </c>
      <c r="AJ288" s="56" t="s">
        <v>2653</v>
      </c>
      <c r="AK288" s="57" t="s">
        <v>216</v>
      </c>
      <c r="AL288" s="66" t="s">
        <v>114</v>
      </c>
      <c r="AM288" s="1" t="s">
        <v>1060</v>
      </c>
      <c r="AN288" t="s">
        <v>1060</v>
      </c>
      <c r="AO288" t="b">
        <f t="shared" si="14"/>
        <v>1</v>
      </c>
    </row>
    <row r="289" spans="1:43" ht="15" customHeight="1">
      <c r="A289" s="1">
        <v>142</v>
      </c>
      <c r="B289" s="1" t="s">
        <v>1061</v>
      </c>
      <c r="C289" s="1" t="s">
        <v>1062</v>
      </c>
      <c r="D289" s="14" t="str">
        <f>VLOOKUP(C289, Tea_added!$B$1:$E$367, 3, FALSE)</f>
        <v>19_AAB9825_Lepidoptera_Tortricidae_Olethreutes_inquietana_IDBA_pilon</v>
      </c>
      <c r="E289" s="14" t="str">
        <f>VLOOKUP(C289, Tea_added!$B$2:$E$367, 4, FALSE)</f>
        <v>BOLD:AAB9825</v>
      </c>
      <c r="F289" s="1" t="s">
        <v>1063</v>
      </c>
      <c r="G289" s="1" t="s">
        <v>1064</v>
      </c>
      <c r="H289" s="1" t="s">
        <v>1065</v>
      </c>
      <c r="I289" s="1" t="s">
        <v>867</v>
      </c>
      <c r="J289" s="1" t="s">
        <v>1057</v>
      </c>
      <c r="K289" s="1" t="s">
        <v>1066</v>
      </c>
      <c r="L289" s="1" t="s">
        <v>1065</v>
      </c>
      <c r="M289" s="1" t="str">
        <f t="shared" si="13"/>
        <v>Olethreutes inquietana_BOLD:AAB9825</v>
      </c>
      <c r="N289" s="2">
        <v>120</v>
      </c>
      <c r="O289" s="2" t="s">
        <v>1067</v>
      </c>
      <c r="P289" s="2">
        <v>469</v>
      </c>
      <c r="Q289" s="1" t="s">
        <v>715</v>
      </c>
      <c r="R289" s="1" t="s">
        <v>44</v>
      </c>
      <c r="S289" s="9" t="s">
        <v>45</v>
      </c>
      <c r="T289" s="1" t="s">
        <v>55</v>
      </c>
      <c r="U289" s="7" t="s">
        <v>3544</v>
      </c>
      <c r="V289" s="71"/>
      <c r="W289" s="55" t="s">
        <v>2653</v>
      </c>
      <c r="X289" s="56" t="s">
        <v>2653</v>
      </c>
      <c r="Y289" s="56" t="s">
        <v>2653</v>
      </c>
      <c r="Z289" s="56" t="s">
        <v>2653</v>
      </c>
      <c r="AA289" s="56" t="s">
        <v>2653</v>
      </c>
      <c r="AB289" s="56" t="s">
        <v>2653</v>
      </c>
      <c r="AC289" s="56" t="s">
        <v>2653</v>
      </c>
      <c r="AD289" s="56" t="s">
        <v>2653</v>
      </c>
      <c r="AE289" s="56" t="s">
        <v>2653</v>
      </c>
      <c r="AF289" s="56" t="s">
        <v>2653</v>
      </c>
      <c r="AG289" s="56" t="s">
        <v>2653</v>
      </c>
      <c r="AH289" s="56" t="s">
        <v>2653</v>
      </c>
      <c r="AI289" s="56" t="s">
        <v>2653</v>
      </c>
      <c r="AJ289" s="56" t="s">
        <v>2653</v>
      </c>
      <c r="AK289" s="57" t="s">
        <v>2653</v>
      </c>
      <c r="AL289" s="66" t="s">
        <v>56</v>
      </c>
      <c r="AM289" s="1" t="s">
        <v>1068</v>
      </c>
      <c r="AN289" t="s">
        <v>1068</v>
      </c>
      <c r="AO289" t="b">
        <f t="shared" si="14"/>
        <v>1</v>
      </c>
    </row>
    <row r="290" spans="1:43" ht="15" customHeight="1">
      <c r="A290" s="1">
        <v>125</v>
      </c>
      <c r="B290" s="1" t="s">
        <v>924</v>
      </c>
      <c r="C290" s="1" t="s">
        <v>925</v>
      </c>
      <c r="D290" s="14" t="str">
        <f>VLOOKUP(C290, Tea_added!$B$1:$E$367, 3, FALSE)</f>
        <v>2_ABZ8142_Lepidoptera_Crambidae_Gesneria_centuriella_SPADESmeta_pilon</v>
      </c>
      <c r="E290" s="14" t="str">
        <f>VLOOKUP(C290, Tea_added!$B$2:$E$367, 4, FALSE)</f>
        <v>BOLD:ABZ8142</v>
      </c>
      <c r="F290" s="1" t="s">
        <v>926</v>
      </c>
      <c r="G290" s="1" t="s">
        <v>927</v>
      </c>
      <c r="H290" s="1" t="s">
        <v>928</v>
      </c>
      <c r="I290" s="1" t="s">
        <v>867</v>
      </c>
      <c r="J290" s="1" t="s">
        <v>920</v>
      </c>
      <c r="K290" s="1" t="s">
        <v>929</v>
      </c>
      <c r="L290" s="1" t="s">
        <v>928</v>
      </c>
      <c r="M290" s="1" t="str">
        <f t="shared" si="13"/>
        <v>Gesneria centuriella_BOLD:ABZ8142</v>
      </c>
      <c r="N290" s="13">
        <v>120</v>
      </c>
      <c r="O290" s="13" t="s">
        <v>832</v>
      </c>
      <c r="P290" s="13">
        <v>887</v>
      </c>
      <c r="Q290" s="1" t="s">
        <v>715</v>
      </c>
      <c r="R290" s="1" t="s">
        <v>44</v>
      </c>
      <c r="S290" s="9" t="s">
        <v>45</v>
      </c>
      <c r="T290" s="1" t="s">
        <v>55</v>
      </c>
      <c r="U290" s="7" t="s">
        <v>3544</v>
      </c>
      <c r="V290" s="71"/>
      <c r="W290" s="55" t="s">
        <v>2653</v>
      </c>
      <c r="X290" s="56" t="s">
        <v>2653</v>
      </c>
      <c r="Y290" s="56" t="s">
        <v>2653</v>
      </c>
      <c r="Z290" s="56" t="s">
        <v>2653</v>
      </c>
      <c r="AA290" s="56" t="s">
        <v>2653</v>
      </c>
      <c r="AB290" s="56" t="s">
        <v>2653</v>
      </c>
      <c r="AC290" s="56" t="s">
        <v>2653</v>
      </c>
      <c r="AD290" s="56" t="s">
        <v>2653</v>
      </c>
      <c r="AE290" s="56" t="s">
        <v>2653</v>
      </c>
      <c r="AF290" s="56" t="s">
        <v>2653</v>
      </c>
      <c r="AG290" s="56" t="s">
        <v>2653</v>
      </c>
      <c r="AH290" s="56" t="s">
        <v>2653</v>
      </c>
      <c r="AI290" s="56" t="s">
        <v>2653</v>
      </c>
      <c r="AJ290" s="56" t="s">
        <v>2653</v>
      </c>
      <c r="AK290" s="57" t="s">
        <v>2653</v>
      </c>
      <c r="AL290" s="66" t="s">
        <v>114</v>
      </c>
      <c r="AM290" s="1" t="s">
        <v>930</v>
      </c>
      <c r="AN290" t="s">
        <v>930</v>
      </c>
      <c r="AO290" t="b">
        <f t="shared" si="14"/>
        <v>1</v>
      </c>
    </row>
    <row r="291" spans="1:43" s="21" customFormat="1" ht="15" customHeight="1">
      <c r="A291" s="1">
        <v>126</v>
      </c>
      <c r="B291" s="1" t="s">
        <v>931</v>
      </c>
      <c r="C291" s="1" t="s">
        <v>932</v>
      </c>
      <c r="D291" s="14" t="str">
        <f>VLOOKUP(C291, Tea_added!$B$1:$E$367, 3, FALSE)</f>
        <v>3_AAE6832_Lepidoptera_Erebidae_Gynaephora_groenlandica_IDBA_pilon</v>
      </c>
      <c r="E291" s="14" t="str">
        <f>VLOOKUP(C291, Tea_added!$B$2:$E$367, 4, FALSE)</f>
        <v>BOLD:AAE6832</v>
      </c>
      <c r="F291" s="1" t="s">
        <v>933</v>
      </c>
      <c r="G291" s="1" t="s">
        <v>934</v>
      </c>
      <c r="H291" s="1" t="s">
        <v>935</v>
      </c>
      <c r="I291" s="1" t="s">
        <v>867</v>
      </c>
      <c r="J291" s="1" t="s">
        <v>936</v>
      </c>
      <c r="K291" s="1" t="s">
        <v>937</v>
      </c>
      <c r="L291" s="1" t="s">
        <v>935</v>
      </c>
      <c r="M291" s="1" t="str">
        <f t="shared" si="13"/>
        <v>Gynaephora groenlandica_BOLD:AAE6832</v>
      </c>
      <c r="N291" s="13">
        <v>70</v>
      </c>
      <c r="O291" s="13" t="s">
        <v>938</v>
      </c>
      <c r="P291" s="13">
        <v>693</v>
      </c>
      <c r="Q291" s="1" t="s">
        <v>715</v>
      </c>
      <c r="R291" s="1" t="s">
        <v>44</v>
      </c>
      <c r="S291" s="9" t="s">
        <v>45</v>
      </c>
      <c r="T291" s="1" t="s">
        <v>55</v>
      </c>
      <c r="U291" s="7" t="s">
        <v>3544</v>
      </c>
      <c r="V291"/>
      <c r="W291" s="55" t="s">
        <v>2653</v>
      </c>
      <c r="X291" s="56" t="s">
        <v>2653</v>
      </c>
      <c r="Y291" s="56" t="s">
        <v>2653</v>
      </c>
      <c r="Z291" s="56" t="s">
        <v>2653</v>
      </c>
      <c r="AA291" s="56" t="s">
        <v>2653</v>
      </c>
      <c r="AB291" s="56" t="s">
        <v>2653</v>
      </c>
      <c r="AC291" s="56" t="s">
        <v>2653</v>
      </c>
      <c r="AD291" s="56" t="s">
        <v>2653</v>
      </c>
      <c r="AE291" s="56" t="s">
        <v>2653</v>
      </c>
      <c r="AF291" s="56" t="s">
        <v>2653</v>
      </c>
      <c r="AG291" s="56" t="s">
        <v>2653</v>
      </c>
      <c r="AH291" s="56" t="s">
        <v>2653</v>
      </c>
      <c r="AI291" s="56" t="s">
        <v>2653</v>
      </c>
      <c r="AJ291" s="56" t="s">
        <v>2653</v>
      </c>
      <c r="AK291" s="57" t="s">
        <v>2653</v>
      </c>
      <c r="AL291" s="66" t="s">
        <v>56</v>
      </c>
      <c r="AM291" s="1" t="s">
        <v>939</v>
      </c>
      <c r="AN291" t="s">
        <v>939</v>
      </c>
      <c r="AO291" t="b">
        <f t="shared" si="14"/>
        <v>1</v>
      </c>
      <c r="AP291" s="71"/>
      <c r="AQ291" s="74"/>
    </row>
    <row r="292" spans="1:43" ht="15" customHeight="1">
      <c r="A292" s="1">
        <v>127</v>
      </c>
      <c r="B292" s="1" t="s">
        <v>940</v>
      </c>
      <c r="C292" s="1" t="s">
        <v>941</v>
      </c>
      <c r="D292" s="14" t="str">
        <f>VLOOKUP(C292, Tea_added!$B$1:$E$367, 3, FALSE)</f>
        <v>4_AAF6691_Lepidoptera_Geometridae_Psychophora_sabini_IDBA_pilon</v>
      </c>
      <c r="E292" s="14" t="str">
        <f>VLOOKUP(C292, Tea_added!$B$2:$E$367, 4, FALSE)</f>
        <v>BOLD:AAF6691</v>
      </c>
      <c r="F292" s="1" t="s">
        <v>942</v>
      </c>
      <c r="G292" s="1" t="s">
        <v>943</v>
      </c>
      <c r="H292" s="1" t="s">
        <v>944</v>
      </c>
      <c r="I292" s="1" t="s">
        <v>867</v>
      </c>
      <c r="J292" s="1" t="s">
        <v>945</v>
      </c>
      <c r="K292" s="1" t="s">
        <v>946</v>
      </c>
      <c r="L292" s="1" t="s">
        <v>944</v>
      </c>
      <c r="M292" s="1" t="str">
        <f t="shared" si="13"/>
        <v>Psychophora sabini_BOLD:AAF6691</v>
      </c>
      <c r="N292" s="2">
        <v>120</v>
      </c>
      <c r="O292" s="2" t="s">
        <v>947</v>
      </c>
      <c r="P292" s="2">
        <v>854</v>
      </c>
      <c r="Q292" s="1" t="s">
        <v>715</v>
      </c>
      <c r="R292" s="1" t="s">
        <v>44</v>
      </c>
      <c r="S292" s="9" t="s">
        <v>45</v>
      </c>
      <c r="T292" s="1" t="s">
        <v>55</v>
      </c>
      <c r="U292" s="7" t="s">
        <v>3544</v>
      </c>
      <c r="W292" s="55" t="s">
        <v>2653</v>
      </c>
      <c r="X292" s="56" t="s">
        <v>2653</v>
      </c>
      <c r="Y292" s="56" t="s">
        <v>2653</v>
      </c>
      <c r="Z292" s="56" t="s">
        <v>2653</v>
      </c>
      <c r="AA292" s="56" t="s">
        <v>2653</v>
      </c>
      <c r="AB292" s="56" t="s">
        <v>2653</v>
      </c>
      <c r="AC292" s="56" t="s">
        <v>2653</v>
      </c>
      <c r="AD292" s="56" t="s">
        <v>2653</v>
      </c>
      <c r="AE292" s="56" t="s">
        <v>2653</v>
      </c>
      <c r="AF292" s="56" t="s">
        <v>2653</v>
      </c>
      <c r="AG292" s="56" t="s">
        <v>2653</v>
      </c>
      <c r="AH292" s="56" t="s">
        <v>2653</v>
      </c>
      <c r="AI292" s="56" t="s">
        <v>2653</v>
      </c>
      <c r="AJ292" s="56" t="s">
        <v>2653</v>
      </c>
      <c r="AK292" s="57" t="s">
        <v>2653</v>
      </c>
      <c r="AL292" s="66" t="s">
        <v>56</v>
      </c>
      <c r="AM292" s="1" t="s">
        <v>948</v>
      </c>
      <c r="AN292" t="s">
        <v>948</v>
      </c>
      <c r="AO292" t="b">
        <f t="shared" si="14"/>
        <v>1</v>
      </c>
    </row>
    <row r="293" spans="1:43" ht="15" customHeight="1">
      <c r="A293" s="1">
        <v>128</v>
      </c>
      <c r="B293" s="1" t="s">
        <v>949</v>
      </c>
      <c r="C293" s="1" t="s">
        <v>950</v>
      </c>
      <c r="D293" s="14" t="str">
        <f>VLOOKUP(C293, Tea_added!$B$1:$E$367, 3, FALSE)</f>
        <v>5_AAC9361_Lepidoptera_Entephria_kidluitata_IDBA_pilon</v>
      </c>
      <c r="E293" s="14" t="str">
        <f>VLOOKUP(C293, Tea_added!$B$2:$E$367, 4, FALSE)</f>
        <v>BOLD:AAC9361</v>
      </c>
      <c r="F293" s="1" t="s">
        <v>951</v>
      </c>
      <c r="G293" s="1" t="s">
        <v>952</v>
      </c>
      <c r="H293" s="1" t="s">
        <v>953</v>
      </c>
      <c r="I293" s="1" t="s">
        <v>867</v>
      </c>
      <c r="J293" s="1" t="s">
        <v>945</v>
      </c>
      <c r="K293" s="1" t="s">
        <v>954</v>
      </c>
      <c r="L293" s="1" t="s">
        <v>3447</v>
      </c>
      <c r="M293" s="1" t="str">
        <f t="shared" si="13"/>
        <v>Entephria kidluitata_polata_BOLD:AAC9361</v>
      </c>
      <c r="N293" s="2">
        <v>120</v>
      </c>
      <c r="O293" s="2" t="s">
        <v>956</v>
      </c>
      <c r="P293" s="2">
        <v>751</v>
      </c>
      <c r="Q293" s="1" t="s">
        <v>715</v>
      </c>
      <c r="R293" s="1" t="s">
        <v>44</v>
      </c>
      <c r="S293" s="9" t="s">
        <v>45</v>
      </c>
      <c r="T293" s="1" t="s">
        <v>55</v>
      </c>
      <c r="U293" s="7" t="s">
        <v>3544</v>
      </c>
      <c r="W293" s="55" t="s">
        <v>2653</v>
      </c>
      <c r="X293" s="56" t="s">
        <v>2653</v>
      </c>
      <c r="Y293" s="56" t="s">
        <v>2653</v>
      </c>
      <c r="Z293" s="56" t="s">
        <v>2653</v>
      </c>
      <c r="AA293" s="56" t="s">
        <v>2653</v>
      </c>
      <c r="AB293" s="56" t="s">
        <v>2653</v>
      </c>
      <c r="AC293" s="56" t="s">
        <v>2653</v>
      </c>
      <c r="AD293" s="56" t="s">
        <v>2653</v>
      </c>
      <c r="AE293" s="56" t="s">
        <v>2653</v>
      </c>
      <c r="AF293" s="56" t="s">
        <v>2653</v>
      </c>
      <c r="AG293" s="56" t="s">
        <v>2653</v>
      </c>
      <c r="AH293" s="56" t="s">
        <v>2653</v>
      </c>
      <c r="AI293" s="56" t="s">
        <v>2653</v>
      </c>
      <c r="AJ293" s="56" t="s">
        <v>2653</v>
      </c>
      <c r="AK293" s="57" t="s">
        <v>2653</v>
      </c>
      <c r="AL293" s="66" t="s">
        <v>56</v>
      </c>
      <c r="AM293" s="1" t="s">
        <v>957</v>
      </c>
      <c r="AN293" t="s">
        <v>957</v>
      </c>
      <c r="AO293" t="b">
        <f t="shared" si="14"/>
        <v>1</v>
      </c>
    </row>
    <row r="294" spans="1:43" ht="15" customHeight="1">
      <c r="A294" s="1">
        <v>129</v>
      </c>
      <c r="B294" s="1" t="s">
        <v>958</v>
      </c>
      <c r="C294" s="1" t="s">
        <v>959</v>
      </c>
      <c r="D294" s="14" t="str">
        <f>VLOOKUP(C294, Tea_added!$B$1:$E$367, 3, FALSE)</f>
        <v>6_AAA5321_Lepidoptera_Plebeius_glandon_IDBA_pilon</v>
      </c>
      <c r="E294" s="14" t="str">
        <f>VLOOKUP(C294, Tea_added!$B$2:$E$367, 4, FALSE)</f>
        <v>BOLD:AAA5321</v>
      </c>
      <c r="F294" s="1" t="s">
        <v>960</v>
      </c>
      <c r="G294" s="1" t="s">
        <v>961</v>
      </c>
      <c r="H294" s="1" t="s">
        <v>962</v>
      </c>
      <c r="I294" s="1" t="s">
        <v>867</v>
      </c>
      <c r="J294" s="1" t="s">
        <v>963</v>
      </c>
      <c r="K294" s="1" t="s">
        <v>964</v>
      </c>
      <c r="L294" s="1" t="s">
        <v>962</v>
      </c>
      <c r="M294" s="1" t="str">
        <f t="shared" si="13"/>
        <v>Plebeius glandon_BOLD:AAA5321</v>
      </c>
      <c r="N294" s="2">
        <v>120</v>
      </c>
      <c r="O294" s="2" t="s">
        <v>235</v>
      </c>
      <c r="P294" s="2">
        <v>492</v>
      </c>
      <c r="Q294" s="1" t="s">
        <v>715</v>
      </c>
      <c r="R294" s="1" t="s">
        <v>44</v>
      </c>
      <c r="S294" s="9" t="s">
        <v>45</v>
      </c>
      <c r="T294" s="1" t="s">
        <v>55</v>
      </c>
      <c r="U294" s="7" t="s">
        <v>3544</v>
      </c>
      <c r="W294" s="55" t="s">
        <v>2653</v>
      </c>
      <c r="X294" s="56" t="s">
        <v>2653</v>
      </c>
      <c r="Y294" s="56" t="s">
        <v>2653</v>
      </c>
      <c r="Z294" s="56" t="s">
        <v>2653</v>
      </c>
      <c r="AA294" s="56" t="s">
        <v>2653</v>
      </c>
      <c r="AB294" s="56" t="s">
        <v>2653</v>
      </c>
      <c r="AC294" s="56" t="s">
        <v>2653</v>
      </c>
      <c r="AD294" s="56" t="s">
        <v>2653</v>
      </c>
      <c r="AE294" s="56" t="s">
        <v>2653</v>
      </c>
      <c r="AF294" s="56" t="s">
        <v>2653</v>
      </c>
      <c r="AG294" s="56" t="s">
        <v>2653</v>
      </c>
      <c r="AH294" s="56" t="s">
        <v>2653</v>
      </c>
      <c r="AI294" s="56" t="s">
        <v>2653</v>
      </c>
      <c r="AJ294" s="56" t="s">
        <v>2653</v>
      </c>
      <c r="AK294" s="57" t="s">
        <v>2653</v>
      </c>
      <c r="AL294" s="66" t="s">
        <v>56</v>
      </c>
      <c r="AM294" s="1" t="s">
        <v>965</v>
      </c>
      <c r="AN294" t="s">
        <v>965</v>
      </c>
      <c r="AO294" t="b">
        <f t="shared" si="14"/>
        <v>1</v>
      </c>
    </row>
    <row r="295" spans="1:43" ht="15" customHeight="1">
      <c r="A295" s="1">
        <v>130</v>
      </c>
      <c r="B295" s="1" t="s">
        <v>966</v>
      </c>
      <c r="C295" s="1" t="s">
        <v>967</v>
      </c>
      <c r="D295" s="14" t="str">
        <f>VLOOKUP(C295, Tea_added!$B$1:$E$367, 3, FALSE)</f>
        <v>7_AAA5797_Lepidoptera_Noctuidae_Apamea_zeta_IDBA_pilon</v>
      </c>
      <c r="E295" s="14" t="str">
        <f>VLOOKUP(C295, Tea_added!$B$2:$E$367, 4, FALSE)</f>
        <v>BOLD:AAA5797</v>
      </c>
      <c r="F295" s="1" t="s">
        <v>968</v>
      </c>
      <c r="G295" s="1" t="s">
        <v>969</v>
      </c>
      <c r="H295" s="1" t="s">
        <v>970</v>
      </c>
      <c r="I295" s="1" t="s">
        <v>867</v>
      </c>
      <c r="J295" s="1" t="s">
        <v>868</v>
      </c>
      <c r="K295" s="1" t="s">
        <v>971</v>
      </c>
      <c r="L295" s="1" t="s">
        <v>970</v>
      </c>
      <c r="M295" s="1" t="str">
        <f t="shared" si="13"/>
        <v>Apamea zeta_BOLD:AAA5797</v>
      </c>
      <c r="N295" s="2">
        <v>70</v>
      </c>
      <c r="O295" s="2" t="s">
        <v>972</v>
      </c>
      <c r="P295" s="2">
        <v>1008</v>
      </c>
      <c r="Q295" s="1" t="s">
        <v>715</v>
      </c>
      <c r="R295" s="1" t="s">
        <v>44</v>
      </c>
      <c r="S295" s="9" t="s">
        <v>45</v>
      </c>
      <c r="T295" s="1" t="s">
        <v>55</v>
      </c>
      <c r="U295" s="7" t="s">
        <v>3544</v>
      </c>
      <c r="W295" s="55" t="s">
        <v>2653</v>
      </c>
      <c r="X295" s="56" t="s">
        <v>2653</v>
      </c>
      <c r="Y295" s="56" t="s">
        <v>2653</v>
      </c>
      <c r="Z295" s="56" t="s">
        <v>2653</v>
      </c>
      <c r="AA295" s="56" t="s">
        <v>2653</v>
      </c>
      <c r="AB295" s="56" t="s">
        <v>2653</v>
      </c>
      <c r="AC295" s="56" t="s">
        <v>2653</v>
      </c>
      <c r="AD295" s="56" t="s">
        <v>2653</v>
      </c>
      <c r="AE295" s="56" t="s">
        <v>2653</v>
      </c>
      <c r="AF295" s="56" t="s">
        <v>2653</v>
      </c>
      <c r="AG295" s="56" t="s">
        <v>2653</v>
      </c>
      <c r="AH295" s="56" t="s">
        <v>2653</v>
      </c>
      <c r="AI295" s="56" t="s">
        <v>2653</v>
      </c>
      <c r="AJ295" s="56" t="s">
        <v>2653</v>
      </c>
      <c r="AK295" s="57" t="s">
        <v>2653</v>
      </c>
      <c r="AL295" s="66" t="s">
        <v>56</v>
      </c>
      <c r="AM295" s="1" t="s">
        <v>973</v>
      </c>
      <c r="AN295" t="s">
        <v>973</v>
      </c>
      <c r="AO295" t="b">
        <f t="shared" si="14"/>
        <v>1</v>
      </c>
    </row>
    <row r="296" spans="1:43" ht="15" customHeight="1">
      <c r="A296" s="1">
        <v>131</v>
      </c>
      <c r="B296" s="1" t="s">
        <v>974</v>
      </c>
      <c r="C296" s="1" t="s">
        <v>975</v>
      </c>
      <c r="D296" s="14" t="str">
        <f>VLOOKUP(C296, Tea_added!$B$1:$E$367, 3, FALSE)</f>
        <v>8_AAA4280_Lepidoptera_Noctuidae_Rhyacia_quadrangula_IDBA_pilon</v>
      </c>
      <c r="E296" s="14" t="str">
        <f>VLOOKUP(C296, Tea_added!$B$2:$E$367, 4, FALSE)</f>
        <v>BOLD:AAA4280</v>
      </c>
      <c r="F296" s="1" t="s">
        <v>976</v>
      </c>
      <c r="G296" s="1" t="s">
        <v>977</v>
      </c>
      <c r="H296" s="1" t="s">
        <v>978</v>
      </c>
      <c r="I296" s="1" t="s">
        <v>867</v>
      </c>
      <c r="J296" s="1" t="s">
        <v>868</v>
      </c>
      <c r="K296" s="1" t="s">
        <v>979</v>
      </c>
      <c r="L296" s="1" t="s">
        <v>978</v>
      </c>
      <c r="M296" s="1" t="str">
        <f t="shared" si="13"/>
        <v>Rhyacia quadrangula_BOLD:AAA4280</v>
      </c>
      <c r="N296" s="13">
        <v>70</v>
      </c>
      <c r="O296" s="13" t="s">
        <v>980</v>
      </c>
      <c r="P296" s="13">
        <v>1337</v>
      </c>
      <c r="Q296" s="1" t="s">
        <v>715</v>
      </c>
      <c r="R296" s="1" t="s">
        <v>44</v>
      </c>
      <c r="S296" s="9" t="s">
        <v>45</v>
      </c>
      <c r="T296" s="1" t="s">
        <v>55</v>
      </c>
      <c r="U296" s="7" t="s">
        <v>3544</v>
      </c>
      <c r="W296" s="55" t="s">
        <v>2653</v>
      </c>
      <c r="X296" s="56" t="s">
        <v>2653</v>
      </c>
      <c r="Y296" s="56" t="s">
        <v>2653</v>
      </c>
      <c r="Z296" s="56" t="s">
        <v>2653</v>
      </c>
      <c r="AA296" s="56" t="s">
        <v>2653</v>
      </c>
      <c r="AB296" s="56" t="s">
        <v>2653</v>
      </c>
      <c r="AC296" s="56" t="s">
        <v>2653</v>
      </c>
      <c r="AD296" s="56" t="s">
        <v>2653</v>
      </c>
      <c r="AE296" s="56" t="s">
        <v>2653</v>
      </c>
      <c r="AF296" s="56" t="s">
        <v>2653</v>
      </c>
      <c r="AG296" s="56" t="s">
        <v>2653</v>
      </c>
      <c r="AH296" s="56" t="s">
        <v>2653</v>
      </c>
      <c r="AI296" s="56" t="s">
        <v>2653</v>
      </c>
      <c r="AJ296" s="56" t="s">
        <v>2653</v>
      </c>
      <c r="AK296" s="57" t="s">
        <v>2653</v>
      </c>
      <c r="AL296" s="66" t="s">
        <v>56</v>
      </c>
      <c r="AM296" s="1" t="s">
        <v>981</v>
      </c>
      <c r="AN296" t="s">
        <v>981</v>
      </c>
      <c r="AO296" t="b">
        <f t="shared" si="14"/>
        <v>1</v>
      </c>
    </row>
    <row r="297" spans="1:43" ht="15" customHeight="1">
      <c r="A297" s="1">
        <v>132</v>
      </c>
      <c r="B297" s="1" t="s">
        <v>982</v>
      </c>
      <c r="C297" s="1" t="s">
        <v>983</v>
      </c>
      <c r="D297" s="14" t="str">
        <f>VLOOKUP(C297, Tea_added!$B$1:$E$367, 3, FALSE)</f>
        <v>9_ACF0816_Lepidoptera_Noctuidae_Euxoa_adumbrata_IDBA_pilon</v>
      </c>
      <c r="E297" s="14" t="str">
        <f>VLOOKUP(C297, Tea_added!$B$2:$E$367, 4, FALSE)</f>
        <v>BOLD:ACF0816</v>
      </c>
      <c r="F297" s="1" t="s">
        <v>984</v>
      </c>
      <c r="G297" s="1" t="s">
        <v>985</v>
      </c>
      <c r="H297" s="1" t="s">
        <v>986</v>
      </c>
      <c r="I297" s="1" t="s">
        <v>867</v>
      </c>
      <c r="J297" s="1" t="s">
        <v>868</v>
      </c>
      <c r="K297" s="1" t="s">
        <v>987</v>
      </c>
      <c r="L297" s="1" t="s">
        <v>986</v>
      </c>
      <c r="M297" s="1" t="str">
        <f t="shared" si="13"/>
        <v>Euxoa adumbrata_BOLD:ACF0816</v>
      </c>
      <c r="N297" s="13">
        <v>70</v>
      </c>
      <c r="O297" s="13" t="s">
        <v>988</v>
      </c>
      <c r="P297" s="13">
        <v>889</v>
      </c>
      <c r="Q297" s="1" t="s">
        <v>715</v>
      </c>
      <c r="R297" s="1" t="s">
        <v>44</v>
      </c>
      <c r="S297" s="9" t="s">
        <v>45</v>
      </c>
      <c r="T297" s="1" t="s">
        <v>55</v>
      </c>
      <c r="U297" s="7" t="s">
        <v>3544</v>
      </c>
      <c r="W297" s="55" t="s">
        <v>2653</v>
      </c>
      <c r="X297" s="56" t="s">
        <v>2653</v>
      </c>
      <c r="Y297" s="56" t="s">
        <v>2653</v>
      </c>
      <c r="Z297" s="56" t="s">
        <v>2653</v>
      </c>
      <c r="AA297" s="56" t="s">
        <v>2653</v>
      </c>
      <c r="AB297" s="56" t="s">
        <v>2653</v>
      </c>
      <c r="AC297" s="56" t="s">
        <v>2653</v>
      </c>
      <c r="AD297" s="56" t="s">
        <v>2653</v>
      </c>
      <c r="AE297" s="56" t="s">
        <v>2653</v>
      </c>
      <c r="AF297" s="56" t="s">
        <v>2653</v>
      </c>
      <c r="AG297" s="56" t="s">
        <v>2653</v>
      </c>
      <c r="AH297" s="56" t="s">
        <v>2653</v>
      </c>
      <c r="AI297" s="56" t="s">
        <v>2653</v>
      </c>
      <c r="AJ297" s="56" t="s">
        <v>2653</v>
      </c>
      <c r="AK297" s="57" t="s">
        <v>2653</v>
      </c>
      <c r="AL297" s="66" t="s">
        <v>56</v>
      </c>
      <c r="AM297" s="1" t="s">
        <v>989</v>
      </c>
      <c r="AN297" t="s">
        <v>989</v>
      </c>
      <c r="AO297" t="b">
        <f t="shared" si="14"/>
        <v>1</v>
      </c>
    </row>
    <row r="298" spans="1:43" ht="15" customHeight="1">
      <c r="A298" s="1">
        <v>143</v>
      </c>
      <c r="B298" s="1" t="s">
        <v>1069</v>
      </c>
      <c r="C298" s="1" t="s">
        <v>1070</v>
      </c>
      <c r="D298" s="14" t="str">
        <f>VLOOKUP(C298, Tea_added!$B$1:$E$367, 3, FALSE)</f>
        <v>2_AAB6851_Araneae_Linyphiidae_Erigone_arctica_IDBA_pilon</v>
      </c>
      <c r="E298" s="14" t="str">
        <f>VLOOKUP(C298, Tea_added!$B$2:$E$367, 4, FALSE)</f>
        <v>BOLD:AAB6851</v>
      </c>
      <c r="F298" s="1" t="s">
        <v>1071</v>
      </c>
      <c r="G298" s="1" t="s">
        <v>1072</v>
      </c>
      <c r="H298" s="1" t="s">
        <v>1073</v>
      </c>
      <c r="I298" s="1" t="s">
        <v>886</v>
      </c>
      <c r="J298" s="1" t="s">
        <v>1074</v>
      </c>
      <c r="K298" s="1" t="s">
        <v>1075</v>
      </c>
      <c r="L298" s="1" t="s">
        <v>1073</v>
      </c>
      <c r="M298" s="1" t="str">
        <f t="shared" si="13"/>
        <v>Erigone arctica_BOLD:AAB6851</v>
      </c>
      <c r="N298" s="13">
        <v>50</v>
      </c>
      <c r="O298" s="13" t="s">
        <v>1076</v>
      </c>
      <c r="P298" s="13">
        <v>1675</v>
      </c>
      <c r="Q298" s="1" t="s">
        <v>715</v>
      </c>
      <c r="R298" s="1" t="s">
        <v>44</v>
      </c>
      <c r="S298" s="9" t="s">
        <v>45</v>
      </c>
      <c r="T298" s="1" t="s">
        <v>55</v>
      </c>
      <c r="U298" s="7" t="s">
        <v>3544</v>
      </c>
      <c r="V298" s="71"/>
      <c r="W298" s="55" t="s">
        <v>2653</v>
      </c>
      <c r="X298" s="56" t="s">
        <v>2653</v>
      </c>
      <c r="Y298" s="56" t="s">
        <v>2653</v>
      </c>
      <c r="Z298" s="56" t="s">
        <v>2653</v>
      </c>
      <c r="AA298" s="56" t="s">
        <v>2653</v>
      </c>
      <c r="AB298" s="56" t="s">
        <v>2653</v>
      </c>
      <c r="AC298" s="56" t="s">
        <v>2653</v>
      </c>
      <c r="AD298" s="56" t="s">
        <v>2653</v>
      </c>
      <c r="AE298" s="56" t="s">
        <v>2653</v>
      </c>
      <c r="AF298" s="56" t="s">
        <v>2653</v>
      </c>
      <c r="AG298" s="56" t="s">
        <v>2653</v>
      </c>
      <c r="AH298" s="56" t="s">
        <v>2653</v>
      </c>
      <c r="AI298" s="56" t="s">
        <v>2653</v>
      </c>
      <c r="AJ298" s="56" t="s">
        <v>2653</v>
      </c>
      <c r="AK298" s="57" t="s">
        <v>2653</v>
      </c>
      <c r="AL298" s="66" t="s">
        <v>56</v>
      </c>
      <c r="AM298" s="1" t="s">
        <v>1077</v>
      </c>
      <c r="AN298" t="s">
        <v>1077</v>
      </c>
      <c r="AO298" t="b">
        <f t="shared" si="14"/>
        <v>1</v>
      </c>
    </row>
    <row r="299" spans="1:43" ht="15" customHeight="1">
      <c r="A299" s="1">
        <v>144</v>
      </c>
      <c r="B299" s="1" t="s">
        <v>1078</v>
      </c>
      <c r="C299" s="1" t="s">
        <v>1079</v>
      </c>
      <c r="D299" s="14" t="str">
        <f>VLOOKUP(C299, Tea_added!$B$1:$E$367, 3, FALSE)</f>
        <v>3_AAD1748_Araneae_Linyphiidae_Erigone_psychrophila_IDBA_pilon</v>
      </c>
      <c r="E299" s="14" t="str">
        <f>VLOOKUP(C299, Tea_added!$B$2:$E$367, 4, FALSE)</f>
        <v>BOLD:AAD1748</v>
      </c>
      <c r="F299" s="1" t="s">
        <v>1080</v>
      </c>
      <c r="G299" s="1" t="s">
        <v>1081</v>
      </c>
      <c r="H299" s="1" t="s">
        <v>1082</v>
      </c>
      <c r="I299" s="1" t="s">
        <v>886</v>
      </c>
      <c r="J299" s="1" t="s">
        <v>1074</v>
      </c>
      <c r="K299" s="1" t="s">
        <v>1075</v>
      </c>
      <c r="L299" s="1" t="s">
        <v>1082</v>
      </c>
      <c r="M299" s="1" t="str">
        <f t="shared" si="13"/>
        <v>Erigone psychrophila_BOLD:AAD1748</v>
      </c>
      <c r="N299" s="2">
        <v>50</v>
      </c>
      <c r="O299" s="2">
        <v>67</v>
      </c>
      <c r="P299" s="2">
        <v>3350</v>
      </c>
      <c r="Q299" s="1" t="s">
        <v>715</v>
      </c>
      <c r="R299" s="1" t="s">
        <v>44</v>
      </c>
      <c r="S299" s="9" t="s">
        <v>45</v>
      </c>
      <c r="T299" s="1" t="s">
        <v>55</v>
      </c>
      <c r="U299" s="7" t="s">
        <v>3544</v>
      </c>
      <c r="W299" s="55" t="s">
        <v>2653</v>
      </c>
      <c r="X299" s="56" t="s">
        <v>2653</v>
      </c>
      <c r="Y299" s="56" t="s">
        <v>2653</v>
      </c>
      <c r="Z299" s="56" t="s">
        <v>2653</v>
      </c>
      <c r="AA299" s="56" t="s">
        <v>2653</v>
      </c>
      <c r="AB299" s="56" t="s">
        <v>2653</v>
      </c>
      <c r="AC299" s="56" t="s">
        <v>2653</v>
      </c>
      <c r="AD299" s="56" t="s">
        <v>2653</v>
      </c>
      <c r="AE299" s="56" t="s">
        <v>2653</v>
      </c>
      <c r="AF299" s="56" t="s">
        <v>2653</v>
      </c>
      <c r="AG299" s="56" t="s">
        <v>2653</v>
      </c>
      <c r="AH299" s="56" t="s">
        <v>2653</v>
      </c>
      <c r="AI299" s="56" t="s">
        <v>2653</v>
      </c>
      <c r="AJ299" s="56" t="s">
        <v>2653</v>
      </c>
      <c r="AK299" s="57" t="s">
        <v>2653</v>
      </c>
      <c r="AL299" s="66" t="s">
        <v>56</v>
      </c>
      <c r="AM299" s="1" t="s">
        <v>1083</v>
      </c>
      <c r="AN299" t="s">
        <v>1083</v>
      </c>
      <c r="AO299" t="b">
        <f t="shared" si="14"/>
        <v>1</v>
      </c>
    </row>
    <row r="300" spans="1:43" ht="15" customHeight="1">
      <c r="A300" s="14">
        <v>145</v>
      </c>
      <c r="B300" s="14" t="s">
        <v>1084</v>
      </c>
      <c r="C300" s="14" t="s">
        <v>1085</v>
      </c>
      <c r="D300" s="14" t="str">
        <f>VLOOKUP(C300, Tea_added!$B$1:$E$367, 3, FALSE)</f>
        <v>PlateI_F1_AAG5696_Araneae_Linyphiidae_Collinsia_thulensis_idba_pilon</v>
      </c>
      <c r="E300" s="14" t="str">
        <f>VLOOKUP(C300, Tea_added!$B$2:$E$367, 4, FALSE)</f>
        <v>BOLD:AAG5696</v>
      </c>
      <c r="F300" s="14" t="s">
        <v>1086</v>
      </c>
      <c r="G300" s="14" t="s">
        <v>1087</v>
      </c>
      <c r="H300" s="14" t="s">
        <v>1088</v>
      </c>
      <c r="I300" s="14" t="s">
        <v>886</v>
      </c>
      <c r="J300" s="14" t="s">
        <v>1074</v>
      </c>
      <c r="K300" s="14" t="s">
        <v>1089</v>
      </c>
      <c r="L300" s="14" t="s">
        <v>1088</v>
      </c>
      <c r="M300" s="1" t="str">
        <f t="shared" si="13"/>
        <v>Collinsia thulensis_BOLD:AAG5696</v>
      </c>
      <c r="N300" s="15">
        <v>50</v>
      </c>
      <c r="O300" s="15" t="s">
        <v>1090</v>
      </c>
      <c r="P300" s="15">
        <v>935</v>
      </c>
      <c r="Q300" s="14" t="s">
        <v>715</v>
      </c>
      <c r="R300" s="14" t="s">
        <v>2384</v>
      </c>
      <c r="S300" s="19" t="s">
        <v>2385</v>
      </c>
      <c r="T300" s="14" t="s">
        <v>55</v>
      </c>
      <c r="U300" s="19" t="s">
        <v>3544</v>
      </c>
      <c r="V300" s="16"/>
      <c r="W300" s="60" t="s">
        <v>45</v>
      </c>
      <c r="X300" s="61" t="s">
        <v>45</v>
      </c>
      <c r="Y300" s="61" t="s">
        <v>45</v>
      </c>
      <c r="Z300" s="61" t="s">
        <v>45</v>
      </c>
      <c r="AA300" s="61" t="s">
        <v>45</v>
      </c>
      <c r="AB300" s="61" t="s">
        <v>45</v>
      </c>
      <c r="AC300" s="61" t="s">
        <v>45</v>
      </c>
      <c r="AD300" s="61" t="s">
        <v>45</v>
      </c>
      <c r="AE300" s="61" t="s">
        <v>45</v>
      </c>
      <c r="AF300" s="61" t="s">
        <v>45</v>
      </c>
      <c r="AG300" s="61" t="s">
        <v>45</v>
      </c>
      <c r="AH300" s="61" t="s">
        <v>45</v>
      </c>
      <c r="AI300" s="61" t="s">
        <v>45</v>
      </c>
      <c r="AJ300" s="61" t="s">
        <v>45</v>
      </c>
      <c r="AK300" s="62" t="s">
        <v>45</v>
      </c>
      <c r="AL300" s="65" t="s">
        <v>2399</v>
      </c>
      <c r="AM300" s="14" t="s">
        <v>2434</v>
      </c>
      <c r="AN300" s="16" t="s">
        <v>2434</v>
      </c>
      <c r="AO300" t="b">
        <f t="shared" si="14"/>
        <v>1</v>
      </c>
    </row>
    <row r="301" spans="1:43" ht="15" customHeight="1">
      <c r="A301" s="1">
        <v>145</v>
      </c>
      <c r="B301" s="1" t="s">
        <v>1084</v>
      </c>
      <c r="C301" s="1" t="s">
        <v>1085</v>
      </c>
      <c r="D301" s="14" t="str">
        <f>VLOOKUP(C301, Tea_added!$B$1:$E$367, 3, FALSE)</f>
        <v>PlateI_F1_AAG5696_Araneae_Linyphiidae_Collinsia_thulensis_idba_pilon</v>
      </c>
      <c r="E301" s="14" t="str">
        <f>VLOOKUP(C301, Tea_added!$B$2:$E$367, 4, FALSE)</f>
        <v>BOLD:AAG5696</v>
      </c>
      <c r="F301" s="1" t="s">
        <v>1086</v>
      </c>
      <c r="G301" s="1" t="s">
        <v>1087</v>
      </c>
      <c r="H301" s="1" t="s">
        <v>1088</v>
      </c>
      <c r="I301" s="1" t="s">
        <v>886</v>
      </c>
      <c r="J301" s="1" t="s">
        <v>1074</v>
      </c>
      <c r="K301" s="1" t="s">
        <v>1089</v>
      </c>
      <c r="L301" s="1" t="s">
        <v>1088</v>
      </c>
      <c r="M301" s="1"/>
      <c r="N301" s="13">
        <v>50</v>
      </c>
      <c r="O301" s="13" t="s">
        <v>1090</v>
      </c>
      <c r="P301" s="13">
        <v>935</v>
      </c>
      <c r="Q301" s="1" t="s">
        <v>715</v>
      </c>
      <c r="R301" s="1" t="s">
        <v>44</v>
      </c>
      <c r="S301" s="4" t="s">
        <v>45</v>
      </c>
      <c r="T301" s="5" t="s">
        <v>46</v>
      </c>
      <c r="U301" s="116" t="s">
        <v>3544</v>
      </c>
      <c r="V301" s="122" t="s">
        <v>2685</v>
      </c>
      <c r="W301" s="6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8"/>
      <c r="AM301" s="1"/>
      <c r="AN301" t="s">
        <v>2434</v>
      </c>
      <c r="AO301" t="b">
        <f t="shared" si="14"/>
        <v>0</v>
      </c>
    </row>
    <row r="302" spans="1:43" ht="15" customHeight="1">
      <c r="A302" s="1">
        <v>146</v>
      </c>
      <c r="B302" s="1" t="s">
        <v>1091</v>
      </c>
      <c r="C302" s="1" t="s">
        <v>1092</v>
      </c>
      <c r="D302" s="14" t="str">
        <f>VLOOKUP(C302, Tea_added!$B$1:$E$367, 3, FALSE)</f>
        <v>LINY_6_AAG5689_Araneae_Linyphiidae_Hilaira_vexatrix_IDBApilon</v>
      </c>
      <c r="E302" s="14" t="str">
        <f>VLOOKUP(C302, Tea_added!$B$2:$E$367, 4, FALSE)</f>
        <v>BOLD:AAG5689</v>
      </c>
      <c r="F302" s="1" t="s">
        <v>1093</v>
      </c>
      <c r="G302" s="1" t="s">
        <v>1094</v>
      </c>
      <c r="H302" s="1" t="s">
        <v>1095</v>
      </c>
      <c r="I302" s="1" t="s">
        <v>886</v>
      </c>
      <c r="J302" s="1" t="s">
        <v>1074</v>
      </c>
      <c r="K302" s="1" t="s">
        <v>1096</v>
      </c>
      <c r="L302" s="1" t="s">
        <v>1095</v>
      </c>
      <c r="M302" s="1" t="str">
        <f>_xlfn.TEXTJOIN("_", FALSE, L302, E302)</f>
        <v>Hilaira vexatrix_BOLD:AAG5689</v>
      </c>
      <c r="N302" s="2">
        <v>50</v>
      </c>
      <c r="O302" s="2" t="s">
        <v>1097</v>
      </c>
      <c r="P302" s="2">
        <v>4020</v>
      </c>
      <c r="Q302" s="1" t="s">
        <v>715</v>
      </c>
      <c r="R302" s="1" t="s">
        <v>44</v>
      </c>
      <c r="S302" s="9" t="s">
        <v>45</v>
      </c>
      <c r="T302" s="1" t="s">
        <v>55</v>
      </c>
      <c r="U302" s="7" t="s">
        <v>3544</v>
      </c>
      <c r="V302" s="71"/>
      <c r="W302" s="55" t="s">
        <v>2653</v>
      </c>
      <c r="X302" s="56" t="s">
        <v>2653</v>
      </c>
      <c r="Y302" s="56" t="s">
        <v>2653</v>
      </c>
      <c r="Z302" s="56" t="s">
        <v>2653</v>
      </c>
      <c r="AA302" s="56" t="s">
        <v>2653</v>
      </c>
      <c r="AB302" s="56" t="s">
        <v>2653</v>
      </c>
      <c r="AC302" s="56" t="s">
        <v>2653</v>
      </c>
      <c r="AD302" s="56" t="s">
        <v>2653</v>
      </c>
      <c r="AE302" s="56" t="s">
        <v>2653</v>
      </c>
      <c r="AF302" s="56" t="s">
        <v>2653</v>
      </c>
      <c r="AG302" s="56" t="s">
        <v>2653</v>
      </c>
      <c r="AH302" s="56" t="s">
        <v>2653</v>
      </c>
      <c r="AI302" s="56" t="s">
        <v>2653</v>
      </c>
      <c r="AJ302" s="56" t="s">
        <v>2653</v>
      </c>
      <c r="AK302" s="57" t="s">
        <v>2653</v>
      </c>
      <c r="AL302" s="66" t="s">
        <v>56</v>
      </c>
      <c r="AM302" s="1" t="s">
        <v>1098</v>
      </c>
      <c r="AN302" t="s">
        <v>1098</v>
      </c>
      <c r="AO302" t="b">
        <f t="shared" si="14"/>
        <v>1</v>
      </c>
    </row>
    <row r="303" spans="1:43" ht="15" customHeight="1">
      <c r="A303" s="1">
        <v>171</v>
      </c>
      <c r="B303" s="1" t="s">
        <v>1257</v>
      </c>
      <c r="C303" s="1" t="s">
        <v>1258</v>
      </c>
      <c r="D303" s="14" t="str">
        <f>VLOOKUP(C303, Tea_added!$B$1:$E$367, 3, FALSE)</f>
        <v>33_AAM9111_Diptera_Muscidae_Spilogona_deflorata_IDBA_pilon_COIDET_ACL9677_Aranea_Linyphiidae_Mecynargus_borealis</v>
      </c>
      <c r="E303" s="14" t="str">
        <f>VLOOKUP(C303, Tea_added!$B$2:$E$367, 4, FALSE)</f>
        <v>BOLD:ACL9677</v>
      </c>
      <c r="F303" s="1" t="s">
        <v>1259</v>
      </c>
      <c r="G303" s="1" t="s">
        <v>1260</v>
      </c>
      <c r="H303" s="1" t="s">
        <v>1261</v>
      </c>
      <c r="I303" s="1" t="s">
        <v>886</v>
      </c>
      <c r="J303" s="1" t="s">
        <v>1074</v>
      </c>
      <c r="K303" s="1" t="s">
        <v>1262</v>
      </c>
      <c r="L303" s="1" t="s">
        <v>1261</v>
      </c>
      <c r="M303" s="1" t="str">
        <f>_xlfn.TEXTJOIN("_", FALSE, L303, E303)</f>
        <v>Mecynargus borealis_BOLD:ACL9677</v>
      </c>
      <c r="N303" s="2">
        <v>20</v>
      </c>
      <c r="O303" s="2" t="s">
        <v>1263</v>
      </c>
      <c r="P303" s="2">
        <v>1246</v>
      </c>
      <c r="Q303" s="1"/>
      <c r="R303" s="1" t="s">
        <v>44</v>
      </c>
      <c r="S303" s="9" t="s">
        <v>45</v>
      </c>
      <c r="T303" s="1" t="s">
        <v>55</v>
      </c>
      <c r="U303" s="7" t="s">
        <v>3544</v>
      </c>
      <c r="V303" s="71"/>
      <c r="W303" s="55" t="s">
        <v>2653</v>
      </c>
      <c r="X303" s="56" t="s">
        <v>2653</v>
      </c>
      <c r="Y303" s="56" t="s">
        <v>2653</v>
      </c>
      <c r="Z303" s="56" t="s">
        <v>2653</v>
      </c>
      <c r="AA303" s="56" t="s">
        <v>2653</v>
      </c>
      <c r="AB303" s="56" t="s">
        <v>2653</v>
      </c>
      <c r="AC303" s="56" t="s">
        <v>2653</v>
      </c>
      <c r="AD303" s="56" t="s">
        <v>2653</v>
      </c>
      <c r="AE303" s="56" t="s">
        <v>2653</v>
      </c>
      <c r="AF303" s="56" t="s">
        <v>2653</v>
      </c>
      <c r="AG303" s="56" t="s">
        <v>2653</v>
      </c>
      <c r="AH303" s="56" t="s">
        <v>2653</v>
      </c>
      <c r="AI303" s="56" t="s">
        <v>2653</v>
      </c>
      <c r="AJ303" s="56" t="s">
        <v>2653</v>
      </c>
      <c r="AK303" s="57" t="s">
        <v>2653</v>
      </c>
      <c r="AL303" s="66" t="s">
        <v>56</v>
      </c>
      <c r="AM303" s="12" t="s">
        <v>1264</v>
      </c>
      <c r="AN303" t="s">
        <v>1237</v>
      </c>
      <c r="AO303" t="b">
        <f t="shared" si="14"/>
        <v>0</v>
      </c>
    </row>
    <row r="304" spans="1:43" ht="15" customHeight="1">
      <c r="A304" s="1">
        <v>147</v>
      </c>
      <c r="B304" s="1" t="s">
        <v>1099</v>
      </c>
      <c r="C304" s="1" t="s">
        <v>1100</v>
      </c>
      <c r="D304" s="14" t="str">
        <f>VLOOKUP(C304, Tea_added!$B$1:$E$367, 3, FALSE)</f>
        <v>PlateI_H7_AAH0022_Diptera_Scathophagidae_Scathophaga_furcata_idba_pilon</v>
      </c>
      <c r="E304" s="14" t="str">
        <f>VLOOKUP(C304, Tea_added!$B$2:$E$367, 4, FALSE)</f>
        <v>BOLD:AAH0022</v>
      </c>
      <c r="F304" s="1" t="s">
        <v>1101</v>
      </c>
      <c r="G304" s="1" t="s">
        <v>1102</v>
      </c>
      <c r="H304" s="1" t="s">
        <v>1103</v>
      </c>
      <c r="I304" s="1" t="s">
        <v>40</v>
      </c>
      <c r="J304" s="1" t="s">
        <v>1104</v>
      </c>
      <c r="K304" s="1" t="s">
        <v>1105</v>
      </c>
      <c r="L304" s="1" t="s">
        <v>1103</v>
      </c>
      <c r="M304" s="1"/>
      <c r="N304" s="2">
        <v>50</v>
      </c>
      <c r="O304" s="2">
        <v>40</v>
      </c>
      <c r="P304" s="2">
        <v>2000</v>
      </c>
      <c r="Q304" s="1" t="s">
        <v>715</v>
      </c>
      <c r="R304" s="1" t="s">
        <v>44</v>
      </c>
      <c r="S304" s="4" t="s">
        <v>45</v>
      </c>
      <c r="T304" s="5" t="s">
        <v>46</v>
      </c>
      <c r="U304" s="116" t="s">
        <v>3544</v>
      </c>
      <c r="V304" s="122" t="s">
        <v>2685</v>
      </c>
      <c r="W304" s="6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8"/>
      <c r="AM304" s="1"/>
      <c r="AN304" t="s">
        <v>2435</v>
      </c>
      <c r="AO304" t="b">
        <f t="shared" si="14"/>
        <v>0</v>
      </c>
    </row>
    <row r="305" spans="1:57" s="21" customFormat="1" ht="15" customHeight="1">
      <c r="A305" s="14">
        <v>147</v>
      </c>
      <c r="B305" s="14" t="s">
        <v>1099</v>
      </c>
      <c r="C305" s="14" t="s">
        <v>1100</v>
      </c>
      <c r="D305" s="14" t="str">
        <f>VLOOKUP(C305, Tea_added!$B$1:$E$367, 3, FALSE)</f>
        <v>PlateI_H7_AAH0022_Diptera_Scathophagidae_Scathophaga_furcata_idba_pilon</v>
      </c>
      <c r="E305" s="14" t="str">
        <f>VLOOKUP(C305, Tea_added!$B$2:$E$367, 4, FALSE)</f>
        <v>BOLD:AAH0022</v>
      </c>
      <c r="F305" s="14" t="s">
        <v>1101</v>
      </c>
      <c r="G305" s="14" t="s">
        <v>1102</v>
      </c>
      <c r="H305" s="14" t="s">
        <v>1103</v>
      </c>
      <c r="I305" s="14" t="s">
        <v>40</v>
      </c>
      <c r="J305" s="14" t="s">
        <v>1104</v>
      </c>
      <c r="K305" s="14" t="s">
        <v>1105</v>
      </c>
      <c r="L305" s="14" t="s">
        <v>1103</v>
      </c>
      <c r="M305" s="1" t="str">
        <f t="shared" ref="M305:M324" si="15">_xlfn.TEXTJOIN("_", FALSE, L305, E305)</f>
        <v>Scathophaga furcata_BOLD:AAH0022</v>
      </c>
      <c r="N305" s="15">
        <v>50</v>
      </c>
      <c r="O305" s="15">
        <v>40</v>
      </c>
      <c r="P305" s="15">
        <v>2000</v>
      </c>
      <c r="Q305" s="14" t="s">
        <v>715</v>
      </c>
      <c r="R305" s="14" t="s">
        <v>2384</v>
      </c>
      <c r="S305" s="19" t="s">
        <v>2385</v>
      </c>
      <c r="T305" s="14" t="s">
        <v>55</v>
      </c>
      <c r="U305" s="19" t="s">
        <v>3544</v>
      </c>
      <c r="V305" s="72"/>
      <c r="W305" s="60" t="s">
        <v>45</v>
      </c>
      <c r="X305" s="61" t="s">
        <v>45</v>
      </c>
      <c r="Y305" s="61" t="s">
        <v>45</v>
      </c>
      <c r="Z305" s="61" t="s">
        <v>45</v>
      </c>
      <c r="AA305" s="61" t="s">
        <v>45</v>
      </c>
      <c r="AB305" s="61" t="s">
        <v>45</v>
      </c>
      <c r="AC305" s="61" t="s">
        <v>45</v>
      </c>
      <c r="AD305" s="61" t="s">
        <v>45</v>
      </c>
      <c r="AE305" s="61" t="s">
        <v>45</v>
      </c>
      <c r="AF305" s="61" t="s">
        <v>45</v>
      </c>
      <c r="AG305" s="61" t="s">
        <v>45</v>
      </c>
      <c r="AH305" s="61" t="s">
        <v>45</v>
      </c>
      <c r="AI305" s="61" t="s">
        <v>45</v>
      </c>
      <c r="AJ305" s="61" t="s">
        <v>45</v>
      </c>
      <c r="AK305" s="62" t="s">
        <v>45</v>
      </c>
      <c r="AL305" s="65" t="s">
        <v>2399</v>
      </c>
      <c r="AM305" s="14" t="s">
        <v>2435</v>
      </c>
      <c r="AN305" s="16" t="s">
        <v>2435</v>
      </c>
      <c r="AO305" t="b">
        <f t="shared" si="14"/>
        <v>1</v>
      </c>
      <c r="AP305" s="71"/>
      <c r="AQ305" s="74"/>
    </row>
    <row r="306" spans="1:57" ht="15" customHeight="1">
      <c r="A306" s="1">
        <v>155</v>
      </c>
      <c r="B306" s="1" t="s">
        <v>1149</v>
      </c>
      <c r="C306" s="1" t="s">
        <v>1150</v>
      </c>
      <c r="D306" s="14" t="str">
        <f>VLOOKUP(C306, Tea_added!$B$1:$E$367, 3, FALSE)</f>
        <v>MITO_10_AAM9109_Diptera_Muscidae_Spilogona_sanctipauli_IDBApilon</v>
      </c>
      <c r="E306" s="14" t="str">
        <f>VLOOKUP(C306, Tea_added!$B$2:$E$367, 4, FALSE)</f>
        <v>BOLD:AAM9109</v>
      </c>
      <c r="F306" s="1" t="s">
        <v>1151</v>
      </c>
      <c r="G306" s="1" t="s">
        <v>1102</v>
      </c>
      <c r="H306" s="1" t="s">
        <v>1152</v>
      </c>
      <c r="I306" s="1" t="s">
        <v>40</v>
      </c>
      <c r="J306" s="1" t="s">
        <v>406</v>
      </c>
      <c r="K306" s="1" t="s">
        <v>407</v>
      </c>
      <c r="L306" s="1" t="s">
        <v>1152</v>
      </c>
      <c r="M306" s="1" t="str">
        <f t="shared" si="15"/>
        <v>Spilogona sanctipauli_BOLD:AAM9109</v>
      </c>
      <c r="N306" s="2">
        <v>50</v>
      </c>
      <c r="O306" s="2">
        <v>392</v>
      </c>
      <c r="P306" s="2">
        <v>19600</v>
      </c>
      <c r="Q306" s="1" t="s">
        <v>715</v>
      </c>
      <c r="R306" s="1" t="s">
        <v>44</v>
      </c>
      <c r="S306" s="9" t="s">
        <v>45</v>
      </c>
      <c r="T306" s="1" t="s">
        <v>55</v>
      </c>
      <c r="U306" s="7" t="s">
        <v>3544</v>
      </c>
      <c r="V306" s="71"/>
      <c r="W306" s="55" t="s">
        <v>2653</v>
      </c>
      <c r="X306" s="56" t="s">
        <v>2653</v>
      </c>
      <c r="Y306" s="56" t="s">
        <v>2653</v>
      </c>
      <c r="Z306" s="56" t="s">
        <v>2653</v>
      </c>
      <c r="AA306" s="56" t="s">
        <v>2653</v>
      </c>
      <c r="AB306" s="56" t="s">
        <v>2653</v>
      </c>
      <c r="AC306" s="56" t="s">
        <v>2653</v>
      </c>
      <c r="AD306" s="56" t="s">
        <v>2653</v>
      </c>
      <c r="AE306" s="56" t="s">
        <v>2653</v>
      </c>
      <c r="AF306" s="56" t="s">
        <v>2653</v>
      </c>
      <c r="AG306" s="56" t="s">
        <v>2653</v>
      </c>
      <c r="AH306" s="56" t="s">
        <v>2653</v>
      </c>
      <c r="AI306" s="56" t="s">
        <v>2653</v>
      </c>
      <c r="AJ306" s="56" t="s">
        <v>2653</v>
      </c>
      <c r="AK306" s="57" t="s">
        <v>2653</v>
      </c>
      <c r="AL306" s="66" t="s">
        <v>56</v>
      </c>
      <c r="AM306" s="1" t="s">
        <v>1153</v>
      </c>
      <c r="AN306" t="s">
        <v>1153</v>
      </c>
      <c r="AO306" t="b">
        <f t="shared" si="14"/>
        <v>1</v>
      </c>
    </row>
    <row r="307" spans="1:57" ht="15" customHeight="1">
      <c r="A307" s="1">
        <v>345</v>
      </c>
      <c r="B307" s="1" t="s">
        <v>2271</v>
      </c>
      <c r="C307" s="1" t="s">
        <v>2272</v>
      </c>
      <c r="D307" s="14" t="str">
        <f>VLOOKUP(C307, Tea_added!$B$1:$E$367, 3, FALSE)</f>
        <v>PlateI_A4_AAP1822_Diptera_Mycetophilidae_Exechia_idba_pilon</v>
      </c>
      <c r="E307" s="14" t="str">
        <f>VLOOKUP(C307, Tea_added!$B$2:$E$367, 4, FALSE)</f>
        <v>BOLD:AAP1822</v>
      </c>
      <c r="F307" s="1" t="s">
        <v>2273</v>
      </c>
      <c r="G307" s="1" t="s">
        <v>2274</v>
      </c>
      <c r="H307" s="1" t="s">
        <v>600</v>
      </c>
      <c r="I307" s="1" t="s">
        <v>40</v>
      </c>
      <c r="J307" s="1" t="s">
        <v>320</v>
      </c>
      <c r="K307" s="1" t="s">
        <v>600</v>
      </c>
      <c r="L307" s="1" t="s">
        <v>3366</v>
      </c>
      <c r="M307" s="1" t="str">
        <f t="shared" si="15"/>
        <v>Exechia sp_BOLD:AAP1822</v>
      </c>
      <c r="N307" s="13">
        <v>70</v>
      </c>
      <c r="O307" s="13" t="s">
        <v>2275</v>
      </c>
      <c r="P307" s="13">
        <v>1666</v>
      </c>
      <c r="Q307" s="1" t="s">
        <v>715</v>
      </c>
      <c r="R307" s="1" t="s">
        <v>1272</v>
      </c>
      <c r="S307" s="7" t="s">
        <v>2386</v>
      </c>
      <c r="T307" s="1" t="s">
        <v>55</v>
      </c>
      <c r="U307" s="7" t="s">
        <v>3544</v>
      </c>
      <c r="V307" s="71"/>
      <c r="W307" s="55" t="s">
        <v>45</v>
      </c>
      <c r="X307" s="56" t="s">
        <v>45</v>
      </c>
      <c r="Y307" s="56" t="s">
        <v>45</v>
      </c>
      <c r="Z307" s="56" t="s">
        <v>45</v>
      </c>
      <c r="AA307" s="56" t="s">
        <v>45</v>
      </c>
      <c r="AB307" s="56" t="s">
        <v>45</v>
      </c>
      <c r="AC307" s="56" t="s">
        <v>45</v>
      </c>
      <c r="AD307" s="56" t="s">
        <v>45</v>
      </c>
      <c r="AE307" s="56" t="s">
        <v>45</v>
      </c>
      <c r="AF307" s="56" t="s">
        <v>45</v>
      </c>
      <c r="AG307" s="56" t="s">
        <v>45</v>
      </c>
      <c r="AH307" s="56" t="s">
        <v>45</v>
      </c>
      <c r="AI307" s="56" t="s">
        <v>45</v>
      </c>
      <c r="AJ307" s="56" t="s">
        <v>45</v>
      </c>
      <c r="AK307" s="57" t="s">
        <v>45</v>
      </c>
      <c r="AL307" s="64" t="s">
        <v>2399</v>
      </c>
      <c r="AM307" t="s">
        <v>2449</v>
      </c>
      <c r="AN307" t="s">
        <v>2449</v>
      </c>
      <c r="AO307" t="b">
        <f t="shared" si="14"/>
        <v>1</v>
      </c>
      <c r="AQ307" s="77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10"/>
    </row>
    <row r="308" spans="1:57" ht="15" customHeight="1">
      <c r="A308" s="1">
        <v>346</v>
      </c>
      <c r="B308" s="1" t="s">
        <v>2276</v>
      </c>
      <c r="C308" s="1" t="s">
        <v>2277</v>
      </c>
      <c r="D308" s="14" t="str">
        <f>VLOOKUP(C308, Tea_added!$B$1:$E$367, 3, FALSE)</f>
        <v>PlateI_H2_AAP6497_Diptera_Mycetophilidae_Phronia_spades_pilon</v>
      </c>
      <c r="E308" s="14" t="str">
        <f>VLOOKUP(C308, Tea_added!$B$2:$E$367, 4, FALSE)</f>
        <v>BOLD:AAP6497</v>
      </c>
      <c r="F308" s="1" t="s">
        <v>2278</v>
      </c>
      <c r="G308" s="1" t="s">
        <v>2279</v>
      </c>
      <c r="H308" s="1" t="s">
        <v>496</v>
      </c>
      <c r="I308" s="1" t="s">
        <v>40</v>
      </c>
      <c r="J308" s="1" t="s">
        <v>320</v>
      </c>
      <c r="K308" s="1" t="s">
        <v>496</v>
      </c>
      <c r="L308" s="1" t="s">
        <v>3367</v>
      </c>
      <c r="M308" s="1" t="str">
        <f t="shared" si="15"/>
        <v>Phronia sp_BOLD:AAP6497</v>
      </c>
      <c r="N308" s="13">
        <v>70</v>
      </c>
      <c r="O308" s="13" t="s">
        <v>2128</v>
      </c>
      <c r="P308" s="13">
        <v>896</v>
      </c>
      <c r="Q308" s="1" t="s">
        <v>715</v>
      </c>
      <c r="R308" s="1" t="s">
        <v>1272</v>
      </c>
      <c r="S308" s="7" t="s">
        <v>2388</v>
      </c>
      <c r="T308" s="1" t="s">
        <v>55</v>
      </c>
      <c r="U308" s="7" t="s">
        <v>3544</v>
      </c>
      <c r="V308" s="71"/>
      <c r="W308" s="55" t="s">
        <v>2654</v>
      </c>
      <c r="X308" s="56" t="s">
        <v>2654</v>
      </c>
      <c r="Y308" s="56" t="s">
        <v>2654</v>
      </c>
      <c r="Z308" s="56" t="s">
        <v>2654</v>
      </c>
      <c r="AA308" s="56" t="s">
        <v>2654</v>
      </c>
      <c r="AB308" s="56" t="s">
        <v>2654</v>
      </c>
      <c r="AC308" s="56" t="s">
        <v>2654</v>
      </c>
      <c r="AD308" s="56" t="s">
        <v>2654</v>
      </c>
      <c r="AE308" s="56" t="s">
        <v>2654</v>
      </c>
      <c r="AF308" s="56" t="s">
        <v>2654</v>
      </c>
      <c r="AG308" s="56" t="s">
        <v>2654</v>
      </c>
      <c r="AH308" s="56" t="s">
        <v>2654</v>
      </c>
      <c r="AI308" s="56" t="s">
        <v>2654</v>
      </c>
      <c r="AJ308" s="56" t="s">
        <v>2654</v>
      </c>
      <c r="AK308" s="57" t="s">
        <v>2654</v>
      </c>
      <c r="AL308" s="64" t="s">
        <v>2400</v>
      </c>
      <c r="AM308" t="s">
        <v>2600</v>
      </c>
      <c r="AN308" t="s">
        <v>2600</v>
      </c>
      <c r="AO308" t="b">
        <f t="shared" si="14"/>
        <v>1</v>
      </c>
    </row>
    <row r="309" spans="1:57" ht="15" customHeight="1">
      <c r="A309" s="1">
        <v>347</v>
      </c>
      <c r="B309" s="1" t="s">
        <v>2280</v>
      </c>
      <c r="C309" s="1" t="s">
        <v>2281</v>
      </c>
      <c r="D309" s="14" t="str">
        <f>VLOOKUP(C309, Tea_added!$B$1:$E$367, 3, FALSE)</f>
        <v>PlateJ_A2_AAL9132_Diptera_Mycetophilidae_Phronia_spades_pilon</v>
      </c>
      <c r="E309" s="14" t="str">
        <f>VLOOKUP(C309, Tea_added!$B$2:$E$367, 4, FALSE)</f>
        <v>BOLD:AAL9132</v>
      </c>
      <c r="F309" s="1" t="s">
        <v>2282</v>
      </c>
      <c r="G309" s="1" t="s">
        <v>2283</v>
      </c>
      <c r="H309" s="1" t="s">
        <v>496</v>
      </c>
      <c r="I309" s="1" t="s">
        <v>40</v>
      </c>
      <c r="J309" s="1" t="s">
        <v>320</v>
      </c>
      <c r="K309" s="1" t="s">
        <v>496</v>
      </c>
      <c r="L309" s="1" t="s">
        <v>3367</v>
      </c>
      <c r="M309" s="1" t="str">
        <f t="shared" si="15"/>
        <v>Phronia sp_BOLD:AAL9132</v>
      </c>
      <c r="N309" s="2">
        <v>70</v>
      </c>
      <c r="O309" s="2" t="s">
        <v>384</v>
      </c>
      <c r="P309" s="2">
        <v>301</v>
      </c>
      <c r="Q309" s="1" t="s">
        <v>715</v>
      </c>
      <c r="R309" s="1" t="s">
        <v>1272</v>
      </c>
      <c r="S309" s="7" t="s">
        <v>2388</v>
      </c>
      <c r="T309" s="1" t="s">
        <v>2649</v>
      </c>
      <c r="U309" s="7" t="s">
        <v>3544</v>
      </c>
      <c r="W309" s="55" t="s">
        <v>2654</v>
      </c>
      <c r="X309" s="56" t="s">
        <v>2654</v>
      </c>
      <c r="Y309" s="56" t="s">
        <v>2654</v>
      </c>
      <c r="Z309" s="56" t="s">
        <v>2654</v>
      </c>
      <c r="AA309" s="56" t="s">
        <v>2654</v>
      </c>
      <c r="AB309" s="56" t="s">
        <v>2654</v>
      </c>
      <c r="AC309" s="56" t="s">
        <v>2654</v>
      </c>
      <c r="AD309" s="56" t="s">
        <v>2654</v>
      </c>
      <c r="AE309" s="56" t="s">
        <v>2654</v>
      </c>
      <c r="AF309" s="56" t="s">
        <v>2654</v>
      </c>
      <c r="AG309" s="56" t="s">
        <v>2654</v>
      </c>
      <c r="AH309" s="56" t="s">
        <v>2654</v>
      </c>
      <c r="AI309" s="56" t="s">
        <v>2654</v>
      </c>
      <c r="AJ309" s="56" t="s">
        <v>2655</v>
      </c>
      <c r="AK309" s="57" t="s">
        <v>2656</v>
      </c>
      <c r="AL309" s="64" t="s">
        <v>2400</v>
      </c>
      <c r="AM309" t="s">
        <v>2601</v>
      </c>
      <c r="AN309" t="s">
        <v>2601</v>
      </c>
      <c r="AO309" t="b">
        <f t="shared" si="14"/>
        <v>1</v>
      </c>
    </row>
    <row r="310" spans="1:57" ht="15" customHeight="1">
      <c r="A310" s="1">
        <v>348</v>
      </c>
      <c r="B310" s="1" t="s">
        <v>2284</v>
      </c>
      <c r="C310" s="1" t="s">
        <v>2285</v>
      </c>
      <c r="D310" s="14" t="str">
        <f>VLOOKUP(C310, Tea_added!$B$1:$E$367, 3, FALSE)</f>
        <v>PlateI_B12_ACT0078_Diptera_Sciaridae_Lycoriella_refsoup_consensus</v>
      </c>
      <c r="E310" s="14" t="str">
        <f>VLOOKUP(C310, Tea_added!$B$2:$E$367, 4, FALSE)</f>
        <v>BOLD:ACT0078</v>
      </c>
      <c r="F310" s="1" t="s">
        <v>2286</v>
      </c>
      <c r="G310" s="1" t="s">
        <v>2287</v>
      </c>
      <c r="H310" s="1" t="s">
        <v>271</v>
      </c>
      <c r="I310" s="1" t="s">
        <v>40</v>
      </c>
      <c r="J310" s="1" t="s">
        <v>270</v>
      </c>
      <c r="K310" s="1" t="s">
        <v>271</v>
      </c>
      <c r="L310" s="1" t="s">
        <v>3370</v>
      </c>
      <c r="M310" s="1" t="str">
        <f t="shared" si="15"/>
        <v>Lycoriella sp_BOLD:ACT0078</v>
      </c>
      <c r="N310" s="2">
        <v>70</v>
      </c>
      <c r="O310" s="2" t="s">
        <v>1592</v>
      </c>
      <c r="P310" s="2">
        <v>147</v>
      </c>
      <c r="Q310" s="1" t="s">
        <v>715</v>
      </c>
      <c r="R310" s="1" t="s">
        <v>1272</v>
      </c>
      <c r="S310" s="7" t="s">
        <v>2388</v>
      </c>
      <c r="T310" s="1" t="s">
        <v>55</v>
      </c>
      <c r="U310" s="7" t="s">
        <v>3544</v>
      </c>
      <c r="V310" s="71"/>
      <c r="W310" s="55" t="s">
        <v>2653</v>
      </c>
      <c r="X310" s="56" t="s">
        <v>2653</v>
      </c>
      <c r="Y310" s="56" t="s">
        <v>2653</v>
      </c>
      <c r="Z310" s="56" t="s">
        <v>2653</v>
      </c>
      <c r="AA310" s="56" t="s">
        <v>2653</v>
      </c>
      <c r="AB310" s="56" t="s">
        <v>2653</v>
      </c>
      <c r="AC310" s="56" t="s">
        <v>2653</v>
      </c>
      <c r="AD310" s="56" t="s">
        <v>2653</v>
      </c>
      <c r="AE310" s="56" t="s">
        <v>2653</v>
      </c>
      <c r="AF310" s="56" t="s">
        <v>2653</v>
      </c>
      <c r="AG310" s="56" t="s">
        <v>2653</v>
      </c>
      <c r="AH310" s="56" t="s">
        <v>2653</v>
      </c>
      <c r="AI310" s="56" t="s">
        <v>2653</v>
      </c>
      <c r="AJ310" s="56" t="s">
        <v>2659</v>
      </c>
      <c r="AK310" s="57" t="s">
        <v>2653</v>
      </c>
      <c r="AL310" s="64" t="s">
        <v>2638</v>
      </c>
      <c r="AM310" t="s">
        <v>2602</v>
      </c>
      <c r="AN310" t="s">
        <v>2602</v>
      </c>
      <c r="AO310" t="b">
        <f t="shared" si="14"/>
        <v>1</v>
      </c>
      <c r="AQ310" s="77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10"/>
    </row>
    <row r="311" spans="1:57" ht="15" customHeight="1">
      <c r="A311" s="1">
        <v>156</v>
      </c>
      <c r="B311" s="1" t="s">
        <v>1154</v>
      </c>
      <c r="C311" s="1" t="s">
        <v>1155</v>
      </c>
      <c r="D311" s="14" t="str">
        <f>VLOOKUP(C311, Tea_added!$B$1:$E$367, 3, FALSE)</f>
        <v>MITO_11_ABZ1244_Diptera_Anthomyiidae_Zaphne_occidentalis_IDBApilon</v>
      </c>
      <c r="E311" s="14" t="str">
        <f>VLOOKUP(C311, Tea_added!$B$2:$E$367, 4, FALSE)</f>
        <v>BOLD:ABZ1244</v>
      </c>
      <c r="F311" s="1" t="s">
        <v>1156</v>
      </c>
      <c r="G311" s="1" t="s">
        <v>1102</v>
      </c>
      <c r="H311" s="1" t="s">
        <v>1157</v>
      </c>
      <c r="I311" s="1" t="s">
        <v>40</v>
      </c>
      <c r="J311" s="1" t="s">
        <v>252</v>
      </c>
      <c r="K311" s="1" t="s">
        <v>1158</v>
      </c>
      <c r="L311" s="1" t="s">
        <v>1157</v>
      </c>
      <c r="M311" s="1" t="str">
        <f t="shared" si="15"/>
        <v>Zaphne occidentalis_BOLD:ABZ1244</v>
      </c>
      <c r="N311" s="13">
        <v>50</v>
      </c>
      <c r="O311" s="13" t="s">
        <v>1159</v>
      </c>
      <c r="P311" s="13">
        <v>16665</v>
      </c>
      <c r="Q311" s="1" t="s">
        <v>715</v>
      </c>
      <c r="R311" s="1" t="s">
        <v>44</v>
      </c>
      <c r="S311" s="9" t="s">
        <v>45</v>
      </c>
      <c r="T311" s="1" t="s">
        <v>55</v>
      </c>
      <c r="U311" s="7" t="s">
        <v>3544</v>
      </c>
      <c r="V311" s="71"/>
      <c r="W311" s="55" t="s">
        <v>2653</v>
      </c>
      <c r="X311" s="56" t="s">
        <v>2653</v>
      </c>
      <c r="Y311" s="56" t="s">
        <v>2653</v>
      </c>
      <c r="Z311" s="56" t="s">
        <v>2653</v>
      </c>
      <c r="AA311" s="56" t="s">
        <v>2653</v>
      </c>
      <c r="AB311" s="56" t="s">
        <v>2653</v>
      </c>
      <c r="AC311" s="56" t="s">
        <v>2653</v>
      </c>
      <c r="AD311" s="56" t="s">
        <v>2653</v>
      </c>
      <c r="AE311" s="56" t="s">
        <v>2653</v>
      </c>
      <c r="AF311" s="56" t="s">
        <v>2653</v>
      </c>
      <c r="AG311" s="56" t="s">
        <v>2653</v>
      </c>
      <c r="AH311" s="56" t="s">
        <v>2653</v>
      </c>
      <c r="AI311" s="56" t="s">
        <v>2653</v>
      </c>
      <c r="AJ311" s="56" t="s">
        <v>2653</v>
      </c>
      <c r="AK311" s="57" t="s">
        <v>2653</v>
      </c>
      <c r="AL311" s="66" t="s">
        <v>56</v>
      </c>
      <c r="AM311" s="1" t="s">
        <v>1160</v>
      </c>
      <c r="AN311" t="s">
        <v>1160</v>
      </c>
      <c r="AO311" t="b">
        <f t="shared" si="14"/>
        <v>1</v>
      </c>
    </row>
    <row r="312" spans="1:57" ht="15" customHeight="1">
      <c r="A312" s="1">
        <v>351</v>
      </c>
      <c r="B312" s="1" t="s">
        <v>2296</v>
      </c>
      <c r="C312" s="1" t="s">
        <v>2297</v>
      </c>
      <c r="D312" s="14" t="str">
        <f>VLOOKUP(C312, Tea_added!$B$1:$E$367, 3, FALSE)</f>
        <v>PlateI_B3_AAH1623_Hymenoptera_Ichneumonidae_Stenomacrus_blastSpades_pilon</v>
      </c>
      <c r="E312" s="14" t="str">
        <f>VLOOKUP(C312, Tea_added!$B$2:$E$367, 4, FALSE)</f>
        <v>BOLD:AAH1623</v>
      </c>
      <c r="F312" s="1" t="s">
        <v>2298</v>
      </c>
      <c r="G312" s="1" t="s">
        <v>2299</v>
      </c>
      <c r="H312" s="1" t="s">
        <v>1312</v>
      </c>
      <c r="I312" s="1" t="s">
        <v>773</v>
      </c>
      <c r="J312" s="1" t="s">
        <v>774</v>
      </c>
      <c r="K312" s="1" t="s">
        <v>1312</v>
      </c>
      <c r="L312" s="1" t="s">
        <v>3384</v>
      </c>
      <c r="M312" s="1" t="str">
        <f t="shared" si="15"/>
        <v>Stenomacrus sp_BOLD:AAH1623</v>
      </c>
      <c r="N312" s="13">
        <v>70</v>
      </c>
      <c r="O312" s="13" t="s">
        <v>2300</v>
      </c>
      <c r="P312" s="13">
        <v>168</v>
      </c>
      <c r="Q312" s="1" t="s">
        <v>715</v>
      </c>
      <c r="R312" s="1" t="s">
        <v>1272</v>
      </c>
      <c r="S312" s="7" t="s">
        <v>2388</v>
      </c>
      <c r="T312" s="1" t="s">
        <v>55</v>
      </c>
      <c r="U312" s="7" t="s">
        <v>3544</v>
      </c>
      <c r="V312" s="71"/>
      <c r="W312" s="55" t="s">
        <v>2653</v>
      </c>
      <c r="X312" s="56" t="s">
        <v>2653</v>
      </c>
      <c r="Y312" s="56" t="s">
        <v>2653</v>
      </c>
      <c r="Z312" s="56" t="s">
        <v>2653</v>
      </c>
      <c r="AA312" s="56" t="s">
        <v>2653</v>
      </c>
      <c r="AB312" s="56" t="s">
        <v>2653</v>
      </c>
      <c r="AC312" s="56" t="s">
        <v>2653</v>
      </c>
      <c r="AD312" s="56" t="s">
        <v>2653</v>
      </c>
      <c r="AE312" s="56" t="s">
        <v>2653</v>
      </c>
      <c r="AF312" s="56" t="s">
        <v>2653</v>
      </c>
      <c r="AG312" s="56" t="s">
        <v>2653</v>
      </c>
      <c r="AH312" s="56" t="s">
        <v>2653</v>
      </c>
      <c r="AI312" s="56" t="s">
        <v>2653</v>
      </c>
      <c r="AJ312" s="56" t="s">
        <v>2653</v>
      </c>
      <c r="AK312" s="57" t="s">
        <v>2653</v>
      </c>
      <c r="AL312" s="64" t="s">
        <v>2401</v>
      </c>
      <c r="AM312" t="s">
        <v>2413</v>
      </c>
      <c r="AN312" t="s">
        <v>2413</v>
      </c>
      <c r="AO312" t="b">
        <f t="shared" si="14"/>
        <v>1</v>
      </c>
    </row>
    <row r="313" spans="1:57" ht="15" customHeight="1">
      <c r="A313" s="1">
        <v>352</v>
      </c>
      <c r="B313" s="1" t="s">
        <v>2301</v>
      </c>
      <c r="C313" s="1" t="s">
        <v>2302</v>
      </c>
      <c r="D313" s="14" t="str">
        <f>VLOOKUP(C313, Tea_added!$B$1:$E$367, 3, FALSE)</f>
        <v>PlateI_B10_ACP6863_Hymenoptera_Apidae_Bombus_hyperboreus_refsoup_Concatenated</v>
      </c>
      <c r="E313" s="14" t="str">
        <f>VLOOKUP(C313, Tea_added!$B$2:$E$367, 4, FALSE)</f>
        <v>BOLD:ACP6863</v>
      </c>
      <c r="F313" s="1" t="s">
        <v>2303</v>
      </c>
      <c r="G313" s="1" t="s">
        <v>2304</v>
      </c>
      <c r="H313" s="1" t="s">
        <v>2305</v>
      </c>
      <c r="I313" s="1" t="s">
        <v>773</v>
      </c>
      <c r="J313" s="1" t="s">
        <v>2306</v>
      </c>
      <c r="K313" s="1" t="s">
        <v>2307</v>
      </c>
      <c r="L313" s="1" t="s">
        <v>2305</v>
      </c>
      <c r="M313" s="1" t="str">
        <f t="shared" si="15"/>
        <v>Bombus hyperboreus_BOLD:ACP6863</v>
      </c>
      <c r="N313" s="2">
        <v>90</v>
      </c>
      <c r="O313" s="2" t="s">
        <v>2308</v>
      </c>
      <c r="P313" s="2">
        <v>7326</v>
      </c>
      <c r="Q313" s="1" t="s">
        <v>715</v>
      </c>
      <c r="R313" s="1" t="s">
        <v>1272</v>
      </c>
      <c r="S313" s="7" t="s">
        <v>2388</v>
      </c>
      <c r="T313" s="1" t="s">
        <v>2650</v>
      </c>
      <c r="U313" s="7" t="s">
        <v>3544</v>
      </c>
      <c r="V313" s="71"/>
      <c r="W313" s="6" t="s">
        <v>2651</v>
      </c>
      <c r="X313" s="56" t="s">
        <v>2653</v>
      </c>
      <c r="Y313" s="56" t="s">
        <v>2653</v>
      </c>
      <c r="Z313" s="56" t="s">
        <v>2653</v>
      </c>
      <c r="AA313" s="56" t="s">
        <v>2653</v>
      </c>
      <c r="AB313" s="56" t="s">
        <v>2653</v>
      </c>
      <c r="AC313" s="7" t="s">
        <v>2651</v>
      </c>
      <c r="AD313" s="7" t="s">
        <v>2650</v>
      </c>
      <c r="AE313" s="7" t="s">
        <v>2650</v>
      </c>
      <c r="AF313" s="56" t="s">
        <v>2653</v>
      </c>
      <c r="AG313" s="7" t="s">
        <v>2650</v>
      </c>
      <c r="AH313" s="56" t="s">
        <v>2653</v>
      </c>
      <c r="AI313" s="56" t="s">
        <v>2653</v>
      </c>
      <c r="AJ313" s="56" t="s">
        <v>2653</v>
      </c>
      <c r="AK313" s="57" t="s">
        <v>2653</v>
      </c>
      <c r="AL313" s="64" t="s">
        <v>2636</v>
      </c>
      <c r="AM313" t="s">
        <v>2605</v>
      </c>
      <c r="AN313" t="s">
        <v>2605</v>
      </c>
      <c r="AO313" t="b">
        <f t="shared" si="14"/>
        <v>1</v>
      </c>
    </row>
    <row r="314" spans="1:57" ht="15" customHeight="1">
      <c r="A314" s="1">
        <v>353</v>
      </c>
      <c r="B314" s="1" t="s">
        <v>2309</v>
      </c>
      <c r="C314" s="1" t="s">
        <v>2310</v>
      </c>
      <c r="D314" s="14" t="str">
        <f>VLOOKUP(C314, Tea_added!$B$1:$E$367, 3, FALSE)</f>
        <v>PlateI_B8_AAC2051_Hymenoptera_Bombus_polaris_refsoup_Concatenated</v>
      </c>
      <c r="E314" s="14" t="str">
        <f>VLOOKUP(C314, Tea_added!$B$2:$E$367, 4, FALSE)</f>
        <v>BOLD:AAC2051</v>
      </c>
      <c r="F314" s="1" t="s">
        <v>2311</v>
      </c>
      <c r="G314" s="1" t="s">
        <v>2312</v>
      </c>
      <c r="H314" s="1" t="s">
        <v>2313</v>
      </c>
      <c r="I314" s="1" t="s">
        <v>773</v>
      </c>
      <c r="J314" s="1" t="s">
        <v>2306</v>
      </c>
      <c r="K314" s="1" t="s">
        <v>2307</v>
      </c>
      <c r="L314" s="1" t="s">
        <v>2313</v>
      </c>
      <c r="M314" s="1" t="str">
        <f t="shared" si="15"/>
        <v>Bombus polaris_BOLD:AAC2051</v>
      </c>
      <c r="N314" s="13">
        <v>50</v>
      </c>
      <c r="O314" s="13" t="s">
        <v>2314</v>
      </c>
      <c r="P314" s="13">
        <v>915</v>
      </c>
      <c r="Q314" s="1" t="s">
        <v>715</v>
      </c>
      <c r="R314" s="1" t="s">
        <v>1272</v>
      </c>
      <c r="S314" s="7" t="s">
        <v>2388</v>
      </c>
      <c r="T314" t="s">
        <v>2650</v>
      </c>
      <c r="U314" s="56" t="s">
        <v>3544</v>
      </c>
      <c r="V314" s="71"/>
      <c r="W314" s="55" t="s">
        <v>2653</v>
      </c>
      <c r="X314" s="56" t="s">
        <v>2653</v>
      </c>
      <c r="Y314" s="56" t="s">
        <v>2653</v>
      </c>
      <c r="Z314" s="56" t="s">
        <v>2653</v>
      </c>
      <c r="AA314" s="56" t="s">
        <v>2653</v>
      </c>
      <c r="AB314" s="56" t="s">
        <v>2653</v>
      </c>
      <c r="AC314" s="56" t="s">
        <v>2653</v>
      </c>
      <c r="AD314" s="7" t="s">
        <v>2650</v>
      </c>
      <c r="AE314" s="7" t="s">
        <v>2650</v>
      </c>
      <c r="AF314" s="7" t="s">
        <v>2651</v>
      </c>
      <c r="AG314" s="56" t="s">
        <v>2653</v>
      </c>
      <c r="AH314" s="56" t="s">
        <v>2653</v>
      </c>
      <c r="AI314" s="56" t="s">
        <v>2653</v>
      </c>
      <c r="AJ314" s="56" t="s">
        <v>2653</v>
      </c>
      <c r="AK314" s="57" t="s">
        <v>2653</v>
      </c>
      <c r="AL314" s="64" t="s">
        <v>2636</v>
      </c>
      <c r="AM314" t="s">
        <v>2606</v>
      </c>
      <c r="AN314" t="s">
        <v>2606</v>
      </c>
      <c r="AO314" t="b">
        <f t="shared" si="14"/>
        <v>1</v>
      </c>
    </row>
    <row r="315" spans="1:57" ht="15" customHeight="1">
      <c r="A315" s="1">
        <v>354</v>
      </c>
      <c r="B315" s="1" t="s">
        <v>2315</v>
      </c>
      <c r="C315" s="1" t="s">
        <v>2316</v>
      </c>
      <c r="D315" s="14" t="str">
        <f>VLOOKUP(C315, Tea_added!$B$1:$E$367, 3, FALSE)</f>
        <v>PlateI_H1_ACR5253_Diptera_Scathophagidae_Scathophaga_nigripalpis_spades_pilon</v>
      </c>
      <c r="E315" s="14" t="str">
        <f>VLOOKUP(C315, Tea_added!$B$2:$E$367, 4, FALSE)</f>
        <v>BOLD:ACR5253</v>
      </c>
      <c r="F315" s="1" t="s">
        <v>2317</v>
      </c>
      <c r="G315" s="1" t="s">
        <v>2318</v>
      </c>
      <c r="H315" s="1" t="s">
        <v>2319</v>
      </c>
      <c r="I315" s="1" t="s">
        <v>40</v>
      </c>
      <c r="J315" s="1" t="s">
        <v>1104</v>
      </c>
      <c r="K315" s="1" t="s">
        <v>1105</v>
      </c>
      <c r="L315" s="1" t="s">
        <v>2319</v>
      </c>
      <c r="M315" s="1" t="str">
        <f t="shared" si="15"/>
        <v>Scathophaga nigripalpis_BOLD:ACR5253</v>
      </c>
      <c r="N315" s="2">
        <v>90</v>
      </c>
      <c r="O315" s="2" t="s">
        <v>2320</v>
      </c>
      <c r="P315" s="2">
        <v>19575</v>
      </c>
      <c r="Q315" s="1" t="s">
        <v>715</v>
      </c>
      <c r="R315" s="1" t="s">
        <v>1272</v>
      </c>
      <c r="S315" s="7" t="s">
        <v>2388</v>
      </c>
      <c r="T315" s="1" t="s">
        <v>55</v>
      </c>
      <c r="U315" s="7" t="s">
        <v>3544</v>
      </c>
      <c r="W315" s="55" t="s">
        <v>2654</v>
      </c>
      <c r="X315" s="56" t="s">
        <v>2654</v>
      </c>
      <c r="Y315" s="56" t="s">
        <v>2654</v>
      </c>
      <c r="Z315" s="56" t="s">
        <v>2654</v>
      </c>
      <c r="AA315" s="56" t="s">
        <v>2654</v>
      </c>
      <c r="AB315" s="56" t="s">
        <v>2654</v>
      </c>
      <c r="AC315" s="56" t="s">
        <v>2654</v>
      </c>
      <c r="AD315" s="56" t="s">
        <v>2654</v>
      </c>
      <c r="AE315" s="56" t="s">
        <v>2654</v>
      </c>
      <c r="AF315" s="56" t="s">
        <v>2654</v>
      </c>
      <c r="AG315" s="56" t="s">
        <v>2654</v>
      </c>
      <c r="AH315" s="56" t="s">
        <v>2654</v>
      </c>
      <c r="AI315" s="56" t="s">
        <v>2654</v>
      </c>
      <c r="AJ315" s="56" t="s">
        <v>2654</v>
      </c>
      <c r="AK315" s="57" t="s">
        <v>2654</v>
      </c>
      <c r="AL315" s="64" t="s">
        <v>2400</v>
      </c>
      <c r="AM315" t="s">
        <v>2607</v>
      </c>
      <c r="AN315" t="s">
        <v>2607</v>
      </c>
      <c r="AO315" t="b">
        <f t="shared" si="14"/>
        <v>1</v>
      </c>
    </row>
    <row r="316" spans="1:57" ht="15" customHeight="1">
      <c r="A316" s="1">
        <v>355</v>
      </c>
      <c r="B316" s="1" t="s">
        <v>2321</v>
      </c>
      <c r="C316" s="1" t="s">
        <v>2322</v>
      </c>
      <c r="D316" s="14" t="str">
        <f>VLOOKUP(C316, Tea_added!$B$1:$E$367, 3, FALSE)</f>
        <v>PlateI_C5_AAG1723_Diptera_Anthomyiidae_Zaphne_frontata_or_Zaphne_tundrica_idba_pilon</v>
      </c>
      <c r="E316" s="14" t="str">
        <f>VLOOKUP(C316, Tea_added!$B$2:$E$367, 4, FALSE)</f>
        <v>BOLD:AAG1723</v>
      </c>
      <c r="F316" s="1" t="s">
        <v>2323</v>
      </c>
      <c r="G316" s="1" t="s">
        <v>2324</v>
      </c>
      <c r="H316" s="1" t="s">
        <v>2325</v>
      </c>
      <c r="I316" s="1" t="s">
        <v>40</v>
      </c>
      <c r="J316" s="1" t="s">
        <v>252</v>
      </c>
      <c r="K316" s="1" t="s">
        <v>1158</v>
      </c>
      <c r="L316" s="1" t="s">
        <v>3434</v>
      </c>
      <c r="M316" s="1" t="str">
        <f t="shared" si="15"/>
        <v>Zaphne frontata_tundrica_BOLD:AAG1723</v>
      </c>
      <c r="N316" s="13">
        <v>90</v>
      </c>
      <c r="O316" s="13">
        <v>790</v>
      </c>
      <c r="P316" s="13">
        <v>71100</v>
      </c>
      <c r="Q316" s="1" t="s">
        <v>715</v>
      </c>
      <c r="R316" s="1" t="s">
        <v>1272</v>
      </c>
      <c r="S316" s="7" t="s">
        <v>2388</v>
      </c>
      <c r="T316" s="1" t="s">
        <v>55</v>
      </c>
      <c r="U316" s="7" t="s">
        <v>3544</v>
      </c>
      <c r="W316" s="55" t="s">
        <v>45</v>
      </c>
      <c r="X316" s="56" t="s">
        <v>45</v>
      </c>
      <c r="Y316" s="56" t="s">
        <v>45</v>
      </c>
      <c r="Z316" s="56" t="s">
        <v>45</v>
      </c>
      <c r="AA316" s="56" t="s">
        <v>45</v>
      </c>
      <c r="AB316" s="56" t="s">
        <v>45</v>
      </c>
      <c r="AC316" s="56" t="s">
        <v>45</v>
      </c>
      <c r="AD316" s="56" t="s">
        <v>45</v>
      </c>
      <c r="AE316" s="56" t="s">
        <v>45</v>
      </c>
      <c r="AF316" s="56" t="s">
        <v>45</v>
      </c>
      <c r="AG316" s="56" t="s">
        <v>45</v>
      </c>
      <c r="AH316" s="56" t="s">
        <v>45</v>
      </c>
      <c r="AI316" s="56" t="s">
        <v>45</v>
      </c>
      <c r="AJ316" s="56" t="s">
        <v>45</v>
      </c>
      <c r="AK316" s="57" t="s">
        <v>45</v>
      </c>
      <c r="AL316" s="64" t="s">
        <v>2399</v>
      </c>
      <c r="AM316" t="s">
        <v>2450</v>
      </c>
      <c r="AN316" t="s">
        <v>2450</v>
      </c>
      <c r="AO316" t="b">
        <f t="shared" si="14"/>
        <v>1</v>
      </c>
    </row>
    <row r="317" spans="1:57" ht="15" customHeight="1">
      <c r="A317" s="1">
        <v>356</v>
      </c>
      <c r="B317" s="1" t="s">
        <v>2326</v>
      </c>
      <c r="C317" s="1" t="s">
        <v>2327</v>
      </c>
      <c r="D317" s="14" t="str">
        <f>VLOOKUP(C317, Tea_added!$B$1:$E$367, 3, FALSE)</f>
        <v>soup_AAC9614_Protophormia_terraenovae</v>
      </c>
      <c r="E317" s="14" t="str">
        <f>VLOOKUP(C317, Tea_added!$B$2:$E$367, 4, FALSE)</f>
        <v>BOLD:AAC9614</v>
      </c>
      <c r="F317" s="1" t="s">
        <v>2328</v>
      </c>
      <c r="G317" s="1" t="s">
        <v>2329</v>
      </c>
      <c r="H317" s="1" t="s">
        <v>2330</v>
      </c>
      <c r="I317" s="1" t="s">
        <v>40</v>
      </c>
      <c r="J317" s="1" t="s">
        <v>2034</v>
      </c>
      <c r="K317" s="1" t="s">
        <v>2042</v>
      </c>
      <c r="L317" s="1" t="s">
        <v>2330</v>
      </c>
      <c r="M317" s="1" t="str">
        <f t="shared" si="15"/>
        <v>Protophormia terraenovae_BOLD:AAC9614</v>
      </c>
      <c r="N317" s="2">
        <v>50</v>
      </c>
      <c r="O317" s="2" t="s">
        <v>1344</v>
      </c>
      <c r="P317" s="2">
        <v>1230</v>
      </c>
      <c r="Q317" s="1" t="s">
        <v>715</v>
      </c>
      <c r="R317" s="1" t="s">
        <v>1272</v>
      </c>
      <c r="S317" s="7"/>
      <c r="T317" s="1" t="s">
        <v>55</v>
      </c>
      <c r="U317" s="7" t="s">
        <v>3544</v>
      </c>
      <c r="V317" s="1" t="s">
        <v>2648</v>
      </c>
      <c r="W317" s="55" t="s">
        <v>2653</v>
      </c>
      <c r="X317" s="56" t="s">
        <v>2653</v>
      </c>
      <c r="Y317" s="56" t="s">
        <v>2653</v>
      </c>
      <c r="Z317" s="56" t="s">
        <v>2653</v>
      </c>
      <c r="AA317" s="56" t="s">
        <v>2653</v>
      </c>
      <c r="AB317" s="56" t="s">
        <v>2653</v>
      </c>
      <c r="AC317" s="56" t="s">
        <v>2653</v>
      </c>
      <c r="AD317" s="56" t="s">
        <v>2653</v>
      </c>
      <c r="AE317" s="56" t="s">
        <v>2653</v>
      </c>
      <c r="AF317" s="56" t="s">
        <v>2653</v>
      </c>
      <c r="AG317" s="56" t="s">
        <v>2653</v>
      </c>
      <c r="AH317" s="56" t="s">
        <v>2653</v>
      </c>
      <c r="AI317" s="56" t="s">
        <v>2653</v>
      </c>
      <c r="AJ317" s="56" t="s">
        <v>2653</v>
      </c>
      <c r="AK317" s="57" t="s">
        <v>2653</v>
      </c>
      <c r="AL317" s="68" t="s">
        <v>2669</v>
      </c>
      <c r="AN317" t="s">
        <v>2608</v>
      </c>
      <c r="AO317" t="b">
        <f t="shared" si="14"/>
        <v>0</v>
      </c>
    </row>
    <row r="318" spans="1:57" ht="15" customHeight="1">
      <c r="A318" s="1">
        <v>302</v>
      </c>
      <c r="B318" s="1" t="s">
        <v>1997</v>
      </c>
      <c r="C318" s="1" t="s">
        <v>1998</v>
      </c>
      <c r="D318" s="14" t="str">
        <f>VLOOKUP(C318, Tea_added!$B$1:$E$367, 3, FALSE)</f>
        <v>PlateJ_A1_ABX4068_Diptera_Chironomidae_Procladius_cf._Crassinervis_spades_pilon</v>
      </c>
      <c r="E318" s="14" t="str">
        <f>VLOOKUP(C318, Tea_added!$B$2:$E$367, 4, FALSE)</f>
        <v>BOLD:ABX4068</v>
      </c>
      <c r="F318" s="1" t="s">
        <v>1999</v>
      </c>
      <c r="G318" s="1" t="s">
        <v>2000</v>
      </c>
      <c r="H318" s="1" t="s">
        <v>2001</v>
      </c>
      <c r="I318" s="1" t="s">
        <v>40</v>
      </c>
      <c r="J318" s="1" t="s">
        <v>41</v>
      </c>
      <c r="K318" s="1" t="s">
        <v>468</v>
      </c>
      <c r="L318" s="1" t="s">
        <v>3440</v>
      </c>
      <c r="M318" s="1" t="str">
        <f t="shared" si="15"/>
        <v>Procladius cf_crassinervis_BOLD:ABX4068</v>
      </c>
      <c r="N318" s="2">
        <v>90</v>
      </c>
      <c r="O318" s="2" t="s">
        <v>2002</v>
      </c>
      <c r="P318" s="2">
        <v>21294</v>
      </c>
      <c r="Q318" s="1" t="s">
        <v>715</v>
      </c>
      <c r="R318" s="1" t="s">
        <v>1272</v>
      </c>
      <c r="S318" s="7" t="s">
        <v>2388</v>
      </c>
      <c r="T318" s="1" t="s">
        <v>55</v>
      </c>
      <c r="U318" s="7" t="s">
        <v>3544</v>
      </c>
      <c r="W318" s="55" t="s">
        <v>2654</v>
      </c>
      <c r="X318" s="56" t="s">
        <v>2654</v>
      </c>
      <c r="Y318" s="56" t="s">
        <v>2654</v>
      </c>
      <c r="Z318" s="56" t="s">
        <v>2654</v>
      </c>
      <c r="AA318" s="56" t="s">
        <v>2654</v>
      </c>
      <c r="AB318" s="56" t="s">
        <v>2654</v>
      </c>
      <c r="AC318" s="56" t="s">
        <v>2654</v>
      </c>
      <c r="AD318" s="56" t="s">
        <v>2654</v>
      </c>
      <c r="AE318" s="56" t="s">
        <v>2654</v>
      </c>
      <c r="AF318" s="56" t="s">
        <v>2654</v>
      </c>
      <c r="AG318" s="56" t="s">
        <v>2654</v>
      </c>
      <c r="AH318" s="56" t="s">
        <v>2654</v>
      </c>
      <c r="AI318" s="56" t="s">
        <v>2654</v>
      </c>
      <c r="AJ318" s="56" t="s">
        <v>2654</v>
      </c>
      <c r="AK318" s="57" t="s">
        <v>2654</v>
      </c>
      <c r="AL318" s="64" t="s">
        <v>2400</v>
      </c>
      <c r="AM318" t="s">
        <v>2567</v>
      </c>
      <c r="AN318" t="s">
        <v>2567</v>
      </c>
      <c r="AO318" t="b">
        <f t="shared" si="14"/>
        <v>1</v>
      </c>
      <c r="AQ318" s="77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10"/>
    </row>
    <row r="319" spans="1:57" ht="15" customHeight="1">
      <c r="A319" s="1">
        <v>357</v>
      </c>
      <c r="B319" s="1" t="s">
        <v>2331</v>
      </c>
      <c r="C319" s="1" t="s">
        <v>2332</v>
      </c>
      <c r="D319" s="14" t="str">
        <f>VLOOKUP(C319, Tea_added!$B$1:$E$367, 3, FALSE)</f>
        <v>PlateJ_D4_ABZ0902_Hymenoptera_Ichneumonidae_Exochus_pullatus_refsoup_Consensus</v>
      </c>
      <c r="E319" s="14" t="str">
        <f>VLOOKUP(C319, Tea_added!$B$2:$E$367, 4, FALSE)</f>
        <v>BOLD:ABZ0902</v>
      </c>
      <c r="F319" s="1" t="s">
        <v>2333</v>
      </c>
      <c r="G319" s="1" t="s">
        <v>2334</v>
      </c>
      <c r="H319" s="1" t="s">
        <v>2335</v>
      </c>
      <c r="I319" s="1" t="s">
        <v>773</v>
      </c>
      <c r="J319" s="1" t="s">
        <v>774</v>
      </c>
      <c r="K319" s="1" t="s">
        <v>2336</v>
      </c>
      <c r="L319" s="1" t="s">
        <v>2335</v>
      </c>
      <c r="M319" s="1" t="str">
        <f t="shared" si="15"/>
        <v>Exochus pullatus_BOLD:ABZ0902</v>
      </c>
      <c r="N319" s="2">
        <v>90</v>
      </c>
      <c r="O319" s="2">
        <v>78</v>
      </c>
      <c r="P319" s="2">
        <v>7020</v>
      </c>
      <c r="Q319" s="1" t="s">
        <v>715</v>
      </c>
      <c r="R319" s="1" t="s">
        <v>1272</v>
      </c>
      <c r="S319" s="7" t="s">
        <v>2388</v>
      </c>
      <c r="T319" s="1" t="s">
        <v>216</v>
      </c>
      <c r="U319" s="7" t="s">
        <v>3544</v>
      </c>
      <c r="W319" s="55" t="s">
        <v>2653</v>
      </c>
      <c r="X319" s="56" t="s">
        <v>2653</v>
      </c>
      <c r="Y319" s="56" t="s">
        <v>2653</v>
      </c>
      <c r="Z319" s="56" t="s">
        <v>2653</v>
      </c>
      <c r="AA319" s="56" t="s">
        <v>2653</v>
      </c>
      <c r="AB319" s="56" t="s">
        <v>2653</v>
      </c>
      <c r="AC319" s="56" t="s">
        <v>2653</v>
      </c>
      <c r="AD319" s="56" t="s">
        <v>2653</v>
      </c>
      <c r="AE319" s="56" t="s">
        <v>2653</v>
      </c>
      <c r="AF319" s="56" t="s">
        <v>2653</v>
      </c>
      <c r="AG319" s="56" t="s">
        <v>2653</v>
      </c>
      <c r="AH319" s="56" t="s">
        <v>2653</v>
      </c>
      <c r="AI319" s="56" t="s">
        <v>2653</v>
      </c>
      <c r="AJ319" s="56" t="s">
        <v>2653</v>
      </c>
      <c r="AK319" s="57" t="s">
        <v>352</v>
      </c>
      <c r="AL319" s="64" t="s">
        <v>2639</v>
      </c>
      <c r="AM319" t="s">
        <v>2609</v>
      </c>
      <c r="AN319" t="s">
        <v>2609</v>
      </c>
      <c r="AO319" t="b">
        <f t="shared" si="14"/>
        <v>1</v>
      </c>
    </row>
    <row r="320" spans="1:57" ht="15" customHeight="1">
      <c r="A320" s="1">
        <v>358</v>
      </c>
      <c r="B320" s="1" t="s">
        <v>2337</v>
      </c>
      <c r="C320" s="1" t="s">
        <v>2338</v>
      </c>
      <c r="D320" s="14" t="str">
        <f>VLOOKUP(C320, Tea_added!$B$1:$E$367, 3, FALSE)</f>
        <v>PlateI_H12_AAW0121_Diptera_Empididae_Rhamphomyia_filicauda_spades_pilon</v>
      </c>
      <c r="E320" s="14" t="str">
        <f>VLOOKUP(C320, Tea_added!$B$2:$E$367, 4, FALSE)</f>
        <v>BOLD:AAW0121</v>
      </c>
      <c r="F320" s="1" t="s">
        <v>2339</v>
      </c>
      <c r="G320" s="1" t="s">
        <v>2340</v>
      </c>
      <c r="H320" s="1" t="s">
        <v>2265</v>
      </c>
      <c r="I320" s="1" t="s">
        <v>40</v>
      </c>
      <c r="J320" s="1" t="s">
        <v>391</v>
      </c>
      <c r="K320" s="1" t="s">
        <v>392</v>
      </c>
      <c r="L320" s="1" t="s">
        <v>2265</v>
      </c>
      <c r="M320" s="1" t="str">
        <f t="shared" si="15"/>
        <v>Rhamphomyia filicauda_BOLD:AAW0121</v>
      </c>
      <c r="N320" s="2">
        <v>90</v>
      </c>
      <c r="O320" s="2" t="s">
        <v>2341</v>
      </c>
      <c r="P320" s="2">
        <v>22194</v>
      </c>
      <c r="Q320" s="1" t="s">
        <v>715</v>
      </c>
      <c r="R320" s="1" t="s">
        <v>1272</v>
      </c>
      <c r="S320" s="7" t="s">
        <v>2388</v>
      </c>
      <c r="T320" s="1" t="s">
        <v>55</v>
      </c>
      <c r="U320" s="7" t="s">
        <v>3544</v>
      </c>
      <c r="V320" s="71"/>
      <c r="W320" s="55" t="s">
        <v>2654</v>
      </c>
      <c r="X320" s="56" t="s">
        <v>2654</v>
      </c>
      <c r="Y320" s="56" t="s">
        <v>2654</v>
      </c>
      <c r="Z320" s="56" t="s">
        <v>2654</v>
      </c>
      <c r="AA320" s="56" t="s">
        <v>2654</v>
      </c>
      <c r="AB320" s="56" t="s">
        <v>2654</v>
      </c>
      <c r="AC320" s="56" t="s">
        <v>2654</v>
      </c>
      <c r="AD320" s="56" t="s">
        <v>2654</v>
      </c>
      <c r="AE320" s="56" t="s">
        <v>2654</v>
      </c>
      <c r="AF320" s="56" t="s">
        <v>2654</v>
      </c>
      <c r="AG320" s="56" t="s">
        <v>2654</v>
      </c>
      <c r="AH320" s="56" t="s">
        <v>2654</v>
      </c>
      <c r="AI320" s="56" t="s">
        <v>2654</v>
      </c>
      <c r="AJ320" s="56" t="s">
        <v>2654</v>
      </c>
      <c r="AK320" s="57" t="s">
        <v>2654</v>
      </c>
      <c r="AL320" s="64" t="s">
        <v>2400</v>
      </c>
      <c r="AM320" t="s">
        <v>2610</v>
      </c>
      <c r="AN320" t="s">
        <v>2610</v>
      </c>
      <c r="AO320" t="b">
        <f t="shared" si="14"/>
        <v>1</v>
      </c>
    </row>
    <row r="321" spans="1:57" ht="15" customHeight="1">
      <c r="A321" s="1">
        <v>360</v>
      </c>
      <c r="B321" s="1" t="s">
        <v>2346</v>
      </c>
      <c r="C321" s="1" t="s">
        <v>2347</v>
      </c>
      <c r="D321" s="14" t="str">
        <f>VLOOKUP(C321, Tea_added!$B$1:$E$367, 3, FALSE)</f>
        <v>PlateI_A8_ACE9213_Hymenoptera_Ichneumonidae_Campoletis_horstmanni_refsoup_consensus</v>
      </c>
      <c r="E321" s="14" t="str">
        <f>VLOOKUP(C321, Tea_added!$B$2:$E$367, 4, FALSE)</f>
        <v>BOLD:ACE9213</v>
      </c>
      <c r="F321" s="1" t="s">
        <v>2348</v>
      </c>
      <c r="G321" s="1" t="s">
        <v>2349</v>
      </c>
      <c r="H321" s="1" t="s">
        <v>772</v>
      </c>
      <c r="I321" s="1" t="s">
        <v>773</v>
      </c>
      <c r="J321" s="1" t="s">
        <v>774</v>
      </c>
      <c r="K321" s="1" t="s">
        <v>775</v>
      </c>
      <c r="L321" s="1" t="s">
        <v>772</v>
      </c>
      <c r="M321" s="1" t="str">
        <f t="shared" si="15"/>
        <v>Campoletis horstmanni_BOLD:ACE9213</v>
      </c>
      <c r="N321" s="2">
        <v>70</v>
      </c>
      <c r="O321" s="2" t="s">
        <v>135</v>
      </c>
      <c r="P321" s="2">
        <v>504</v>
      </c>
      <c r="Q321" s="1" t="s">
        <v>715</v>
      </c>
      <c r="R321" s="1" t="s">
        <v>1272</v>
      </c>
      <c r="S321" s="7" t="s">
        <v>2388</v>
      </c>
      <c r="T321" s="1" t="s">
        <v>216</v>
      </c>
      <c r="U321" s="7" t="s">
        <v>3544</v>
      </c>
      <c r="V321" s="71"/>
      <c r="W321" s="6" t="s">
        <v>2647</v>
      </c>
      <c r="X321" s="56" t="s">
        <v>2653</v>
      </c>
      <c r="Y321" s="56" t="s">
        <v>2653</v>
      </c>
      <c r="Z321" s="56" t="s">
        <v>2653</v>
      </c>
      <c r="AA321" s="56" t="s">
        <v>2653</v>
      </c>
      <c r="AB321" s="56" t="s">
        <v>2653</v>
      </c>
      <c r="AC321" s="56" t="s">
        <v>2653</v>
      </c>
      <c r="AD321" s="56" t="s">
        <v>2653</v>
      </c>
      <c r="AE321" s="56" t="s">
        <v>2653</v>
      </c>
      <c r="AF321" s="56" t="s">
        <v>2653</v>
      </c>
      <c r="AG321" s="56" t="s">
        <v>2653</v>
      </c>
      <c r="AH321" s="56" t="s">
        <v>2653</v>
      </c>
      <c r="AI321" s="56" t="s">
        <v>2653</v>
      </c>
      <c r="AJ321" s="56" t="s">
        <v>2653</v>
      </c>
      <c r="AK321" s="57" t="s">
        <v>2653</v>
      </c>
      <c r="AL321" s="64" t="s">
        <v>2638</v>
      </c>
      <c r="AM321" t="s">
        <v>2612</v>
      </c>
      <c r="AN321" t="s">
        <v>2612</v>
      </c>
      <c r="AO321" t="b">
        <f t="shared" si="14"/>
        <v>1</v>
      </c>
    </row>
    <row r="322" spans="1:57" ht="15" customHeight="1">
      <c r="A322" s="1">
        <v>361</v>
      </c>
      <c r="B322" s="1" t="s">
        <v>2350</v>
      </c>
      <c r="C322" s="1" t="s">
        <v>2351</v>
      </c>
      <c r="D322" s="14" t="str">
        <f>VLOOKUP(C322, Tea_added!$B$1:$E$367, 3, FALSE)</f>
        <v>PlateI_A12_ACB3705_Hymenoptera_Ichneumonidae_Tymmophorus_gelidus_spades_pilon</v>
      </c>
      <c r="E322" s="14" t="str">
        <f>VLOOKUP(C322, Tea_added!$B$2:$E$367, 4, FALSE)</f>
        <v>BOLD:ACB3705</v>
      </c>
      <c r="F322" s="1" t="s">
        <v>2352</v>
      </c>
      <c r="G322" s="1" t="s">
        <v>2353</v>
      </c>
      <c r="H322" s="1" t="s">
        <v>2354</v>
      </c>
      <c r="I322" s="1" t="s">
        <v>773</v>
      </c>
      <c r="J322" s="1" t="s">
        <v>774</v>
      </c>
      <c r="K322" s="1" t="s">
        <v>2355</v>
      </c>
      <c r="L322" s="1" t="s">
        <v>2354</v>
      </c>
      <c r="M322" s="1" t="str">
        <f t="shared" si="15"/>
        <v>Tymmophorus gelidus_BOLD:ACB3705</v>
      </c>
      <c r="N322" s="2">
        <v>70</v>
      </c>
      <c r="O322" s="2" t="s">
        <v>171</v>
      </c>
      <c r="P322" s="2">
        <v>651</v>
      </c>
      <c r="Q322" s="1" t="s">
        <v>715</v>
      </c>
      <c r="R322" s="1" t="s">
        <v>1272</v>
      </c>
      <c r="S322" s="7" t="s">
        <v>2386</v>
      </c>
      <c r="T322" s="1" t="s">
        <v>55</v>
      </c>
      <c r="U322" s="7" t="s">
        <v>3544</v>
      </c>
      <c r="W322" s="55" t="s">
        <v>45</v>
      </c>
      <c r="X322" s="56" t="s">
        <v>45</v>
      </c>
      <c r="Y322" s="56" t="s">
        <v>45</v>
      </c>
      <c r="Z322" s="56" t="s">
        <v>45</v>
      </c>
      <c r="AA322" s="56" t="s">
        <v>45</v>
      </c>
      <c r="AB322" s="56" t="s">
        <v>45</v>
      </c>
      <c r="AC322" s="56" t="s">
        <v>45</v>
      </c>
      <c r="AD322" s="56" t="s">
        <v>45</v>
      </c>
      <c r="AE322" s="56" t="s">
        <v>45</v>
      </c>
      <c r="AF322" s="56" t="s">
        <v>45</v>
      </c>
      <c r="AG322" s="56" t="s">
        <v>45</v>
      </c>
      <c r="AH322" s="56" t="s">
        <v>45</v>
      </c>
      <c r="AI322" s="56" t="s">
        <v>45</v>
      </c>
      <c r="AJ322" s="56" t="s">
        <v>45</v>
      </c>
      <c r="AK322" s="57" t="s">
        <v>45</v>
      </c>
      <c r="AL322" s="64" t="s">
        <v>2400</v>
      </c>
      <c r="AM322" t="s">
        <v>2613</v>
      </c>
      <c r="AN322" t="s">
        <v>2613</v>
      </c>
      <c r="AO322" t="b">
        <f t="shared" ref="AO322:AO384" si="16">EXACT(AM322,AN322)</f>
        <v>1</v>
      </c>
    </row>
    <row r="323" spans="1:57" ht="15" customHeight="1">
      <c r="A323" s="1">
        <v>362</v>
      </c>
      <c r="B323" s="1" t="s">
        <v>2356</v>
      </c>
      <c r="C323" s="1" t="s">
        <v>2357</v>
      </c>
      <c r="D323" s="14" t="str">
        <f>VLOOKUP(C323, Tea_added!$B$1:$E$367, 3, FALSE)</f>
        <v>PlateJ_E2_AAH2143_Hymenoptera_Ichneumonidae_Campoletis_rostrata_idba_spades_consensus</v>
      </c>
      <c r="E323" s="14" t="str">
        <f>VLOOKUP(C323, Tea_added!$B$2:$E$367, 4, FALSE)</f>
        <v>BOLD:AAH2143</v>
      </c>
      <c r="F323" s="1" t="s">
        <v>2358</v>
      </c>
      <c r="G323" s="1" t="s">
        <v>2359</v>
      </c>
      <c r="H323" s="1" t="s">
        <v>2360</v>
      </c>
      <c r="I323" s="1" t="s">
        <v>773</v>
      </c>
      <c r="J323" s="1" t="s">
        <v>774</v>
      </c>
      <c r="K323" s="1" t="s">
        <v>775</v>
      </c>
      <c r="L323" s="1" t="s">
        <v>2360</v>
      </c>
      <c r="M323" s="1" t="str">
        <f t="shared" si="15"/>
        <v>Campoletis rostrata_BOLD:AAH2143</v>
      </c>
      <c r="N323" s="2">
        <v>70</v>
      </c>
      <c r="O323" s="2" t="s">
        <v>285</v>
      </c>
      <c r="P323" s="2">
        <v>525</v>
      </c>
      <c r="Q323" s="1" t="s">
        <v>715</v>
      </c>
      <c r="R323" s="1" t="s">
        <v>1272</v>
      </c>
      <c r="S323" s="7" t="s">
        <v>2388</v>
      </c>
      <c r="T323" s="1" t="s">
        <v>55</v>
      </c>
      <c r="U323" s="7" t="s">
        <v>3544</v>
      </c>
      <c r="W323" s="55" t="s">
        <v>2654</v>
      </c>
      <c r="X323" s="56" t="s">
        <v>2654</v>
      </c>
      <c r="Y323" s="56" t="s">
        <v>2654</v>
      </c>
      <c r="Z323" s="56" t="s">
        <v>2654</v>
      </c>
      <c r="AA323" s="56" t="s">
        <v>2654</v>
      </c>
      <c r="AB323" s="56" t="s">
        <v>2654</v>
      </c>
      <c r="AC323" s="56" t="s">
        <v>2654</v>
      </c>
      <c r="AD323" s="56" t="s">
        <v>2654</v>
      </c>
      <c r="AE323" s="56" t="s">
        <v>2654</v>
      </c>
      <c r="AF323" s="56" t="s">
        <v>2654</v>
      </c>
      <c r="AG323" s="56" t="s">
        <v>2654</v>
      </c>
      <c r="AH323" s="56" t="s">
        <v>2654</v>
      </c>
      <c r="AI323" s="56" t="s">
        <v>2654</v>
      </c>
      <c r="AJ323" s="56" t="s">
        <v>2654</v>
      </c>
      <c r="AK323" s="57" t="s">
        <v>2654</v>
      </c>
      <c r="AL323" s="64" t="s">
        <v>72</v>
      </c>
      <c r="AM323" t="s">
        <v>2428</v>
      </c>
      <c r="AN323" t="s">
        <v>2428</v>
      </c>
      <c r="AO323" t="b">
        <f t="shared" si="16"/>
        <v>1</v>
      </c>
    </row>
    <row r="324" spans="1:57" ht="15" customHeight="1">
      <c r="A324" s="14">
        <v>157</v>
      </c>
      <c r="B324" s="14" t="s">
        <v>1161</v>
      </c>
      <c r="C324" s="14" t="s">
        <v>1162</v>
      </c>
      <c r="D324" s="14" t="str">
        <f>VLOOKUP(C324, Tea_added!$B$1:$E$367, 3, FALSE)</f>
        <v>PlateI_D8_AAG2437_Diptera_Anthomyiidae_Fucellia_nr._ariciiformis_idba_pilon</v>
      </c>
      <c r="E324" s="14" t="str">
        <f>VLOOKUP(C324, Tea_added!$B$2:$E$367, 4, FALSE)</f>
        <v>BOLD:AAG2437</v>
      </c>
      <c r="F324" s="14" t="s">
        <v>1163</v>
      </c>
      <c r="G324" s="14" t="s">
        <v>1102</v>
      </c>
      <c r="H324" s="14" t="s">
        <v>1164</v>
      </c>
      <c r="I324" s="14" t="s">
        <v>40</v>
      </c>
      <c r="J324" s="14" t="s">
        <v>252</v>
      </c>
      <c r="K324" s="14" t="s">
        <v>1165</v>
      </c>
      <c r="L324" s="14" t="s">
        <v>3433</v>
      </c>
      <c r="M324" s="1" t="str">
        <f t="shared" si="15"/>
        <v>Fucellia nr_ariciiformis_BOLD:AAG2437</v>
      </c>
      <c r="N324" s="15">
        <v>50</v>
      </c>
      <c r="O324" s="15" t="s">
        <v>1166</v>
      </c>
      <c r="P324" s="15">
        <v>4340</v>
      </c>
      <c r="Q324" s="14" t="s">
        <v>715</v>
      </c>
      <c r="R324" s="14" t="s">
        <v>2384</v>
      </c>
      <c r="S324" s="19" t="s">
        <v>2385</v>
      </c>
      <c r="T324" s="14" t="s">
        <v>55</v>
      </c>
      <c r="U324" s="19" t="s">
        <v>3544</v>
      </c>
      <c r="V324" s="16"/>
      <c r="W324" s="60" t="s">
        <v>45</v>
      </c>
      <c r="X324" s="61" t="s">
        <v>45</v>
      </c>
      <c r="Y324" s="61" t="s">
        <v>45</v>
      </c>
      <c r="Z324" s="61" t="s">
        <v>45</v>
      </c>
      <c r="AA324" s="61" t="s">
        <v>45</v>
      </c>
      <c r="AB324" s="61" t="s">
        <v>45</v>
      </c>
      <c r="AC324" s="61" t="s">
        <v>45</v>
      </c>
      <c r="AD324" s="61" t="s">
        <v>45</v>
      </c>
      <c r="AE324" s="61" t="s">
        <v>45</v>
      </c>
      <c r="AF324" s="61" t="s">
        <v>45</v>
      </c>
      <c r="AG324" s="61" t="s">
        <v>45</v>
      </c>
      <c r="AH324" s="61" t="s">
        <v>45</v>
      </c>
      <c r="AI324" s="61" t="s">
        <v>45</v>
      </c>
      <c r="AJ324" s="61" t="s">
        <v>45</v>
      </c>
      <c r="AK324" s="62" t="s">
        <v>45</v>
      </c>
      <c r="AL324" s="65" t="s">
        <v>2399</v>
      </c>
      <c r="AM324" s="14" t="s">
        <v>2436</v>
      </c>
      <c r="AN324" s="16" t="s">
        <v>2436</v>
      </c>
      <c r="AO324" t="b">
        <f t="shared" si="16"/>
        <v>1</v>
      </c>
    </row>
    <row r="325" spans="1:57" ht="15" customHeight="1">
      <c r="A325" s="1">
        <v>157</v>
      </c>
      <c r="B325" s="1" t="s">
        <v>1161</v>
      </c>
      <c r="C325" s="1" t="s">
        <v>1162</v>
      </c>
      <c r="D325" s="14" t="str">
        <f>VLOOKUP(C325, Tea_added!$B$1:$E$367, 3, FALSE)</f>
        <v>PlateI_D8_AAG2437_Diptera_Anthomyiidae_Fucellia_nr._ariciiformis_idba_pilon</v>
      </c>
      <c r="E325" s="14" t="str">
        <f>VLOOKUP(C325, Tea_added!$B$2:$E$367, 4, FALSE)</f>
        <v>BOLD:AAG2437</v>
      </c>
      <c r="F325" s="1" t="s">
        <v>1163</v>
      </c>
      <c r="G325" s="1" t="s">
        <v>1102</v>
      </c>
      <c r="H325" s="1" t="s">
        <v>1164</v>
      </c>
      <c r="I325" s="1" t="s">
        <v>40</v>
      </c>
      <c r="J325" s="1" t="s">
        <v>252</v>
      </c>
      <c r="K325" s="1" t="s">
        <v>1165</v>
      </c>
      <c r="L325" s="1" t="s">
        <v>1164</v>
      </c>
      <c r="M325" s="1"/>
      <c r="N325" s="2">
        <v>50</v>
      </c>
      <c r="O325" s="2" t="s">
        <v>1166</v>
      </c>
      <c r="P325" s="2">
        <v>4340</v>
      </c>
      <c r="Q325" s="1" t="s">
        <v>715</v>
      </c>
      <c r="R325" s="1" t="s">
        <v>44</v>
      </c>
      <c r="S325" s="4" t="s">
        <v>45</v>
      </c>
      <c r="T325" s="5" t="s">
        <v>46</v>
      </c>
      <c r="U325" s="116" t="s">
        <v>3544</v>
      </c>
      <c r="V325" s="122" t="s">
        <v>2685</v>
      </c>
      <c r="W325" s="6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8"/>
      <c r="AM325" s="1"/>
      <c r="AN325" t="s">
        <v>2436</v>
      </c>
      <c r="AO325" t="b">
        <f t="shared" si="16"/>
        <v>0</v>
      </c>
    </row>
    <row r="326" spans="1:57" ht="15" customHeight="1">
      <c r="A326" s="1">
        <v>363</v>
      </c>
      <c r="B326" s="1" t="s">
        <v>2361</v>
      </c>
      <c r="C326" s="1" t="s">
        <v>2362</v>
      </c>
      <c r="D326" s="14" t="str">
        <f>VLOOKUP(C326, Tea_added!$B$1:$E$367, 3, FALSE)</f>
        <v>PlateJ_G3_AAH2118_Hymenoptera_Ichneumonidae_Gelis_maesticolor_idba_spades_consensus</v>
      </c>
      <c r="E326" s="14" t="str">
        <f>VLOOKUP(C326, Tea_added!$B$2:$E$367, 4, FALSE)</f>
        <v>BOLD:AAH2118</v>
      </c>
      <c r="F326" s="1" t="s">
        <v>2363</v>
      </c>
      <c r="G326" s="1" t="s">
        <v>2364</v>
      </c>
      <c r="H326" s="1" t="s">
        <v>2365</v>
      </c>
      <c r="I326" s="1" t="s">
        <v>773</v>
      </c>
      <c r="J326" s="1" t="s">
        <v>774</v>
      </c>
      <c r="K326" s="1" t="s">
        <v>1298</v>
      </c>
      <c r="L326" s="1" t="s">
        <v>2365</v>
      </c>
      <c r="M326" s="1" t="str">
        <f t="shared" ref="M326:M357" si="17">_xlfn.TEXTJOIN("_", FALSE, L326, E326)</f>
        <v>Gelis maesticolor_BOLD:AAH2118</v>
      </c>
      <c r="N326" s="2">
        <v>70</v>
      </c>
      <c r="O326" s="2" t="s">
        <v>1982</v>
      </c>
      <c r="P326" s="2">
        <v>336</v>
      </c>
      <c r="Q326" s="1" t="s">
        <v>715</v>
      </c>
      <c r="R326" s="1" t="s">
        <v>1272</v>
      </c>
      <c r="S326" s="7" t="s">
        <v>2388</v>
      </c>
      <c r="T326" s="1" t="s">
        <v>2649</v>
      </c>
      <c r="U326" s="7" t="s">
        <v>3544</v>
      </c>
      <c r="W326" s="55" t="s">
        <v>2654</v>
      </c>
      <c r="X326" s="56" t="s">
        <v>2654</v>
      </c>
      <c r="Y326" s="56" t="s">
        <v>2654</v>
      </c>
      <c r="Z326" s="56" t="s">
        <v>2654</v>
      </c>
      <c r="AA326" s="56" t="s">
        <v>2654</v>
      </c>
      <c r="AB326" s="56" t="s">
        <v>2654</v>
      </c>
      <c r="AC326" s="56" t="s">
        <v>2654</v>
      </c>
      <c r="AD326" s="56" t="s">
        <v>2654</v>
      </c>
      <c r="AE326" s="56" t="s">
        <v>2654</v>
      </c>
      <c r="AF326" s="56" t="s">
        <v>2654</v>
      </c>
      <c r="AG326" s="56" t="s">
        <v>2654</v>
      </c>
      <c r="AH326" s="56" t="s">
        <v>2654</v>
      </c>
      <c r="AI326" s="56" t="s">
        <v>2654</v>
      </c>
      <c r="AJ326" s="56" t="s">
        <v>2654</v>
      </c>
      <c r="AK326" s="57" t="s">
        <v>2656</v>
      </c>
      <c r="AL326" s="64" t="s">
        <v>72</v>
      </c>
      <c r="AM326" t="s">
        <v>2614</v>
      </c>
      <c r="AN326" t="s">
        <v>2614</v>
      </c>
      <c r="AO326" t="b">
        <f t="shared" si="16"/>
        <v>1</v>
      </c>
      <c r="AQ326" s="77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10"/>
    </row>
    <row r="327" spans="1:57" ht="15" customHeight="1">
      <c r="A327" s="1">
        <v>364</v>
      </c>
      <c r="B327" s="1" t="s">
        <v>2366</v>
      </c>
      <c r="C327" s="1" t="s">
        <v>2367</v>
      </c>
      <c r="D327" s="14" t="str">
        <f>VLOOKUP(C327, Tea_added!$B$1:$E$367, 3, FALSE)</f>
        <v>PlateI_C11_AAH1795_Hymenoptera_Ichneumonidae_Campodorus_ultimus_refsoup_Concatenated</v>
      </c>
      <c r="E327" s="14" t="str">
        <f>VLOOKUP(C327, Tea_added!$B$2:$E$367, 4, FALSE)</f>
        <v>BOLD:AAH1795</v>
      </c>
      <c r="F327" s="1" t="s">
        <v>2368</v>
      </c>
      <c r="G327" s="1" t="s">
        <v>2369</v>
      </c>
      <c r="H327" s="1" t="s">
        <v>2370</v>
      </c>
      <c r="I327" s="1" t="s">
        <v>773</v>
      </c>
      <c r="J327" s="1" t="s">
        <v>774</v>
      </c>
      <c r="K327" s="1" t="s">
        <v>1469</v>
      </c>
      <c r="L327" s="1" t="s">
        <v>2370</v>
      </c>
      <c r="M327" s="1" t="str">
        <f t="shared" si="17"/>
        <v>Campodorus ultimus_BOLD:AAH1795</v>
      </c>
      <c r="N327" s="2">
        <v>90</v>
      </c>
      <c r="O327" s="2" t="s">
        <v>2371</v>
      </c>
      <c r="P327" s="2">
        <v>3069</v>
      </c>
      <c r="Q327" s="1" t="s">
        <v>715</v>
      </c>
      <c r="R327" s="1" t="s">
        <v>1272</v>
      </c>
      <c r="S327" s="7" t="s">
        <v>2388</v>
      </c>
      <c r="T327" s="1" t="s">
        <v>2650</v>
      </c>
      <c r="U327" s="7" t="s">
        <v>3544</v>
      </c>
      <c r="W327" s="6" t="s">
        <v>2651</v>
      </c>
      <c r="X327" s="56" t="s">
        <v>2654</v>
      </c>
      <c r="Y327" s="56" t="s">
        <v>2654</v>
      </c>
      <c r="Z327" s="56" t="s">
        <v>2654</v>
      </c>
      <c r="AA327" s="56" t="s">
        <v>2654</v>
      </c>
      <c r="AB327" s="56" t="s">
        <v>2654</v>
      </c>
      <c r="AC327" s="56" t="s">
        <v>2654</v>
      </c>
      <c r="AD327" s="7" t="s">
        <v>2650</v>
      </c>
      <c r="AE327" s="56" t="s">
        <v>2654</v>
      </c>
      <c r="AF327" s="56" t="s">
        <v>2654</v>
      </c>
      <c r="AG327" s="7" t="s">
        <v>2650</v>
      </c>
      <c r="AH327" s="56" t="s">
        <v>2654</v>
      </c>
      <c r="AI327" s="56" t="s">
        <v>2654</v>
      </c>
      <c r="AJ327" s="56" t="s">
        <v>2654</v>
      </c>
      <c r="AK327" s="8" t="s">
        <v>2651</v>
      </c>
      <c r="AL327" s="64" t="s">
        <v>2636</v>
      </c>
      <c r="AM327" t="s">
        <v>2615</v>
      </c>
      <c r="AN327" t="s">
        <v>2615</v>
      </c>
      <c r="AO327" t="b">
        <f t="shared" si="16"/>
        <v>1</v>
      </c>
    </row>
    <row r="328" spans="1:57" ht="15" customHeight="1">
      <c r="A328" s="1">
        <v>365</v>
      </c>
      <c r="B328" s="1" t="s">
        <v>2372</v>
      </c>
      <c r="C328" s="1" t="s">
        <v>2373</v>
      </c>
      <c r="D328" s="14" t="str">
        <f>VLOOKUP(C328, Tea_added!$B$1:$E$367, 3, FALSE)</f>
        <v>PlateI_D10_AAU5036_Diptera_Muscidae_Spilogona_tundrae_spades_pilon</v>
      </c>
      <c r="E328" s="14" t="str">
        <f>VLOOKUP(C328, Tea_added!$B$2:$E$367, 4, FALSE)</f>
        <v>BOLD:AAU5036</v>
      </c>
      <c r="F328" s="1" t="s">
        <v>2374</v>
      </c>
      <c r="G328" s="1" t="s">
        <v>2375</v>
      </c>
      <c r="H328" s="1" t="s">
        <v>2376</v>
      </c>
      <c r="I328" s="1" t="s">
        <v>40</v>
      </c>
      <c r="J328" s="1" t="s">
        <v>406</v>
      </c>
      <c r="K328" s="1" t="s">
        <v>407</v>
      </c>
      <c r="L328" s="1" t="s">
        <v>2376</v>
      </c>
      <c r="M328" s="1" t="str">
        <f t="shared" si="17"/>
        <v>Spilogona tundrae_BOLD:AAU5036</v>
      </c>
      <c r="N328" s="2">
        <v>70</v>
      </c>
      <c r="O328" s="2" t="s">
        <v>2377</v>
      </c>
      <c r="P328" s="2">
        <v>28903</v>
      </c>
      <c r="Q328" s="1" t="s">
        <v>715</v>
      </c>
      <c r="R328" s="1" t="s">
        <v>1272</v>
      </c>
      <c r="S328" s="7" t="s">
        <v>2388</v>
      </c>
      <c r="T328" s="1" t="s">
        <v>2649</v>
      </c>
      <c r="U328" s="7" t="s">
        <v>3544</v>
      </c>
      <c r="W328" s="55" t="s">
        <v>45</v>
      </c>
      <c r="X328" s="56" t="s">
        <v>45</v>
      </c>
      <c r="Y328" s="56" t="s">
        <v>45</v>
      </c>
      <c r="Z328" s="56" t="s">
        <v>45</v>
      </c>
      <c r="AA328" s="56" t="s">
        <v>45</v>
      </c>
      <c r="AB328" s="56" t="s">
        <v>45</v>
      </c>
      <c r="AC328" s="56" t="s">
        <v>45</v>
      </c>
      <c r="AD328" s="56" t="s">
        <v>45</v>
      </c>
      <c r="AE328" s="56" t="s">
        <v>45</v>
      </c>
      <c r="AF328" s="56" t="s">
        <v>45</v>
      </c>
      <c r="AG328" s="56" t="s">
        <v>45</v>
      </c>
      <c r="AH328" s="56" t="s">
        <v>45</v>
      </c>
      <c r="AI328" s="56" t="s">
        <v>45</v>
      </c>
      <c r="AJ328" s="56" t="s">
        <v>2655</v>
      </c>
      <c r="AK328" s="57" t="s">
        <v>2651</v>
      </c>
      <c r="AL328" s="64" t="s">
        <v>2400</v>
      </c>
      <c r="AM328" t="s">
        <v>2616</v>
      </c>
      <c r="AN328" t="s">
        <v>2616</v>
      </c>
      <c r="AO328" t="b">
        <f t="shared" si="16"/>
        <v>1</v>
      </c>
    </row>
    <row r="329" spans="1:57" ht="15" customHeight="1">
      <c r="A329" s="1">
        <v>366</v>
      </c>
      <c r="B329" s="1" t="s">
        <v>2378</v>
      </c>
      <c r="C329" s="1" t="s">
        <v>2379</v>
      </c>
      <c r="D329" s="14" t="str">
        <f>VLOOKUP(C329, Tea_added!$B$1:$E$367, 3, FALSE)</f>
        <v>PlateI_H9_ABU8975_Diptera_Tachinidae_Periscepsia_stylata_spades_pilon</v>
      </c>
      <c r="E329" s="14" t="str">
        <f>VLOOKUP(C329, Tea_added!$B$2:$E$367, 4, FALSE)</f>
        <v>BOLD:ABU8975</v>
      </c>
      <c r="F329" s="1" t="s">
        <v>2380</v>
      </c>
      <c r="G329" s="1" t="s">
        <v>2381</v>
      </c>
      <c r="H329" s="1" t="s">
        <v>2382</v>
      </c>
      <c r="I329" s="1" t="s">
        <v>40</v>
      </c>
      <c r="J329" s="1" t="s">
        <v>1171</v>
      </c>
      <c r="K329" s="1" t="s">
        <v>2383</v>
      </c>
      <c r="L329" s="1" t="s">
        <v>2382</v>
      </c>
      <c r="M329" s="1" t="str">
        <f t="shared" si="17"/>
        <v>Periscepsia stylata_BOLD:ABU8975</v>
      </c>
      <c r="N329" s="13">
        <v>90</v>
      </c>
      <c r="O329" s="13" t="s">
        <v>2193</v>
      </c>
      <c r="P329" s="13">
        <v>8739</v>
      </c>
      <c r="Q329" s="1" t="s">
        <v>715</v>
      </c>
      <c r="R329" s="1" t="s">
        <v>1272</v>
      </c>
      <c r="S329" s="7" t="s">
        <v>2388</v>
      </c>
      <c r="T329" s="1" t="s">
        <v>55</v>
      </c>
      <c r="U329" s="7" t="s">
        <v>3544</v>
      </c>
      <c r="V329" s="71"/>
      <c r="W329" s="55" t="s">
        <v>2654</v>
      </c>
      <c r="X329" s="56" t="s">
        <v>2654</v>
      </c>
      <c r="Y329" s="56" t="s">
        <v>2654</v>
      </c>
      <c r="Z329" s="56" t="s">
        <v>2654</v>
      </c>
      <c r="AA329" s="56" t="s">
        <v>2654</v>
      </c>
      <c r="AB329" s="56" t="s">
        <v>2654</v>
      </c>
      <c r="AC329" s="56" t="s">
        <v>2654</v>
      </c>
      <c r="AD329" s="56" t="s">
        <v>2654</v>
      </c>
      <c r="AE329" s="56" t="s">
        <v>2654</v>
      </c>
      <c r="AF329" s="56" t="s">
        <v>2654</v>
      </c>
      <c r="AG329" s="56" t="s">
        <v>2654</v>
      </c>
      <c r="AH329" s="56" t="s">
        <v>2654</v>
      </c>
      <c r="AI329" s="56" t="s">
        <v>2654</v>
      </c>
      <c r="AJ329" s="56" t="s">
        <v>2654</v>
      </c>
      <c r="AK329" s="57" t="s">
        <v>2654</v>
      </c>
      <c r="AL329" s="64" t="s">
        <v>2400</v>
      </c>
      <c r="AM329" t="s">
        <v>2617</v>
      </c>
      <c r="AN329" t="s">
        <v>2617</v>
      </c>
      <c r="AO329" t="b">
        <f t="shared" si="16"/>
        <v>1</v>
      </c>
    </row>
    <row r="330" spans="1:57" ht="15" customHeight="1">
      <c r="A330" s="1">
        <v>158</v>
      </c>
      <c r="B330" s="1" t="s">
        <v>1167</v>
      </c>
      <c r="C330" s="1" t="s">
        <v>1168</v>
      </c>
      <c r="D330" s="14" t="str">
        <f>VLOOKUP(C330, Tea_added!$B$1:$E$367, 3, FALSE)</f>
        <v>MITO_18_AAZ5252_Diptera_Tachinidae_Peleteria_aenea_SPADESmeta_pilon</v>
      </c>
      <c r="E330" s="14" t="str">
        <f>VLOOKUP(C330, Tea_added!$B$2:$E$367, 4, FALSE)</f>
        <v>BOLD:AAZ5252</v>
      </c>
      <c r="F330" s="1" t="s">
        <v>1169</v>
      </c>
      <c r="G330" s="1" t="s">
        <v>1102</v>
      </c>
      <c r="H330" s="1" t="s">
        <v>1170</v>
      </c>
      <c r="I330" s="1" t="s">
        <v>40</v>
      </c>
      <c r="J330" s="1" t="s">
        <v>1171</v>
      </c>
      <c r="K330" s="1" t="s">
        <v>1172</v>
      </c>
      <c r="L330" s="1" t="s">
        <v>1170</v>
      </c>
      <c r="M330" s="1" t="str">
        <f t="shared" si="17"/>
        <v>Peleteria aenea_BOLD:AAZ5252</v>
      </c>
      <c r="N330" s="2">
        <v>50</v>
      </c>
      <c r="O330" s="2" t="s">
        <v>1173</v>
      </c>
      <c r="P330" s="2">
        <v>54615</v>
      </c>
      <c r="Q330" s="1" t="s">
        <v>715</v>
      </c>
      <c r="R330" s="1" t="s">
        <v>44</v>
      </c>
      <c r="S330" s="9" t="s">
        <v>45</v>
      </c>
      <c r="T330" s="1" t="s">
        <v>55</v>
      </c>
      <c r="U330" s="7" t="s">
        <v>3544</v>
      </c>
      <c r="W330" s="55" t="s">
        <v>2653</v>
      </c>
      <c r="X330" s="56" t="s">
        <v>2653</v>
      </c>
      <c r="Y330" s="56" t="s">
        <v>2653</v>
      </c>
      <c r="Z330" s="56" t="s">
        <v>2653</v>
      </c>
      <c r="AA330" s="56" t="s">
        <v>2653</v>
      </c>
      <c r="AB330" s="56" t="s">
        <v>2653</v>
      </c>
      <c r="AC330" s="56" t="s">
        <v>2653</v>
      </c>
      <c r="AD330" s="56" t="s">
        <v>2653</v>
      </c>
      <c r="AE330" s="56" t="s">
        <v>2653</v>
      </c>
      <c r="AF330" s="56" t="s">
        <v>2653</v>
      </c>
      <c r="AG330" s="56" t="s">
        <v>2653</v>
      </c>
      <c r="AH330" s="56" t="s">
        <v>2653</v>
      </c>
      <c r="AI330" s="56" t="s">
        <v>2653</v>
      </c>
      <c r="AJ330" s="56" t="s">
        <v>2653</v>
      </c>
      <c r="AK330" s="57" t="s">
        <v>2653</v>
      </c>
      <c r="AL330" s="66" t="s">
        <v>114</v>
      </c>
      <c r="AM330" s="1" t="s">
        <v>1174</v>
      </c>
      <c r="AN330" t="s">
        <v>1174</v>
      </c>
      <c r="AO330" t="b">
        <f t="shared" si="16"/>
        <v>1</v>
      </c>
    </row>
    <row r="331" spans="1:57" ht="15" customHeight="1">
      <c r="A331" s="1">
        <v>159</v>
      </c>
      <c r="B331" s="1" t="s">
        <v>1175</v>
      </c>
      <c r="C331" s="1" t="s">
        <v>1176</v>
      </c>
      <c r="D331" s="14" t="str">
        <f>VLOOKUP(C331, Tea_added!$B$1:$E$367, 3, FALSE)</f>
        <v>MITO_19_ABY7191_Diptera_Syrphidae_Platycheirus_carinatus_IDBApilon</v>
      </c>
      <c r="E331" s="14" t="str">
        <f>VLOOKUP(C331, Tea_added!$B$2:$E$367, 4, FALSE)</f>
        <v>BOLD:ABY7191</v>
      </c>
      <c r="F331" s="1" t="s">
        <v>1177</v>
      </c>
      <c r="G331" s="1" t="s">
        <v>1102</v>
      </c>
      <c r="H331" s="1" t="s">
        <v>1178</v>
      </c>
      <c r="I331" s="1" t="s">
        <v>40</v>
      </c>
      <c r="J331" s="1" t="s">
        <v>764</v>
      </c>
      <c r="K331" s="1" t="s">
        <v>765</v>
      </c>
      <c r="L331" s="1" t="s">
        <v>1178</v>
      </c>
      <c r="M331" s="1" t="str">
        <f t="shared" si="17"/>
        <v>Platycheirus carinatus_BOLD:ABY7191</v>
      </c>
      <c r="N331" s="2">
        <v>50</v>
      </c>
      <c r="O331" s="2" t="s">
        <v>1179</v>
      </c>
      <c r="P331" s="2">
        <v>2985</v>
      </c>
      <c r="Q331" s="1" t="s">
        <v>715</v>
      </c>
      <c r="R331" s="1" t="s">
        <v>44</v>
      </c>
      <c r="S331" s="9" t="s">
        <v>45</v>
      </c>
      <c r="T331" s="1" t="s">
        <v>55</v>
      </c>
      <c r="U331" s="7" t="s">
        <v>3544</v>
      </c>
      <c r="V331" s="71"/>
      <c r="W331" s="55" t="s">
        <v>2653</v>
      </c>
      <c r="X331" s="56" t="s">
        <v>2653</v>
      </c>
      <c r="Y331" s="56" t="s">
        <v>2653</v>
      </c>
      <c r="Z331" s="56" t="s">
        <v>2653</v>
      </c>
      <c r="AA331" s="56" t="s">
        <v>2653</v>
      </c>
      <c r="AB331" s="56" t="s">
        <v>2653</v>
      </c>
      <c r="AC331" s="56" t="s">
        <v>2653</v>
      </c>
      <c r="AD331" s="56" t="s">
        <v>2653</v>
      </c>
      <c r="AE331" s="56" t="s">
        <v>2653</v>
      </c>
      <c r="AF331" s="56" t="s">
        <v>2653</v>
      </c>
      <c r="AG331" s="56" t="s">
        <v>2653</v>
      </c>
      <c r="AH331" s="56" t="s">
        <v>2653</v>
      </c>
      <c r="AI331" s="56" t="s">
        <v>2653</v>
      </c>
      <c r="AJ331" s="56" t="s">
        <v>2653</v>
      </c>
      <c r="AK331" s="57" t="s">
        <v>2653</v>
      </c>
      <c r="AL331" s="66" t="s">
        <v>56</v>
      </c>
      <c r="AM331" s="1" t="s">
        <v>1180</v>
      </c>
      <c r="AN331" t="s">
        <v>1180</v>
      </c>
      <c r="AO331" t="b">
        <f t="shared" si="16"/>
        <v>1</v>
      </c>
    </row>
    <row r="332" spans="1:57" ht="15" customHeight="1">
      <c r="A332" s="1">
        <v>148</v>
      </c>
      <c r="B332" s="1" t="s">
        <v>1106</v>
      </c>
      <c r="C332" s="1" t="s">
        <v>1107</v>
      </c>
      <c r="D332" s="14" t="str">
        <f>VLOOKUP(C332, Tea_added!$B$1:$E$367, 3, FALSE)</f>
        <v>MITO_2_AAL9801_Diptera_Muscidae_Drymeia_groenlandica_IDBApilon</v>
      </c>
      <c r="E332" s="14" t="str">
        <f>VLOOKUP(C332, Tea_added!$B$2:$E$367, 4, FALSE)</f>
        <v>BOLD:AAL9801</v>
      </c>
      <c r="F332" s="1" t="s">
        <v>1108</v>
      </c>
      <c r="G332" s="1" t="s">
        <v>1102</v>
      </c>
      <c r="H332" s="1" t="s">
        <v>1109</v>
      </c>
      <c r="I332" s="1" t="s">
        <v>40</v>
      </c>
      <c r="J332" s="1" t="s">
        <v>406</v>
      </c>
      <c r="K332" s="1" t="s">
        <v>1110</v>
      </c>
      <c r="L332" s="1" t="s">
        <v>1109</v>
      </c>
      <c r="M332" s="1" t="str">
        <f t="shared" si="17"/>
        <v>Drymeia groenlandica_BOLD:AAL9801</v>
      </c>
      <c r="N332" s="2">
        <v>50</v>
      </c>
      <c r="O332" s="2" t="s">
        <v>1111</v>
      </c>
      <c r="P332" s="2">
        <v>13830</v>
      </c>
      <c r="Q332" s="1" t="s">
        <v>715</v>
      </c>
      <c r="R332" s="1" t="s">
        <v>44</v>
      </c>
      <c r="S332" s="9" t="s">
        <v>45</v>
      </c>
      <c r="T332" s="1" t="s">
        <v>55</v>
      </c>
      <c r="U332" s="7" t="s">
        <v>3544</v>
      </c>
      <c r="V332" s="71"/>
      <c r="W332" s="55" t="s">
        <v>2653</v>
      </c>
      <c r="X332" s="56" t="s">
        <v>2653</v>
      </c>
      <c r="Y332" s="56" t="s">
        <v>2653</v>
      </c>
      <c r="Z332" s="56" t="s">
        <v>2653</v>
      </c>
      <c r="AA332" s="56" t="s">
        <v>2653</v>
      </c>
      <c r="AB332" s="56" t="s">
        <v>2653</v>
      </c>
      <c r="AC332" s="56" t="s">
        <v>2653</v>
      </c>
      <c r="AD332" s="56" t="s">
        <v>2653</v>
      </c>
      <c r="AE332" s="56" t="s">
        <v>2653</v>
      </c>
      <c r="AF332" s="56" t="s">
        <v>2653</v>
      </c>
      <c r="AG332" s="56" t="s">
        <v>2653</v>
      </c>
      <c r="AH332" s="56" t="s">
        <v>2653</v>
      </c>
      <c r="AI332" s="56" t="s">
        <v>2653</v>
      </c>
      <c r="AJ332" s="56" t="s">
        <v>2653</v>
      </c>
      <c r="AK332" s="57" t="s">
        <v>2653</v>
      </c>
      <c r="AL332" s="66" t="s">
        <v>56</v>
      </c>
      <c r="AM332" s="1" t="s">
        <v>1112</v>
      </c>
      <c r="AN332" t="s">
        <v>1112</v>
      </c>
      <c r="AO332" t="b">
        <f t="shared" si="16"/>
        <v>1</v>
      </c>
      <c r="AQ332" s="77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10"/>
    </row>
    <row r="333" spans="1:57" ht="15" customHeight="1">
      <c r="A333" s="1">
        <v>160</v>
      </c>
      <c r="B333" s="1" t="s">
        <v>1181</v>
      </c>
      <c r="C333" s="1" t="s">
        <v>1182</v>
      </c>
      <c r="D333" s="14" t="str">
        <f>VLOOKUP(C333, Tea_added!$B$1:$E$367, 3, FALSE)</f>
        <v>MITO_22_ACM5032_Diptera_Muscidae_Lophosceles_minimus_IDBApilon</v>
      </c>
      <c r="E333" s="14" t="str">
        <f>VLOOKUP(C333, Tea_added!$B$2:$E$367, 4, FALSE)</f>
        <v>BOLD:ACM5032</v>
      </c>
      <c r="F333" s="1" t="s">
        <v>1183</v>
      </c>
      <c r="G333" s="1" t="s">
        <v>1184</v>
      </c>
      <c r="H333" s="1" t="s">
        <v>1185</v>
      </c>
      <c r="I333" s="1" t="s">
        <v>40</v>
      </c>
      <c r="J333" s="1" t="s">
        <v>406</v>
      </c>
      <c r="K333" s="1" t="s">
        <v>1186</v>
      </c>
      <c r="L333" s="1" t="s">
        <v>1185</v>
      </c>
      <c r="M333" s="1" t="str">
        <f t="shared" si="17"/>
        <v>Lophosceles minimus_BOLD:ACM5032</v>
      </c>
      <c r="N333" s="2">
        <v>50</v>
      </c>
      <c r="O333" s="2" t="s">
        <v>1187</v>
      </c>
      <c r="P333" s="2">
        <v>13395</v>
      </c>
      <c r="Q333" s="1" t="s">
        <v>715</v>
      </c>
      <c r="R333" s="1" t="s">
        <v>44</v>
      </c>
      <c r="S333" s="9" t="s">
        <v>45</v>
      </c>
      <c r="T333" s="1" t="s">
        <v>55</v>
      </c>
      <c r="U333" s="7" t="s">
        <v>3544</v>
      </c>
      <c r="V333" s="71"/>
      <c r="W333" s="55" t="s">
        <v>2653</v>
      </c>
      <c r="X333" s="56" t="s">
        <v>2653</v>
      </c>
      <c r="Y333" s="56" t="s">
        <v>2653</v>
      </c>
      <c r="Z333" s="56" t="s">
        <v>2653</v>
      </c>
      <c r="AA333" s="56" t="s">
        <v>2653</v>
      </c>
      <c r="AB333" s="56" t="s">
        <v>2653</v>
      </c>
      <c r="AC333" s="56" t="s">
        <v>2653</v>
      </c>
      <c r="AD333" s="56" t="s">
        <v>2653</v>
      </c>
      <c r="AE333" s="56" t="s">
        <v>2653</v>
      </c>
      <c r="AF333" s="56" t="s">
        <v>2653</v>
      </c>
      <c r="AG333" s="56" t="s">
        <v>2653</v>
      </c>
      <c r="AH333" s="56" t="s">
        <v>2653</v>
      </c>
      <c r="AI333" s="56" t="s">
        <v>2653</v>
      </c>
      <c r="AJ333" s="56" t="s">
        <v>2653</v>
      </c>
      <c r="AK333" s="57" t="s">
        <v>2653</v>
      </c>
      <c r="AL333" s="66" t="s">
        <v>56</v>
      </c>
      <c r="AM333" s="1" t="s">
        <v>1188</v>
      </c>
      <c r="AN333" t="s">
        <v>1188</v>
      </c>
      <c r="AO333" t="b">
        <f t="shared" si="16"/>
        <v>1</v>
      </c>
    </row>
    <row r="334" spans="1:57" ht="15" customHeight="1">
      <c r="A334" s="1">
        <v>161</v>
      </c>
      <c r="B334" s="1" t="s">
        <v>1189</v>
      </c>
      <c r="C334" s="1" t="s">
        <v>1190</v>
      </c>
      <c r="D334" s="14" t="str">
        <f>VLOOKUP(C334, Tea_added!$B$1:$E$367, 3, FALSE)</f>
        <v>MITO_23_ACA4549_Diptera_Muscidae_Spilogona_pubercula_IDBApilon</v>
      </c>
      <c r="E334" s="14" t="str">
        <f>VLOOKUP(C334, Tea_added!$B$2:$E$367, 4, FALSE)</f>
        <v>BOLD:ACA4549</v>
      </c>
      <c r="F334" s="1" t="s">
        <v>1191</v>
      </c>
      <c r="G334" s="1" t="s">
        <v>1192</v>
      </c>
      <c r="H334" s="1" t="s">
        <v>1193</v>
      </c>
      <c r="I334" s="1" t="s">
        <v>40</v>
      </c>
      <c r="J334" s="1" t="s">
        <v>406</v>
      </c>
      <c r="K334" s="1" t="s">
        <v>407</v>
      </c>
      <c r="L334" s="1" t="s">
        <v>1193</v>
      </c>
      <c r="M334" s="1" t="str">
        <f t="shared" si="17"/>
        <v>Spilogona pubercula_BOLD:ACA4549</v>
      </c>
      <c r="N334" s="2">
        <v>50</v>
      </c>
      <c r="O334" s="2" t="s">
        <v>1194</v>
      </c>
      <c r="P334" s="2">
        <v>19820</v>
      </c>
      <c r="Q334" s="1" t="s">
        <v>715</v>
      </c>
      <c r="R334" s="1" t="s">
        <v>44</v>
      </c>
      <c r="S334" s="9" t="s">
        <v>45</v>
      </c>
      <c r="T334" s="1" t="s">
        <v>55</v>
      </c>
      <c r="U334" s="7" t="s">
        <v>3544</v>
      </c>
      <c r="V334" s="71"/>
      <c r="W334" s="55" t="s">
        <v>2653</v>
      </c>
      <c r="X334" s="56" t="s">
        <v>2653</v>
      </c>
      <c r="Y334" s="56" t="s">
        <v>2653</v>
      </c>
      <c r="Z334" s="56" t="s">
        <v>2653</v>
      </c>
      <c r="AA334" s="56" t="s">
        <v>2653</v>
      </c>
      <c r="AB334" s="56" t="s">
        <v>2653</v>
      </c>
      <c r="AC334" s="56" t="s">
        <v>2653</v>
      </c>
      <c r="AD334" s="56" t="s">
        <v>2653</v>
      </c>
      <c r="AE334" s="56" t="s">
        <v>2653</v>
      </c>
      <c r="AF334" s="56" t="s">
        <v>2653</v>
      </c>
      <c r="AG334" s="56" t="s">
        <v>2653</v>
      </c>
      <c r="AH334" s="56" t="s">
        <v>2653</v>
      </c>
      <c r="AI334" s="56" t="s">
        <v>2653</v>
      </c>
      <c r="AJ334" s="56" t="s">
        <v>2653</v>
      </c>
      <c r="AK334" s="57" t="s">
        <v>2653</v>
      </c>
      <c r="AL334" s="66" t="s">
        <v>56</v>
      </c>
      <c r="AM334" s="1" t="s">
        <v>1195</v>
      </c>
      <c r="AN334" t="s">
        <v>1195</v>
      </c>
      <c r="AO334" t="b">
        <f t="shared" si="16"/>
        <v>1</v>
      </c>
    </row>
    <row r="335" spans="1:57" ht="15" customHeight="1">
      <c r="A335" s="1">
        <v>162</v>
      </c>
      <c r="B335" s="1" t="s">
        <v>1196</v>
      </c>
      <c r="C335" s="1" t="s">
        <v>1197</v>
      </c>
      <c r="D335" s="14" t="str">
        <f>VLOOKUP(C335, Tea_added!$B$1:$E$367, 3, FALSE)</f>
        <v>MITO_24_AAC6873_Diptera_Muscidae_Limnophora_groenlandica_IDBApilon</v>
      </c>
      <c r="E335" s="14" t="str">
        <f>VLOOKUP(C335, Tea_added!$B$2:$E$367, 4, FALSE)</f>
        <v>BOLD:AAC6873</v>
      </c>
      <c r="F335" s="1" t="s">
        <v>1198</v>
      </c>
      <c r="G335" s="1" t="s">
        <v>1199</v>
      </c>
      <c r="H335" s="1" t="s">
        <v>1200</v>
      </c>
      <c r="I335" s="1" t="s">
        <v>40</v>
      </c>
      <c r="J335" s="1" t="s">
        <v>406</v>
      </c>
      <c r="K335" s="1" t="s">
        <v>1201</v>
      </c>
      <c r="L335" s="1" t="s">
        <v>1200</v>
      </c>
      <c r="M335" s="1" t="str">
        <f t="shared" si="17"/>
        <v>Limnophora groenlandica_BOLD:AAC6873</v>
      </c>
      <c r="N335" s="2">
        <v>50</v>
      </c>
      <c r="O335" s="2" t="s">
        <v>1202</v>
      </c>
      <c r="P335" s="2">
        <v>18945</v>
      </c>
      <c r="Q335" s="1" t="s">
        <v>715</v>
      </c>
      <c r="R335" s="1" t="s">
        <v>44</v>
      </c>
      <c r="S335" s="9" t="s">
        <v>45</v>
      </c>
      <c r="T335" s="1" t="s">
        <v>55</v>
      </c>
      <c r="U335" s="7" t="s">
        <v>3544</v>
      </c>
      <c r="V335" s="71"/>
      <c r="W335" s="55" t="s">
        <v>2653</v>
      </c>
      <c r="X335" s="56" t="s">
        <v>2653</v>
      </c>
      <c r="Y335" s="56" t="s">
        <v>2653</v>
      </c>
      <c r="Z335" s="56" t="s">
        <v>2653</v>
      </c>
      <c r="AA335" s="56" t="s">
        <v>2653</v>
      </c>
      <c r="AB335" s="56" t="s">
        <v>2653</v>
      </c>
      <c r="AC335" s="56" t="s">
        <v>2653</v>
      </c>
      <c r="AD335" s="56" t="s">
        <v>2653</v>
      </c>
      <c r="AE335" s="56" t="s">
        <v>2653</v>
      </c>
      <c r="AF335" s="56" t="s">
        <v>2653</v>
      </c>
      <c r="AG335" s="56" t="s">
        <v>2653</v>
      </c>
      <c r="AH335" s="56" t="s">
        <v>2653</v>
      </c>
      <c r="AI335" s="56" t="s">
        <v>2653</v>
      </c>
      <c r="AJ335" s="56" t="s">
        <v>2653</v>
      </c>
      <c r="AK335" s="57" t="s">
        <v>2653</v>
      </c>
      <c r="AL335" s="66" t="s">
        <v>56</v>
      </c>
      <c r="AM335" s="1" t="s">
        <v>1203</v>
      </c>
      <c r="AN335" t="s">
        <v>1203</v>
      </c>
      <c r="AO335" t="b">
        <f t="shared" si="16"/>
        <v>1</v>
      </c>
    </row>
    <row r="336" spans="1:57" ht="15" customHeight="1">
      <c r="A336" s="1">
        <v>163</v>
      </c>
      <c r="B336" s="1" t="s">
        <v>1204</v>
      </c>
      <c r="C336" s="1" t="s">
        <v>1205</v>
      </c>
      <c r="D336" s="14" t="str">
        <f>VLOOKUP(C336, Tea_added!$B$1:$E$367, 3, FALSE)</f>
        <v>MITO_25_AAF9804_Diptera_Empididae_Rhamphomyia_nigrita_IDBApilon</v>
      </c>
      <c r="E336" s="14" t="str">
        <f>VLOOKUP(C336, Tea_added!$B$2:$E$367, 4, FALSE)</f>
        <v>BOLD:AAF9804</v>
      </c>
      <c r="F336" s="1" t="s">
        <v>1206</v>
      </c>
      <c r="G336" s="1" t="s">
        <v>1102</v>
      </c>
      <c r="H336" s="1" t="s">
        <v>1207</v>
      </c>
      <c r="I336" s="1" t="s">
        <v>40</v>
      </c>
      <c r="J336" s="1" t="s">
        <v>391</v>
      </c>
      <c r="K336" s="1" t="s">
        <v>392</v>
      </c>
      <c r="L336" s="1" t="s">
        <v>1207</v>
      </c>
      <c r="M336" s="1" t="str">
        <f t="shared" si="17"/>
        <v>Rhamphomyia nigrita_BOLD:AAF9804</v>
      </c>
      <c r="N336" s="2">
        <v>50</v>
      </c>
      <c r="O336" s="2" t="s">
        <v>1208</v>
      </c>
      <c r="P336" s="2">
        <v>2230</v>
      </c>
      <c r="Q336" s="1" t="s">
        <v>715</v>
      </c>
      <c r="R336" s="1" t="s">
        <v>44</v>
      </c>
      <c r="S336" s="9" t="s">
        <v>45</v>
      </c>
      <c r="T336" s="1" t="s">
        <v>55</v>
      </c>
      <c r="U336" s="7" t="s">
        <v>3544</v>
      </c>
      <c r="V336" s="71"/>
      <c r="W336" s="55" t="s">
        <v>2653</v>
      </c>
      <c r="X336" s="56" t="s">
        <v>2653</v>
      </c>
      <c r="Y336" s="56" t="s">
        <v>2653</v>
      </c>
      <c r="Z336" s="56" t="s">
        <v>2653</v>
      </c>
      <c r="AA336" s="56" t="s">
        <v>2653</v>
      </c>
      <c r="AB336" s="56" t="s">
        <v>2653</v>
      </c>
      <c r="AC336" s="56" t="s">
        <v>2653</v>
      </c>
      <c r="AD336" s="56" t="s">
        <v>2653</v>
      </c>
      <c r="AE336" s="56" t="s">
        <v>2653</v>
      </c>
      <c r="AF336" s="56" t="s">
        <v>2653</v>
      </c>
      <c r="AG336" s="56" t="s">
        <v>2653</v>
      </c>
      <c r="AH336" s="56" t="s">
        <v>2653</v>
      </c>
      <c r="AI336" s="56" t="s">
        <v>2653</v>
      </c>
      <c r="AJ336" s="56" t="s">
        <v>2653</v>
      </c>
      <c r="AK336" s="57" t="s">
        <v>2653</v>
      </c>
      <c r="AL336" s="66" t="s">
        <v>56</v>
      </c>
      <c r="AM336" s="1" t="s">
        <v>1209</v>
      </c>
      <c r="AN336" t="s">
        <v>1209</v>
      </c>
      <c r="AO336" t="b">
        <f t="shared" si="16"/>
        <v>1</v>
      </c>
    </row>
    <row r="337" spans="1:43" s="40" customFormat="1">
      <c r="A337" s="1">
        <v>164</v>
      </c>
      <c r="B337" s="1" t="s">
        <v>1210</v>
      </c>
      <c r="C337" s="1" t="s">
        <v>1211</v>
      </c>
      <c r="D337" s="14" t="str">
        <f>VLOOKUP(C337, Tea_added!$B$1:$E$367, 3, FALSE)</f>
        <v>MITO_26_ACA4207_Diptera_Muscidae_Spilogona_monacantha_IDBApilon</v>
      </c>
      <c r="E337" s="14" t="str">
        <f>VLOOKUP(C337, Tea_added!$B$2:$E$367, 4, FALSE)</f>
        <v>BOLD:ACA4207</v>
      </c>
      <c r="F337" s="1" t="s">
        <v>1212</v>
      </c>
      <c r="G337" s="1" t="s">
        <v>1213</v>
      </c>
      <c r="H337" s="1" t="s">
        <v>1214</v>
      </c>
      <c r="I337" s="1" t="s">
        <v>40</v>
      </c>
      <c r="J337" s="1" t="s">
        <v>406</v>
      </c>
      <c r="K337" s="1" t="s">
        <v>407</v>
      </c>
      <c r="L337" s="1" t="s">
        <v>1214</v>
      </c>
      <c r="M337" s="1" t="str">
        <f t="shared" si="17"/>
        <v>Spilogona monacantha_BOLD:ACA4207</v>
      </c>
      <c r="N337" s="13">
        <v>50</v>
      </c>
      <c r="O337" s="13" t="s">
        <v>1215</v>
      </c>
      <c r="P337" s="13">
        <v>26525</v>
      </c>
      <c r="Q337" s="1" t="s">
        <v>715</v>
      </c>
      <c r="R337" s="1" t="s">
        <v>44</v>
      </c>
      <c r="S337" s="9" t="s">
        <v>45</v>
      </c>
      <c r="T337" s="1" t="s">
        <v>55</v>
      </c>
      <c r="U337" s="7" t="s">
        <v>3544</v>
      </c>
      <c r="V337" s="71"/>
      <c r="W337" s="55" t="s">
        <v>2653</v>
      </c>
      <c r="X337" s="56" t="s">
        <v>2653</v>
      </c>
      <c r="Y337" s="56" t="s">
        <v>2653</v>
      </c>
      <c r="Z337" s="56" t="s">
        <v>2653</v>
      </c>
      <c r="AA337" s="56" t="s">
        <v>2653</v>
      </c>
      <c r="AB337" s="56" t="s">
        <v>2653</v>
      </c>
      <c r="AC337" s="56" t="s">
        <v>2653</v>
      </c>
      <c r="AD337" s="56" t="s">
        <v>2653</v>
      </c>
      <c r="AE337" s="56" t="s">
        <v>2653</v>
      </c>
      <c r="AF337" s="56" t="s">
        <v>2653</v>
      </c>
      <c r="AG337" s="56" t="s">
        <v>2653</v>
      </c>
      <c r="AH337" s="56" t="s">
        <v>2653</v>
      </c>
      <c r="AI337" s="56" t="s">
        <v>2653</v>
      </c>
      <c r="AJ337" s="56" t="s">
        <v>2653</v>
      </c>
      <c r="AK337" s="57" t="s">
        <v>2653</v>
      </c>
      <c r="AL337" s="66" t="s">
        <v>56</v>
      </c>
      <c r="AM337" s="1" t="s">
        <v>1216</v>
      </c>
      <c r="AN337" t="s">
        <v>1216</v>
      </c>
      <c r="AO337" t="b">
        <f t="shared" si="16"/>
        <v>1</v>
      </c>
      <c r="AP337" s="78"/>
      <c r="AQ337" s="78"/>
    </row>
    <row r="338" spans="1:43" ht="15" customHeight="1">
      <c r="A338" s="1">
        <v>165</v>
      </c>
      <c r="B338" s="1" t="s">
        <v>1217</v>
      </c>
      <c r="C338" s="1" t="s">
        <v>1218</v>
      </c>
      <c r="D338" s="14" t="str">
        <f>VLOOKUP(C338, Tea_added!$B$1:$E$367, 3, FALSE)</f>
        <v>34_ACE7762_Diptera_Muscidae_Spilogona_denudata_IDBA_pilon_COIDET_AAP9046_Diptera_Muscidae_Spilogona_megastoma</v>
      </c>
      <c r="E338" s="14" t="str">
        <f>VLOOKUP(C338, Tea_added!$B$2:$E$367, 4, FALSE)</f>
        <v>BOLD:AAP9046</v>
      </c>
      <c r="F338" s="1" t="s">
        <v>1219</v>
      </c>
      <c r="G338" s="1" t="s">
        <v>1220</v>
      </c>
      <c r="H338" s="1" t="s">
        <v>1221</v>
      </c>
      <c r="I338" s="1" t="s">
        <v>40</v>
      </c>
      <c r="J338" s="1" t="s">
        <v>406</v>
      </c>
      <c r="K338" s="1" t="s">
        <v>407</v>
      </c>
      <c r="L338" s="1" t="s">
        <v>1221</v>
      </c>
      <c r="M338" s="1" t="str">
        <f t="shared" si="17"/>
        <v>Spilogona megastoma_BOLD:AAP9046</v>
      </c>
      <c r="N338" s="2">
        <v>50</v>
      </c>
      <c r="O338" s="2" t="s">
        <v>1222</v>
      </c>
      <c r="P338" s="2">
        <v>15220</v>
      </c>
      <c r="Q338" s="1" t="s">
        <v>715</v>
      </c>
      <c r="R338" s="1" t="s">
        <v>44</v>
      </c>
      <c r="S338" s="9" t="s">
        <v>45</v>
      </c>
      <c r="T338" s="1" t="s">
        <v>55</v>
      </c>
      <c r="U338" s="7" t="s">
        <v>3544</v>
      </c>
      <c r="V338" s="71"/>
      <c r="W338" s="55" t="s">
        <v>2653</v>
      </c>
      <c r="X338" s="56" t="s">
        <v>2653</v>
      </c>
      <c r="Y338" s="56" t="s">
        <v>2653</v>
      </c>
      <c r="Z338" s="56" t="s">
        <v>2653</v>
      </c>
      <c r="AA338" s="56" t="s">
        <v>2653</v>
      </c>
      <c r="AB338" s="56" t="s">
        <v>2653</v>
      </c>
      <c r="AC338" s="56" t="s">
        <v>2653</v>
      </c>
      <c r="AD338" s="56" t="s">
        <v>2653</v>
      </c>
      <c r="AE338" s="56" t="s">
        <v>2653</v>
      </c>
      <c r="AF338" s="56" t="s">
        <v>2653</v>
      </c>
      <c r="AG338" s="56" t="s">
        <v>2653</v>
      </c>
      <c r="AH338" s="56" t="s">
        <v>2653</v>
      </c>
      <c r="AI338" s="56" t="s">
        <v>2653</v>
      </c>
      <c r="AJ338" s="56" t="s">
        <v>2653</v>
      </c>
      <c r="AK338" s="57" t="s">
        <v>2653</v>
      </c>
      <c r="AL338" s="66" t="s">
        <v>56</v>
      </c>
      <c r="AM338" s="12" t="s">
        <v>1223</v>
      </c>
      <c r="AN338" t="s">
        <v>1243</v>
      </c>
      <c r="AO338" t="b">
        <f t="shared" si="16"/>
        <v>0</v>
      </c>
    </row>
    <row r="339" spans="1:43" ht="15" customHeight="1">
      <c r="A339" s="1">
        <v>166</v>
      </c>
      <c r="B339" s="1" t="s">
        <v>1224</v>
      </c>
      <c r="C339" s="1" t="s">
        <v>1225</v>
      </c>
      <c r="D339" s="14" t="str">
        <f>VLOOKUP(C339, Tea_added!$B$1:$E$367, 3, FALSE)</f>
        <v>37_AAL9573_Diptera_Muscidae_Spilogona_malaisei_IDBA_pilon_COIDET_ABW4722_Diptera_Muscidae_Spilogona_arcticola</v>
      </c>
      <c r="E339" s="14" t="str">
        <f>VLOOKUP(C339, Tea_added!$B$2:$E$367, 4, FALSE)</f>
        <v>BOLD:ABW4722</v>
      </c>
      <c r="F339" s="1" t="s">
        <v>1226</v>
      </c>
      <c r="G339" s="1" t="s">
        <v>1227</v>
      </c>
      <c r="H339" s="1" t="s">
        <v>1228</v>
      </c>
      <c r="I339" s="1" t="s">
        <v>40</v>
      </c>
      <c r="J339" s="1" t="s">
        <v>406</v>
      </c>
      <c r="K339" s="1" t="s">
        <v>407</v>
      </c>
      <c r="L339" s="1" t="s">
        <v>1228</v>
      </c>
      <c r="M339" s="1" t="str">
        <f t="shared" si="17"/>
        <v>Spilogona arcticola_BOLD:ABW4722</v>
      </c>
      <c r="N339" s="13">
        <v>50</v>
      </c>
      <c r="O339" s="13" t="s">
        <v>1229</v>
      </c>
      <c r="P339" s="13">
        <v>46430</v>
      </c>
      <c r="Q339" s="1" t="s">
        <v>715</v>
      </c>
      <c r="R339" s="1" t="s">
        <v>44</v>
      </c>
      <c r="S339" s="9" t="s">
        <v>45</v>
      </c>
      <c r="T339" s="1" t="s">
        <v>55</v>
      </c>
      <c r="U339" s="7" t="s">
        <v>3544</v>
      </c>
      <c r="V339" s="71"/>
      <c r="W339" s="55" t="s">
        <v>2653</v>
      </c>
      <c r="X339" s="56" t="s">
        <v>2653</v>
      </c>
      <c r="Y339" s="56" t="s">
        <v>2653</v>
      </c>
      <c r="Z339" s="56" t="s">
        <v>2653</v>
      </c>
      <c r="AA339" s="56" t="s">
        <v>2653</v>
      </c>
      <c r="AB339" s="56" t="s">
        <v>2653</v>
      </c>
      <c r="AC339" s="56" t="s">
        <v>2653</v>
      </c>
      <c r="AD339" s="56" t="s">
        <v>2653</v>
      </c>
      <c r="AE339" s="56" t="s">
        <v>2653</v>
      </c>
      <c r="AF339" s="56" t="s">
        <v>2653</v>
      </c>
      <c r="AG339" s="56" t="s">
        <v>2653</v>
      </c>
      <c r="AH339" s="56" t="s">
        <v>2653</v>
      </c>
      <c r="AI339" s="56" t="s">
        <v>2653</v>
      </c>
      <c r="AJ339" s="56" t="s">
        <v>2653</v>
      </c>
      <c r="AK339" s="57" t="s">
        <v>2653</v>
      </c>
      <c r="AL339" s="66" t="s">
        <v>56</v>
      </c>
      <c r="AM339" s="12" t="s">
        <v>1230</v>
      </c>
      <c r="AN339" t="s">
        <v>1250</v>
      </c>
      <c r="AO339" t="b">
        <f t="shared" si="16"/>
        <v>0</v>
      </c>
      <c r="AP339" s="72"/>
    </row>
    <row r="340" spans="1:43" ht="15" customHeight="1">
      <c r="A340" s="1">
        <v>167</v>
      </c>
      <c r="B340" s="1" t="s">
        <v>1231</v>
      </c>
      <c r="C340" s="1" t="s">
        <v>1232</v>
      </c>
      <c r="D340" s="14" t="str">
        <f>VLOOKUP(C340, Tea_added!$B$1:$E$367, 3, FALSE)</f>
        <v>38_AAP9047_Diptera_Muscidae_Spilogona_tendipes_IDBA_pilon_COIDET_AAM9111_Diptera_Muscidae_Spilogona_deflorata</v>
      </c>
      <c r="E340" s="14" t="str">
        <f>VLOOKUP(C340, Tea_added!$B$2:$E$367, 4, FALSE)</f>
        <v>BOLD:AAM9111</v>
      </c>
      <c r="F340" s="1" t="s">
        <v>1233</v>
      </c>
      <c r="G340" s="1" t="s">
        <v>1234</v>
      </c>
      <c r="H340" s="1" t="s">
        <v>1235</v>
      </c>
      <c r="I340" s="1" t="s">
        <v>40</v>
      </c>
      <c r="J340" s="1" t="s">
        <v>406</v>
      </c>
      <c r="K340" s="1" t="s">
        <v>407</v>
      </c>
      <c r="L340" s="1" t="s">
        <v>1235</v>
      </c>
      <c r="M340" s="1" t="str">
        <f t="shared" si="17"/>
        <v>Spilogona deflorata_BOLD:AAM9111</v>
      </c>
      <c r="N340" s="2">
        <v>50</v>
      </c>
      <c r="O340" s="2" t="s">
        <v>1236</v>
      </c>
      <c r="P340" s="2">
        <v>14820</v>
      </c>
      <c r="Q340" s="1" t="s">
        <v>715</v>
      </c>
      <c r="R340" s="1" t="s">
        <v>44</v>
      </c>
      <c r="S340" s="9" t="s">
        <v>45</v>
      </c>
      <c r="T340" s="1" t="s">
        <v>55</v>
      </c>
      <c r="U340" s="7" t="s">
        <v>3544</v>
      </c>
      <c r="V340" s="71"/>
      <c r="W340" s="55" t="s">
        <v>2653</v>
      </c>
      <c r="X340" s="56" t="s">
        <v>2653</v>
      </c>
      <c r="Y340" s="56" t="s">
        <v>2653</v>
      </c>
      <c r="Z340" s="56" t="s">
        <v>2653</v>
      </c>
      <c r="AA340" s="56" t="s">
        <v>2653</v>
      </c>
      <c r="AB340" s="56" t="s">
        <v>2653</v>
      </c>
      <c r="AC340" s="56" t="s">
        <v>2653</v>
      </c>
      <c r="AD340" s="56" t="s">
        <v>2653</v>
      </c>
      <c r="AE340" s="56" t="s">
        <v>2653</v>
      </c>
      <c r="AF340" s="56" t="s">
        <v>2653</v>
      </c>
      <c r="AG340" s="56" t="s">
        <v>2653</v>
      </c>
      <c r="AH340" s="56" t="s">
        <v>2653</v>
      </c>
      <c r="AI340" s="56" t="s">
        <v>2653</v>
      </c>
      <c r="AJ340" s="56" t="s">
        <v>2653</v>
      </c>
      <c r="AK340" s="57" t="s">
        <v>2653</v>
      </c>
      <c r="AL340" s="66" t="s">
        <v>56</v>
      </c>
      <c r="AM340" s="12" t="s">
        <v>1237</v>
      </c>
      <c r="AN340" t="s">
        <v>1256</v>
      </c>
      <c r="AO340" t="b">
        <f t="shared" si="16"/>
        <v>0</v>
      </c>
    </row>
    <row r="341" spans="1:43" ht="15" customHeight="1">
      <c r="A341" s="1">
        <v>168</v>
      </c>
      <c r="B341" s="1" t="s">
        <v>1238</v>
      </c>
      <c r="C341" s="1" t="s">
        <v>1239</v>
      </c>
      <c r="D341" s="14" t="str">
        <f>VLOOKUP(C341, Tea_added!$B$1:$E$367, 3, FALSE)</f>
        <v>7_ACL9677_Aranea_Linyphiidae_Mecynargus_borealis_IDBA_pilon_COIDET_ACE7762_Diptera_Muscidae_Spilogona_denudata</v>
      </c>
      <c r="E341" s="14" t="str">
        <f>VLOOKUP(C341, Tea_added!$B$2:$E$367, 4, FALSE)</f>
        <v>BOLD:ACE7762</v>
      </c>
      <c r="F341" s="1" t="s">
        <v>1240</v>
      </c>
      <c r="G341" s="1" t="s">
        <v>1241</v>
      </c>
      <c r="H341" s="1" t="s">
        <v>405</v>
      </c>
      <c r="I341" s="1" t="s">
        <v>40</v>
      </c>
      <c r="J341" s="1" t="s">
        <v>406</v>
      </c>
      <c r="K341" s="1" t="s">
        <v>407</v>
      </c>
      <c r="L341" s="1" t="s">
        <v>405</v>
      </c>
      <c r="M341" s="1" t="str">
        <f t="shared" si="17"/>
        <v>Spilogona denudata_BOLD:ACE7762</v>
      </c>
      <c r="N341" s="2">
        <v>50</v>
      </c>
      <c r="O341" s="2" t="s">
        <v>1242</v>
      </c>
      <c r="P341" s="2">
        <v>1945</v>
      </c>
      <c r="Q341" s="1" t="s">
        <v>715</v>
      </c>
      <c r="R341" s="1" t="s">
        <v>44</v>
      </c>
      <c r="S341" s="9" t="s">
        <v>45</v>
      </c>
      <c r="T341" s="1" t="s">
        <v>55</v>
      </c>
      <c r="U341" s="7" t="s">
        <v>3544</v>
      </c>
      <c r="V341" s="71"/>
      <c r="W341" s="55" t="s">
        <v>2653</v>
      </c>
      <c r="X341" s="56" t="s">
        <v>2653</v>
      </c>
      <c r="Y341" s="56" t="s">
        <v>2653</v>
      </c>
      <c r="Z341" s="56" t="s">
        <v>2653</v>
      </c>
      <c r="AA341" s="56" t="s">
        <v>2653</v>
      </c>
      <c r="AB341" s="56" t="s">
        <v>2653</v>
      </c>
      <c r="AC341" s="56" t="s">
        <v>2653</v>
      </c>
      <c r="AD341" s="56" t="s">
        <v>2653</v>
      </c>
      <c r="AE341" s="56" t="s">
        <v>2653</v>
      </c>
      <c r="AF341" s="56" t="s">
        <v>2653</v>
      </c>
      <c r="AG341" s="56" t="s">
        <v>2653</v>
      </c>
      <c r="AH341" s="56" t="s">
        <v>2653</v>
      </c>
      <c r="AI341" s="56" t="s">
        <v>2653</v>
      </c>
      <c r="AJ341" s="56" t="s">
        <v>2653</v>
      </c>
      <c r="AK341" s="57" t="s">
        <v>2653</v>
      </c>
      <c r="AL341" s="66" t="s">
        <v>56</v>
      </c>
      <c r="AM341" s="12" t="s">
        <v>1243</v>
      </c>
      <c r="AN341" t="s">
        <v>1264</v>
      </c>
      <c r="AO341" t="b">
        <f t="shared" si="16"/>
        <v>0</v>
      </c>
    </row>
    <row r="342" spans="1:43" ht="15" customHeight="1">
      <c r="A342" s="1">
        <v>169</v>
      </c>
      <c r="B342" s="1" t="s">
        <v>1244</v>
      </c>
      <c r="C342" s="1" t="s">
        <v>1245</v>
      </c>
      <c r="D342" s="14" t="str">
        <f>VLOOKUP(C342, Tea_added!$B$1:$E$367, 3, FALSE)</f>
        <v>27_AAP9046_Diptera_Muscidae_Spilogona_megastoma_IDBA_pilon_COIDET_AAL9573_Diptera_Muscidae_Spilogona_malaisei</v>
      </c>
      <c r="E342" s="14" t="str">
        <f>VLOOKUP(C342, Tea_added!$B$2:$E$367, 4, FALSE)</f>
        <v>BOLD:AAL9573</v>
      </c>
      <c r="F342" s="1" t="s">
        <v>1246</v>
      </c>
      <c r="G342" s="1" t="s">
        <v>1247</v>
      </c>
      <c r="H342" s="1" t="s">
        <v>1248</v>
      </c>
      <c r="I342" s="1" t="s">
        <v>40</v>
      </c>
      <c r="J342" s="1" t="s">
        <v>406</v>
      </c>
      <c r="K342" s="1" t="s">
        <v>407</v>
      </c>
      <c r="L342" s="1" t="s">
        <v>1248</v>
      </c>
      <c r="M342" s="1" t="str">
        <f t="shared" si="17"/>
        <v>Spilogona malaisei_BOLD:AAL9573</v>
      </c>
      <c r="N342" s="13">
        <v>50</v>
      </c>
      <c r="O342" s="13" t="s">
        <v>1249</v>
      </c>
      <c r="P342" s="13">
        <v>10685</v>
      </c>
      <c r="Q342" s="1" t="s">
        <v>715</v>
      </c>
      <c r="R342" s="1" t="s">
        <v>44</v>
      </c>
      <c r="S342" s="9" t="s">
        <v>45</v>
      </c>
      <c r="T342" s="1" t="s">
        <v>55</v>
      </c>
      <c r="U342" s="7" t="s">
        <v>3544</v>
      </c>
      <c r="V342" s="71"/>
      <c r="W342" s="55" t="s">
        <v>2653</v>
      </c>
      <c r="X342" s="56" t="s">
        <v>2653</v>
      </c>
      <c r="Y342" s="56" t="s">
        <v>2653</v>
      </c>
      <c r="Z342" s="56" t="s">
        <v>2653</v>
      </c>
      <c r="AA342" s="56" t="s">
        <v>2653</v>
      </c>
      <c r="AB342" s="56" t="s">
        <v>2653</v>
      </c>
      <c r="AC342" s="56" t="s">
        <v>2653</v>
      </c>
      <c r="AD342" s="56" t="s">
        <v>2653</v>
      </c>
      <c r="AE342" s="56" t="s">
        <v>2653</v>
      </c>
      <c r="AF342" s="56" t="s">
        <v>2653</v>
      </c>
      <c r="AG342" s="56" t="s">
        <v>2653</v>
      </c>
      <c r="AH342" s="56" t="s">
        <v>2653</v>
      </c>
      <c r="AI342" s="56" t="s">
        <v>2653</v>
      </c>
      <c r="AJ342" s="56" t="s">
        <v>2653</v>
      </c>
      <c r="AK342" s="57" t="s">
        <v>2653</v>
      </c>
      <c r="AL342" s="66" t="s">
        <v>56</v>
      </c>
      <c r="AM342" s="12" t="s">
        <v>1250</v>
      </c>
      <c r="AN342" t="s">
        <v>1223</v>
      </c>
      <c r="AO342" t="b">
        <f t="shared" si="16"/>
        <v>0</v>
      </c>
    </row>
    <row r="343" spans="1:43" ht="15" customHeight="1">
      <c r="A343" s="1">
        <v>170</v>
      </c>
      <c r="B343" s="1" t="s">
        <v>1251</v>
      </c>
      <c r="C343" s="1" t="s">
        <v>1252</v>
      </c>
      <c r="D343" s="14" t="str">
        <f>VLOOKUP(C343, Tea_added!$B$1:$E$367, 3, FALSE)</f>
        <v>31_ABW4722_Diptera_Muscidae_Spilogona_arcticola_IDBA_pilon_COIDET_AAP9047_Diptera_Muscidae_Spilogona_tendipes</v>
      </c>
      <c r="E343" s="14" t="str">
        <f>VLOOKUP(C343, Tea_added!$B$2:$E$367, 4, FALSE)</f>
        <v>BOLD:AAP9047</v>
      </c>
      <c r="F343" s="1" t="s">
        <v>1253</v>
      </c>
      <c r="G343" s="1" t="s">
        <v>1254</v>
      </c>
      <c r="H343" s="1" t="s">
        <v>1255</v>
      </c>
      <c r="I343" s="1" t="s">
        <v>40</v>
      </c>
      <c r="J343" s="1" t="s">
        <v>406</v>
      </c>
      <c r="K343" s="1" t="s">
        <v>407</v>
      </c>
      <c r="L343" s="1" t="s">
        <v>1255</v>
      </c>
      <c r="M343" s="1" t="str">
        <f t="shared" si="17"/>
        <v>Spilogona tendipes_BOLD:AAP9047</v>
      </c>
      <c r="N343" s="13">
        <v>50</v>
      </c>
      <c r="O343" s="13" t="s">
        <v>1229</v>
      </c>
      <c r="P343" s="13">
        <v>46430</v>
      </c>
      <c r="Q343" s="1" t="s">
        <v>715</v>
      </c>
      <c r="R343" s="1" t="s">
        <v>44</v>
      </c>
      <c r="S343" s="9" t="s">
        <v>45</v>
      </c>
      <c r="T343" s="1" t="s">
        <v>55</v>
      </c>
      <c r="U343" s="7" t="s">
        <v>3544</v>
      </c>
      <c r="V343" s="71"/>
      <c r="W343" s="55" t="s">
        <v>2653</v>
      </c>
      <c r="X343" s="56" t="s">
        <v>2653</v>
      </c>
      <c r="Y343" s="56" t="s">
        <v>2653</v>
      </c>
      <c r="Z343" s="56" t="s">
        <v>2653</v>
      </c>
      <c r="AA343" s="56" t="s">
        <v>2653</v>
      </c>
      <c r="AB343" s="56" t="s">
        <v>2653</v>
      </c>
      <c r="AC343" s="56" t="s">
        <v>2653</v>
      </c>
      <c r="AD343" s="56" t="s">
        <v>2653</v>
      </c>
      <c r="AE343" s="56" t="s">
        <v>2653</v>
      </c>
      <c r="AF343" s="56" t="s">
        <v>2653</v>
      </c>
      <c r="AG343" s="56" t="s">
        <v>2653</v>
      </c>
      <c r="AH343" s="56" t="s">
        <v>2653</v>
      </c>
      <c r="AI343" s="56" t="s">
        <v>2653</v>
      </c>
      <c r="AJ343" s="56" t="s">
        <v>2653</v>
      </c>
      <c r="AK343" s="57" t="s">
        <v>2653</v>
      </c>
      <c r="AL343" s="66" t="s">
        <v>56</v>
      </c>
      <c r="AM343" s="12" t="s">
        <v>1256</v>
      </c>
      <c r="AN343" t="s">
        <v>1230</v>
      </c>
      <c r="AO343" t="b">
        <f t="shared" si="16"/>
        <v>0</v>
      </c>
    </row>
    <row r="344" spans="1:43" ht="15" customHeight="1">
      <c r="A344" s="1">
        <v>303</v>
      </c>
      <c r="B344" s="1" t="s">
        <v>2003</v>
      </c>
      <c r="C344" s="1" t="s">
        <v>2004</v>
      </c>
      <c r="D344" s="14" t="str">
        <f>VLOOKUP(C344, Tea_added!$B$1:$E$367, 3, FALSE)</f>
        <v>PlateI_G10_AAG2440_Diptera_Anthomyiidae_Eutrichota_tunicata_blastSpades_pilon</v>
      </c>
      <c r="E344" s="14" t="str">
        <f>VLOOKUP(C344, Tea_added!$B$2:$E$367, 4, FALSE)</f>
        <v>BOLD:AAG2440</v>
      </c>
      <c r="F344" s="1" t="s">
        <v>2005</v>
      </c>
      <c r="G344" s="1" t="s">
        <v>2006</v>
      </c>
      <c r="H344" s="1" t="s">
        <v>2007</v>
      </c>
      <c r="I344" s="1" t="s">
        <v>40</v>
      </c>
      <c r="J344" s="1" t="s">
        <v>252</v>
      </c>
      <c r="K344" s="1" t="s">
        <v>2008</v>
      </c>
      <c r="L344" s="1" t="s">
        <v>2007</v>
      </c>
      <c r="M344" s="1" t="str">
        <f t="shared" si="17"/>
        <v>Eutrichota tunicata_BOLD:AAG2440</v>
      </c>
      <c r="N344" s="2">
        <v>70</v>
      </c>
      <c r="O344" s="2" t="s">
        <v>2009</v>
      </c>
      <c r="P344" s="2">
        <v>75132</v>
      </c>
      <c r="Q344" s="1" t="s">
        <v>715</v>
      </c>
      <c r="R344" s="1" t="s">
        <v>1272</v>
      </c>
      <c r="S344" s="7" t="s">
        <v>2388</v>
      </c>
      <c r="T344" s="1" t="s">
        <v>55</v>
      </c>
      <c r="U344" s="7" t="s">
        <v>3544</v>
      </c>
      <c r="W344" s="55" t="s">
        <v>2653</v>
      </c>
      <c r="X344" s="56" t="s">
        <v>2653</v>
      </c>
      <c r="Y344" s="56" t="s">
        <v>2653</v>
      </c>
      <c r="Z344" s="56" t="s">
        <v>2653</v>
      </c>
      <c r="AA344" s="56" t="s">
        <v>2653</v>
      </c>
      <c r="AB344" s="56" t="s">
        <v>2653</v>
      </c>
      <c r="AC344" s="56" t="s">
        <v>2653</v>
      </c>
      <c r="AD344" s="56" t="s">
        <v>2653</v>
      </c>
      <c r="AE344" s="56" t="s">
        <v>2653</v>
      </c>
      <c r="AF344" s="56" t="s">
        <v>2653</v>
      </c>
      <c r="AG344" s="56" t="s">
        <v>2653</v>
      </c>
      <c r="AH344" s="56" t="s">
        <v>2653</v>
      </c>
      <c r="AI344" s="56" t="s">
        <v>2653</v>
      </c>
      <c r="AJ344" s="56" t="s">
        <v>2653</v>
      </c>
      <c r="AK344" s="57" t="s">
        <v>2653</v>
      </c>
      <c r="AL344" s="64" t="s">
        <v>2401</v>
      </c>
      <c r="AM344" t="s">
        <v>2411</v>
      </c>
      <c r="AN344" t="s">
        <v>2411</v>
      </c>
      <c r="AO344" t="b">
        <f t="shared" si="16"/>
        <v>1</v>
      </c>
    </row>
    <row r="345" spans="1:43" ht="15" customHeight="1">
      <c r="A345" s="1">
        <v>149</v>
      </c>
      <c r="B345" s="1" t="s">
        <v>1113</v>
      </c>
      <c r="C345" s="1" t="s">
        <v>1114</v>
      </c>
      <c r="D345" s="14" t="str">
        <f>VLOOKUP(C345, Tea_added!$B$1:$E$367, 3, FALSE)</f>
        <v>MITO_4_AAU5038_Diptera_Muscidae_Spilogona_dorsata_IDBApilon</v>
      </c>
      <c r="E345" s="14" t="str">
        <f>VLOOKUP(C345, Tea_added!$B$2:$E$367, 4, FALSE)</f>
        <v>BOLD:AAU5038</v>
      </c>
      <c r="F345" s="1" t="s">
        <v>1115</v>
      </c>
      <c r="G345" s="1" t="s">
        <v>1102</v>
      </c>
      <c r="H345" s="1" t="s">
        <v>1116</v>
      </c>
      <c r="I345" s="1" t="s">
        <v>40</v>
      </c>
      <c r="J345" s="1" t="s">
        <v>406</v>
      </c>
      <c r="K345" s="1" t="s">
        <v>407</v>
      </c>
      <c r="L345" s="1" t="s">
        <v>1116</v>
      </c>
      <c r="M345" s="1" t="str">
        <f t="shared" si="17"/>
        <v>Spilogona dorsata_BOLD:AAU5038</v>
      </c>
      <c r="N345" s="2">
        <v>50</v>
      </c>
      <c r="O345" s="2" t="s">
        <v>1117</v>
      </c>
      <c r="P345" s="2">
        <v>5525</v>
      </c>
      <c r="Q345" s="1" t="s">
        <v>715</v>
      </c>
      <c r="R345" s="1" t="s">
        <v>44</v>
      </c>
      <c r="S345" s="9" t="s">
        <v>45</v>
      </c>
      <c r="T345" s="1" t="s">
        <v>55</v>
      </c>
      <c r="U345" s="7" t="s">
        <v>3544</v>
      </c>
      <c r="V345" s="71"/>
      <c r="W345" s="55" t="s">
        <v>2653</v>
      </c>
      <c r="X345" s="56" t="s">
        <v>2653</v>
      </c>
      <c r="Y345" s="56" t="s">
        <v>2653</v>
      </c>
      <c r="Z345" s="56" t="s">
        <v>2653</v>
      </c>
      <c r="AA345" s="56" t="s">
        <v>2653</v>
      </c>
      <c r="AB345" s="56" t="s">
        <v>2653</v>
      </c>
      <c r="AC345" s="56" t="s">
        <v>2653</v>
      </c>
      <c r="AD345" s="56" t="s">
        <v>2653</v>
      </c>
      <c r="AE345" s="56" t="s">
        <v>2653</v>
      </c>
      <c r="AF345" s="56" t="s">
        <v>2653</v>
      </c>
      <c r="AG345" s="56" t="s">
        <v>2653</v>
      </c>
      <c r="AH345" s="56" t="s">
        <v>2653</v>
      </c>
      <c r="AI345" s="56" t="s">
        <v>2653</v>
      </c>
      <c r="AJ345" s="56" t="s">
        <v>2653</v>
      </c>
      <c r="AK345" s="57" t="s">
        <v>2653</v>
      </c>
      <c r="AL345" s="66" t="s">
        <v>56</v>
      </c>
      <c r="AM345" s="1" t="s">
        <v>1118</v>
      </c>
      <c r="AN345" t="s">
        <v>1118</v>
      </c>
      <c r="AO345" t="b">
        <f t="shared" si="16"/>
        <v>1</v>
      </c>
    </row>
    <row r="346" spans="1:43" ht="15" customHeight="1">
      <c r="A346" s="1">
        <v>304</v>
      </c>
      <c r="B346" s="1" t="s">
        <v>2010</v>
      </c>
      <c r="C346" s="1" t="s">
        <v>2011</v>
      </c>
      <c r="D346" s="14" t="str">
        <f>VLOOKUP(C346, Tea_added!$B$1:$E$367, 3, FALSE)</f>
        <v>PlateI_B2_AAV4967_Diptera_Anthomyiidae_Fucellia_pictipennis_spades_pilon</v>
      </c>
      <c r="E346" s="14" t="str">
        <f>VLOOKUP(C346, Tea_added!$B$2:$E$367, 4, FALSE)</f>
        <v>BOLD:AAV4967</v>
      </c>
      <c r="F346" s="1" t="s">
        <v>2012</v>
      </c>
      <c r="G346" s="1" t="s">
        <v>2013</v>
      </c>
      <c r="H346" s="1" t="s">
        <v>2014</v>
      </c>
      <c r="I346" s="1" t="s">
        <v>40</v>
      </c>
      <c r="J346" s="1" t="s">
        <v>252</v>
      </c>
      <c r="K346" s="1" t="s">
        <v>1165</v>
      </c>
      <c r="L346" s="1" t="s">
        <v>2014</v>
      </c>
      <c r="M346" s="1" t="str">
        <f t="shared" si="17"/>
        <v>Fucellia pictipennis_BOLD:AAV4967</v>
      </c>
      <c r="N346" s="13">
        <v>70</v>
      </c>
      <c r="O346" s="13" t="s">
        <v>2015</v>
      </c>
      <c r="P346" s="13">
        <v>10476</v>
      </c>
      <c r="Q346" s="1" t="s">
        <v>715</v>
      </c>
      <c r="R346" s="1" t="s">
        <v>1272</v>
      </c>
      <c r="S346" s="7" t="s">
        <v>2388</v>
      </c>
      <c r="T346" s="1" t="s">
        <v>55</v>
      </c>
      <c r="U346" s="7" t="s">
        <v>3544</v>
      </c>
      <c r="V346" s="71"/>
      <c r="W346" s="55" t="s">
        <v>45</v>
      </c>
      <c r="X346" s="56" t="s">
        <v>45</v>
      </c>
      <c r="Y346" s="56" t="s">
        <v>45</v>
      </c>
      <c r="Z346" s="56" t="s">
        <v>45</v>
      </c>
      <c r="AA346" s="56" t="s">
        <v>45</v>
      </c>
      <c r="AB346" s="56" t="s">
        <v>45</v>
      </c>
      <c r="AC346" s="56" t="s">
        <v>45</v>
      </c>
      <c r="AD346" s="56" t="s">
        <v>45</v>
      </c>
      <c r="AE346" s="56" t="s">
        <v>45</v>
      </c>
      <c r="AF346" s="56" t="s">
        <v>45</v>
      </c>
      <c r="AG346" s="56" t="s">
        <v>45</v>
      </c>
      <c r="AH346" s="56" t="s">
        <v>45</v>
      </c>
      <c r="AI346" s="56" t="s">
        <v>45</v>
      </c>
      <c r="AJ346" s="56" t="s">
        <v>45</v>
      </c>
      <c r="AK346" s="57" t="s">
        <v>45</v>
      </c>
      <c r="AL346" s="64" t="s">
        <v>2400</v>
      </c>
      <c r="AM346" t="s">
        <v>2568</v>
      </c>
      <c r="AN346" t="s">
        <v>2568</v>
      </c>
      <c r="AO346" t="b">
        <f t="shared" si="16"/>
        <v>1</v>
      </c>
    </row>
    <row r="347" spans="1:43" ht="15" customHeight="1">
      <c r="A347" s="1">
        <v>305</v>
      </c>
      <c r="B347" s="1" t="s">
        <v>2016</v>
      </c>
      <c r="C347" s="1" t="s">
        <v>2017</v>
      </c>
      <c r="D347" s="14" t="str">
        <f>VLOOKUP(C347, Tea_added!$B$1:$E$367, 3, FALSE)</f>
        <v>PlateI_F4_ACA4385_Diptera_Anthomyiidae_Myopina_crassipalpis_spades_pilon</v>
      </c>
      <c r="E347" s="14" t="str">
        <f>VLOOKUP(C347, Tea_added!$B$2:$E$367, 4, FALSE)</f>
        <v>BOLD:ACA4385</v>
      </c>
      <c r="F347" s="1" t="s">
        <v>2018</v>
      </c>
      <c r="G347" s="1" t="s">
        <v>2019</v>
      </c>
      <c r="H347" s="1" t="s">
        <v>2020</v>
      </c>
      <c r="I347" s="1" t="s">
        <v>40</v>
      </c>
      <c r="J347" s="1" t="s">
        <v>252</v>
      </c>
      <c r="K347" s="1" t="s">
        <v>2021</v>
      </c>
      <c r="L347" s="1" t="s">
        <v>2020</v>
      </c>
      <c r="M347" s="1" t="str">
        <f t="shared" si="17"/>
        <v>Myopina crassipalpis_BOLD:ACA4385</v>
      </c>
      <c r="N347" s="2">
        <v>90</v>
      </c>
      <c r="O347" s="2" t="s">
        <v>2022</v>
      </c>
      <c r="P347" s="2">
        <v>43506</v>
      </c>
      <c r="Q347" s="1" t="s">
        <v>715</v>
      </c>
      <c r="R347" s="1" t="s">
        <v>1272</v>
      </c>
      <c r="S347" s="7" t="s">
        <v>2388</v>
      </c>
      <c r="T347" s="1" t="s">
        <v>55</v>
      </c>
      <c r="U347" s="7" t="s">
        <v>3544</v>
      </c>
      <c r="V347" s="71"/>
      <c r="W347" s="55" t="s">
        <v>2654</v>
      </c>
      <c r="X347" s="56" t="s">
        <v>2654</v>
      </c>
      <c r="Y347" s="56" t="s">
        <v>2654</v>
      </c>
      <c r="Z347" s="56" t="s">
        <v>2654</v>
      </c>
      <c r="AA347" s="56" t="s">
        <v>2654</v>
      </c>
      <c r="AB347" s="56" t="s">
        <v>2654</v>
      </c>
      <c r="AC347" s="56" t="s">
        <v>2654</v>
      </c>
      <c r="AD347" s="56" t="s">
        <v>2654</v>
      </c>
      <c r="AE347" s="56" t="s">
        <v>2654</v>
      </c>
      <c r="AF347" s="56" t="s">
        <v>2654</v>
      </c>
      <c r="AG347" s="56" t="s">
        <v>2654</v>
      </c>
      <c r="AH347" s="56" t="s">
        <v>2654</v>
      </c>
      <c r="AI347" s="56" t="s">
        <v>2654</v>
      </c>
      <c r="AJ347" s="56" t="s">
        <v>2654</v>
      </c>
      <c r="AK347" s="57" t="s">
        <v>2654</v>
      </c>
      <c r="AL347" s="64" t="s">
        <v>2400</v>
      </c>
      <c r="AM347" t="s">
        <v>2569</v>
      </c>
      <c r="AN347" t="s">
        <v>2569</v>
      </c>
      <c r="AO347" t="b">
        <f t="shared" si="16"/>
        <v>1</v>
      </c>
    </row>
    <row r="348" spans="1:43" ht="15" customHeight="1">
      <c r="A348" s="1">
        <v>306</v>
      </c>
      <c r="B348" s="1" t="s">
        <v>2023</v>
      </c>
      <c r="C348" s="1" t="s">
        <v>2024</v>
      </c>
      <c r="D348" s="14" t="str">
        <f>VLOOKUP(C348, Tea_added!$B$1:$E$367, 3, FALSE)</f>
        <v>PlateI_E5_AAG2441_Diptera_Anthomyiidae_Zaphne_divisa_idba_pilon</v>
      </c>
      <c r="E348" s="14" t="str">
        <f>VLOOKUP(C348, Tea_added!$B$2:$E$367, 4, FALSE)</f>
        <v>BOLD:AAG2441</v>
      </c>
      <c r="F348" s="1" t="s">
        <v>2025</v>
      </c>
      <c r="G348" s="1" t="s">
        <v>2026</v>
      </c>
      <c r="H348" s="1" t="s">
        <v>2027</v>
      </c>
      <c r="I348" s="1" t="s">
        <v>40</v>
      </c>
      <c r="J348" s="1" t="s">
        <v>252</v>
      </c>
      <c r="K348" s="1" t="s">
        <v>1158</v>
      </c>
      <c r="L348" s="1" t="s">
        <v>2027</v>
      </c>
      <c r="M348" s="1" t="str">
        <f t="shared" si="17"/>
        <v>Zaphne divisa_BOLD:AAG2441</v>
      </c>
      <c r="N348" s="2">
        <v>90</v>
      </c>
      <c r="O348" s="2" t="s">
        <v>2028</v>
      </c>
      <c r="P348" s="2">
        <v>9963</v>
      </c>
      <c r="Q348" s="1" t="s">
        <v>715</v>
      </c>
      <c r="R348" s="1" t="s">
        <v>1272</v>
      </c>
      <c r="S348" s="7" t="s">
        <v>2388</v>
      </c>
      <c r="T348" s="1" t="s">
        <v>55</v>
      </c>
      <c r="U348" s="7" t="s">
        <v>3544</v>
      </c>
      <c r="W348" s="55" t="s">
        <v>45</v>
      </c>
      <c r="X348" s="56" t="s">
        <v>45</v>
      </c>
      <c r="Y348" s="56" t="s">
        <v>45</v>
      </c>
      <c r="Z348" s="56" t="s">
        <v>45</v>
      </c>
      <c r="AA348" s="56" t="s">
        <v>45</v>
      </c>
      <c r="AB348" s="56" t="s">
        <v>45</v>
      </c>
      <c r="AC348" s="56" t="s">
        <v>45</v>
      </c>
      <c r="AD348" s="56" t="s">
        <v>45</v>
      </c>
      <c r="AE348" s="56" t="s">
        <v>45</v>
      </c>
      <c r="AF348" s="56" t="s">
        <v>45</v>
      </c>
      <c r="AG348" s="56" t="s">
        <v>45</v>
      </c>
      <c r="AH348" s="56" t="s">
        <v>45</v>
      </c>
      <c r="AI348" s="56" t="s">
        <v>45</v>
      </c>
      <c r="AJ348" s="56" t="s">
        <v>45</v>
      </c>
      <c r="AK348" s="57" t="s">
        <v>45</v>
      </c>
      <c r="AL348" s="64" t="s">
        <v>2399</v>
      </c>
      <c r="AM348" t="s">
        <v>2445</v>
      </c>
      <c r="AN348" t="s">
        <v>2445</v>
      </c>
      <c r="AO348" t="b">
        <f t="shared" si="16"/>
        <v>1</v>
      </c>
    </row>
    <row r="349" spans="1:43" ht="15" customHeight="1">
      <c r="A349" s="1">
        <v>307</v>
      </c>
      <c r="B349" s="1" t="s">
        <v>2029</v>
      </c>
      <c r="C349" s="1" t="s">
        <v>2030</v>
      </c>
      <c r="D349" s="14" t="str">
        <f>VLOOKUP(C349, Tea_added!$B$1:$E$367, 3, FALSE)</f>
        <v>PlateJ_F4_ACA4554_Diptera_Calliphoridae_Protocalliphora_tundrae_spades_pilon</v>
      </c>
      <c r="E349" s="14" t="str">
        <f>VLOOKUP(C349, Tea_added!$B$2:$E$367, 4, FALSE)</f>
        <v>BOLD:ACA4554</v>
      </c>
      <c r="F349" s="1" t="s">
        <v>2031</v>
      </c>
      <c r="G349" s="1" t="s">
        <v>2032</v>
      </c>
      <c r="H349" s="1" t="s">
        <v>2033</v>
      </c>
      <c r="I349" s="1" t="s">
        <v>40</v>
      </c>
      <c r="J349" s="1" t="s">
        <v>2034</v>
      </c>
      <c r="K349" s="1" t="s">
        <v>2035</v>
      </c>
      <c r="L349" s="1" t="s">
        <v>2033</v>
      </c>
      <c r="M349" s="1" t="str">
        <f t="shared" si="17"/>
        <v>Protocalliphora tundrae_BOLD:ACA4554</v>
      </c>
      <c r="N349" s="2">
        <v>90</v>
      </c>
      <c r="O349" s="2" t="s">
        <v>2036</v>
      </c>
      <c r="P349" s="2">
        <v>52713</v>
      </c>
      <c r="Q349" s="1" t="s">
        <v>715</v>
      </c>
      <c r="R349" s="1" t="s">
        <v>1272</v>
      </c>
      <c r="S349" s="7" t="s">
        <v>2388</v>
      </c>
      <c r="T349" s="1" t="s">
        <v>55</v>
      </c>
      <c r="U349" s="7" t="s">
        <v>3544</v>
      </c>
      <c r="V349" s="71"/>
      <c r="W349" s="55" t="s">
        <v>2654</v>
      </c>
      <c r="X349" s="56" t="s">
        <v>2654</v>
      </c>
      <c r="Y349" s="56" t="s">
        <v>2654</v>
      </c>
      <c r="Z349" s="56" t="s">
        <v>2654</v>
      </c>
      <c r="AA349" s="56" t="s">
        <v>2654</v>
      </c>
      <c r="AB349" s="56" t="s">
        <v>2654</v>
      </c>
      <c r="AC349" s="56" t="s">
        <v>2654</v>
      </c>
      <c r="AD349" s="56" t="s">
        <v>2654</v>
      </c>
      <c r="AE349" s="56" t="s">
        <v>2654</v>
      </c>
      <c r="AF349" s="56" t="s">
        <v>2654</v>
      </c>
      <c r="AG349" s="56" t="s">
        <v>2654</v>
      </c>
      <c r="AH349" s="56" t="s">
        <v>2654</v>
      </c>
      <c r="AI349" s="56" t="s">
        <v>2654</v>
      </c>
      <c r="AJ349" s="56" t="s">
        <v>2654</v>
      </c>
      <c r="AK349" s="57" t="s">
        <v>2654</v>
      </c>
      <c r="AL349" s="64" t="s">
        <v>2400</v>
      </c>
      <c r="AM349" t="s">
        <v>2570</v>
      </c>
      <c r="AN349" t="s">
        <v>2570</v>
      </c>
      <c r="AO349" t="b">
        <f t="shared" si="16"/>
        <v>1</v>
      </c>
    </row>
    <row r="350" spans="1:43" ht="15" customHeight="1">
      <c r="A350" s="1">
        <v>308</v>
      </c>
      <c r="B350" s="1" t="s">
        <v>2037</v>
      </c>
      <c r="C350" s="1" t="s">
        <v>2038</v>
      </c>
      <c r="D350" s="14" t="str">
        <f>VLOOKUP(C350, Tea_added!$B$1:$E$367, 3, FALSE)</f>
        <v>PlateD_D1_AAV6375_Diptera_Calliphoridae_Protophormia_atriceps_blastSpades_pilon</v>
      </c>
      <c r="E350" s="14" t="str">
        <f>VLOOKUP(C350, Tea_added!$B$2:$E$367, 4, FALSE)</f>
        <v>BOLD:AAV6375</v>
      </c>
      <c r="F350" s="1" t="s">
        <v>2039</v>
      </c>
      <c r="G350" s="1" t="s">
        <v>2040</v>
      </c>
      <c r="H350" s="1" t="s">
        <v>2041</v>
      </c>
      <c r="I350" s="1" t="s">
        <v>40</v>
      </c>
      <c r="J350" s="1" t="s">
        <v>2034</v>
      </c>
      <c r="K350" s="1" t="s">
        <v>2042</v>
      </c>
      <c r="L350" s="1" t="s">
        <v>2041</v>
      </c>
      <c r="M350" s="1" t="str">
        <f t="shared" si="17"/>
        <v>Protophormia atriceps_BOLD:AAV6375</v>
      </c>
      <c r="N350" s="2">
        <v>90</v>
      </c>
      <c r="O350" s="2" t="s">
        <v>2043</v>
      </c>
      <c r="P350" s="2">
        <v>43047</v>
      </c>
      <c r="Q350" s="1" t="s">
        <v>715</v>
      </c>
      <c r="R350" s="1" t="s">
        <v>1272</v>
      </c>
      <c r="S350" s="7" t="s">
        <v>2386</v>
      </c>
      <c r="T350" s="1" t="s">
        <v>55</v>
      </c>
      <c r="U350" s="7" t="s">
        <v>3544</v>
      </c>
      <c r="W350" s="55" t="s">
        <v>45</v>
      </c>
      <c r="X350" s="56" t="s">
        <v>45</v>
      </c>
      <c r="Y350" s="56" t="s">
        <v>45</v>
      </c>
      <c r="Z350" s="56" t="s">
        <v>45</v>
      </c>
      <c r="AA350" s="56" t="s">
        <v>45</v>
      </c>
      <c r="AB350" s="56" t="s">
        <v>45</v>
      </c>
      <c r="AC350" s="56" t="s">
        <v>45</v>
      </c>
      <c r="AD350" s="56" t="s">
        <v>45</v>
      </c>
      <c r="AE350" s="56" t="s">
        <v>45</v>
      </c>
      <c r="AF350" s="56" t="s">
        <v>45</v>
      </c>
      <c r="AG350" s="56" t="s">
        <v>45</v>
      </c>
      <c r="AH350" s="56" t="s">
        <v>45</v>
      </c>
      <c r="AI350" s="56" t="s">
        <v>45</v>
      </c>
      <c r="AJ350" s="56" t="s">
        <v>45</v>
      </c>
      <c r="AK350" s="57" t="s">
        <v>45</v>
      </c>
      <c r="AL350" s="64" t="s">
        <v>2401</v>
      </c>
      <c r="AM350" t="s">
        <v>2571</v>
      </c>
      <c r="AN350" t="s">
        <v>2571</v>
      </c>
      <c r="AO350" t="b">
        <f t="shared" si="16"/>
        <v>1</v>
      </c>
    </row>
    <row r="351" spans="1:43" ht="15" customHeight="1">
      <c r="A351" s="1">
        <v>309</v>
      </c>
      <c r="B351" s="1" t="s">
        <v>2044</v>
      </c>
      <c r="C351" s="1" t="s">
        <v>2045</v>
      </c>
      <c r="D351" s="14" t="str">
        <f>VLOOKUP(C351, Tea_added!$B$1:$E$367, 3, FALSE)</f>
        <v>PlateI_D9_AAV1117_Diptera_Scathophagidae_Scathophaga_apicalis_spades_pilon</v>
      </c>
      <c r="E351" s="14" t="str">
        <f>VLOOKUP(C351, Tea_added!$B$2:$E$367, 4, FALSE)</f>
        <v>BOLD:AAV1117</v>
      </c>
      <c r="F351" s="1" t="s">
        <v>2046</v>
      </c>
      <c r="G351" s="1" t="s">
        <v>2047</v>
      </c>
      <c r="H351" s="1" t="s">
        <v>2048</v>
      </c>
      <c r="I351" s="1" t="s">
        <v>40</v>
      </c>
      <c r="J351" s="1" t="s">
        <v>1104</v>
      </c>
      <c r="K351" s="1" t="s">
        <v>1105</v>
      </c>
      <c r="L351" s="1" t="s">
        <v>2048</v>
      </c>
      <c r="M351" s="1" t="str">
        <f t="shared" si="17"/>
        <v>Scathophaga apicalis_BOLD:AAV1117</v>
      </c>
      <c r="N351" s="2">
        <v>90</v>
      </c>
      <c r="O351" s="2" t="s">
        <v>2049</v>
      </c>
      <c r="P351" s="2">
        <v>62109</v>
      </c>
      <c r="Q351" s="1" t="s">
        <v>715</v>
      </c>
      <c r="R351" s="1" t="s">
        <v>1272</v>
      </c>
      <c r="S351" s="7" t="s">
        <v>2388</v>
      </c>
      <c r="T351" s="1" t="s">
        <v>55</v>
      </c>
      <c r="U351" s="7" t="s">
        <v>3544</v>
      </c>
      <c r="V351" s="71"/>
      <c r="W351" s="55" t="s">
        <v>45</v>
      </c>
      <c r="X351" s="56" t="s">
        <v>45</v>
      </c>
      <c r="Y351" s="56" t="s">
        <v>45</v>
      </c>
      <c r="Z351" s="56" t="s">
        <v>45</v>
      </c>
      <c r="AA351" s="56" t="s">
        <v>45</v>
      </c>
      <c r="AB351" s="56" t="s">
        <v>45</v>
      </c>
      <c r="AC351" s="56" t="s">
        <v>45</v>
      </c>
      <c r="AD351" s="56" t="s">
        <v>45</v>
      </c>
      <c r="AE351" s="56" t="s">
        <v>45</v>
      </c>
      <c r="AF351" s="56" t="s">
        <v>45</v>
      </c>
      <c r="AG351" s="56" t="s">
        <v>45</v>
      </c>
      <c r="AH351" s="56" t="s">
        <v>45</v>
      </c>
      <c r="AI351" s="56" t="s">
        <v>45</v>
      </c>
      <c r="AJ351" s="56" t="s">
        <v>45</v>
      </c>
      <c r="AK351" s="57" t="s">
        <v>45</v>
      </c>
      <c r="AL351" s="64" t="s">
        <v>2400</v>
      </c>
      <c r="AM351" t="s">
        <v>2572</v>
      </c>
      <c r="AN351" t="s">
        <v>2572</v>
      </c>
      <c r="AO351" t="b">
        <f t="shared" si="16"/>
        <v>1</v>
      </c>
    </row>
    <row r="352" spans="1:43" ht="15" customHeight="1">
      <c r="A352" s="1">
        <v>310</v>
      </c>
      <c r="B352" s="1" t="s">
        <v>2050</v>
      </c>
      <c r="C352" s="1" t="s">
        <v>2051</v>
      </c>
      <c r="D352" s="14" t="str">
        <f>VLOOKUP(C352, Tea_added!$B$1:$E$367, 3, FALSE)</f>
        <v>PlateJ_H2_AAB0868_Diptera_Calliphoridae_Cynomya_spades_pilon</v>
      </c>
      <c r="E352" s="14" t="str">
        <f>VLOOKUP(C352, Tea_added!$B$2:$E$367, 4, FALSE)</f>
        <v>BOLD:AAB0868</v>
      </c>
      <c r="F352" s="1" t="s">
        <v>2052</v>
      </c>
      <c r="G352" s="1" t="s">
        <v>2053</v>
      </c>
      <c r="H352" s="1" t="s">
        <v>2054</v>
      </c>
      <c r="I352" s="1" t="s">
        <v>40</v>
      </c>
      <c r="J352" s="1" t="s">
        <v>2034</v>
      </c>
      <c r="K352" s="1" t="s">
        <v>2055</v>
      </c>
      <c r="L352" s="1" t="s">
        <v>3109</v>
      </c>
      <c r="M352" s="1" t="str">
        <f t="shared" si="17"/>
        <v>Cynomya sp_BOLD:AAB0868</v>
      </c>
      <c r="N352" s="2">
        <v>90</v>
      </c>
      <c r="O352" s="2" t="s">
        <v>2056</v>
      </c>
      <c r="P352" s="2">
        <v>60012</v>
      </c>
      <c r="Q352" s="1" t="s">
        <v>715</v>
      </c>
      <c r="R352" s="1" t="s">
        <v>1272</v>
      </c>
      <c r="S352" s="7" t="s">
        <v>2388</v>
      </c>
      <c r="T352" s="1" t="s">
        <v>55</v>
      </c>
      <c r="U352" s="7" t="s">
        <v>3544</v>
      </c>
      <c r="W352" s="55" t="s">
        <v>2654</v>
      </c>
      <c r="X352" s="56" t="s">
        <v>2654</v>
      </c>
      <c r="Y352" s="56" t="s">
        <v>2654</v>
      </c>
      <c r="Z352" s="56" t="s">
        <v>2654</v>
      </c>
      <c r="AA352" s="56" t="s">
        <v>2654</v>
      </c>
      <c r="AB352" s="56" t="s">
        <v>2654</v>
      </c>
      <c r="AC352" s="56" t="s">
        <v>2654</v>
      </c>
      <c r="AD352" s="56" t="s">
        <v>2654</v>
      </c>
      <c r="AE352" s="56" t="s">
        <v>2654</v>
      </c>
      <c r="AF352" s="56" t="s">
        <v>2654</v>
      </c>
      <c r="AG352" s="56" t="s">
        <v>2654</v>
      </c>
      <c r="AH352" s="56" t="s">
        <v>2654</v>
      </c>
      <c r="AI352" s="56" t="s">
        <v>2654</v>
      </c>
      <c r="AJ352" s="56" t="s">
        <v>2654</v>
      </c>
      <c r="AK352" s="57" t="s">
        <v>2654</v>
      </c>
      <c r="AL352" s="64" t="s">
        <v>2400</v>
      </c>
      <c r="AM352" t="s">
        <v>2573</v>
      </c>
      <c r="AN352" t="s">
        <v>2573</v>
      </c>
      <c r="AO352" t="b">
        <f t="shared" si="16"/>
        <v>1</v>
      </c>
    </row>
    <row r="353" spans="1:43" ht="15" customHeight="1">
      <c r="A353" s="1">
        <v>311</v>
      </c>
      <c r="B353" s="1" t="s">
        <v>2057</v>
      </c>
      <c r="C353" s="1" t="s">
        <v>2058</v>
      </c>
      <c r="D353" s="14" t="str">
        <f>VLOOKUP(C353, Tea_added!$B$1:$E$367, 3, FALSE)</f>
        <v>PlateI_G3_AAC6088_Diptera_Syrphidae_Syrphus_torvus_idba_spades_consensus</v>
      </c>
      <c r="E353" s="14" t="str">
        <f>VLOOKUP(C353, Tea_added!$B$2:$E$367, 4, FALSE)</f>
        <v>BOLD:AAC6088</v>
      </c>
      <c r="F353" s="1" t="s">
        <v>2059</v>
      </c>
      <c r="G353" s="1" t="s">
        <v>2060</v>
      </c>
      <c r="H353" s="1" t="s">
        <v>2061</v>
      </c>
      <c r="I353" s="1" t="s">
        <v>40</v>
      </c>
      <c r="J353" s="1" t="s">
        <v>764</v>
      </c>
      <c r="K353" s="1" t="s">
        <v>2062</v>
      </c>
      <c r="L353" s="1" t="s">
        <v>2061</v>
      </c>
      <c r="M353" s="1" t="str">
        <f t="shared" si="17"/>
        <v>Syrphus torvus_BOLD:AAC6088</v>
      </c>
      <c r="N353" s="2">
        <v>90</v>
      </c>
      <c r="O353" s="2" t="s">
        <v>2063</v>
      </c>
      <c r="P353" s="2">
        <v>121842</v>
      </c>
      <c r="Q353" s="1" t="s">
        <v>715</v>
      </c>
      <c r="R353" s="1" t="s">
        <v>1272</v>
      </c>
      <c r="S353" s="7" t="s">
        <v>2389</v>
      </c>
      <c r="T353" s="1" t="s">
        <v>55</v>
      </c>
      <c r="U353" s="7" t="s">
        <v>3544</v>
      </c>
      <c r="V353" s="71"/>
      <c r="W353" s="55" t="s">
        <v>2653</v>
      </c>
      <c r="X353" s="56" t="s">
        <v>2653</v>
      </c>
      <c r="Y353" s="56" t="s">
        <v>2653</v>
      </c>
      <c r="Z353" s="56" t="s">
        <v>2653</v>
      </c>
      <c r="AA353" s="56" t="s">
        <v>2653</v>
      </c>
      <c r="AB353" s="56" t="s">
        <v>2653</v>
      </c>
      <c r="AC353" s="56" t="s">
        <v>2653</v>
      </c>
      <c r="AD353" s="56" t="s">
        <v>2653</v>
      </c>
      <c r="AE353" s="56" t="s">
        <v>2653</v>
      </c>
      <c r="AF353" s="56" t="s">
        <v>2653</v>
      </c>
      <c r="AG353" s="56" t="s">
        <v>2653</v>
      </c>
      <c r="AH353" s="56" t="s">
        <v>2653</v>
      </c>
      <c r="AI353" s="56" t="s">
        <v>2653</v>
      </c>
      <c r="AJ353" s="56" t="s">
        <v>2653</v>
      </c>
      <c r="AK353" s="57" t="s">
        <v>2653</v>
      </c>
      <c r="AL353" s="64" t="s">
        <v>72</v>
      </c>
      <c r="AM353" t="s">
        <v>2424</v>
      </c>
      <c r="AN353" t="s">
        <v>2424</v>
      </c>
      <c r="AO353" t="b">
        <f t="shared" si="16"/>
        <v>1</v>
      </c>
    </row>
    <row r="354" spans="1:43" ht="15" customHeight="1">
      <c r="A354" s="1">
        <v>312</v>
      </c>
      <c r="B354" s="1" t="s">
        <v>2064</v>
      </c>
      <c r="C354" s="1" t="s">
        <v>2065</v>
      </c>
      <c r="D354" s="14" t="str">
        <f>VLOOKUP(C354, Tea_added!$B$1:$E$367, 3, FALSE)</f>
        <v>PlateD_D5_AAD8860_Diptera_Chironomidae_Tanytarsus_gracilentus_idba_pilon</v>
      </c>
      <c r="E354" s="14" t="str">
        <f>VLOOKUP(C354, Tea_added!$B$2:$E$367, 4, FALSE)</f>
        <v>BOLD:AAD8860</v>
      </c>
      <c r="F354" s="1" t="s">
        <v>2066</v>
      </c>
      <c r="G354" s="1" t="s">
        <v>2067</v>
      </c>
      <c r="H354" s="1" t="s">
        <v>2068</v>
      </c>
      <c r="I354" s="1" t="s">
        <v>40</v>
      </c>
      <c r="J354" s="1" t="s">
        <v>41</v>
      </c>
      <c r="K354" s="1" t="s">
        <v>350</v>
      </c>
      <c r="L354" s="1" t="s">
        <v>2068</v>
      </c>
      <c r="M354" s="1" t="str">
        <f t="shared" si="17"/>
        <v>Tanytarsus gracilentus_BOLD:AAD8860</v>
      </c>
      <c r="N354" s="2">
        <v>70</v>
      </c>
      <c r="O354" s="2" t="s">
        <v>1379</v>
      </c>
      <c r="P354" s="2">
        <v>588</v>
      </c>
      <c r="R354" s="1" t="s">
        <v>1272</v>
      </c>
      <c r="S354" s="7" t="s">
        <v>2386</v>
      </c>
      <c r="T354" s="1" t="s">
        <v>55</v>
      </c>
      <c r="U354" s="7" t="s">
        <v>3544</v>
      </c>
      <c r="V354" s="71"/>
      <c r="W354" s="55" t="s">
        <v>45</v>
      </c>
      <c r="X354" s="56" t="s">
        <v>45</v>
      </c>
      <c r="Y354" s="56" t="s">
        <v>45</v>
      </c>
      <c r="Z354" s="56" t="s">
        <v>45</v>
      </c>
      <c r="AA354" s="56" t="s">
        <v>45</v>
      </c>
      <c r="AB354" s="56" t="s">
        <v>45</v>
      </c>
      <c r="AC354" s="56" t="s">
        <v>45</v>
      </c>
      <c r="AD354" s="56" t="s">
        <v>45</v>
      </c>
      <c r="AE354" s="56" t="s">
        <v>45</v>
      </c>
      <c r="AF354" s="56" t="s">
        <v>45</v>
      </c>
      <c r="AG354" s="56" t="s">
        <v>45</v>
      </c>
      <c r="AH354" s="56" t="s">
        <v>45</v>
      </c>
      <c r="AI354" s="56" t="s">
        <v>45</v>
      </c>
      <c r="AJ354" s="56" t="s">
        <v>45</v>
      </c>
      <c r="AK354" s="57" t="s">
        <v>45</v>
      </c>
      <c r="AL354" s="64" t="s">
        <v>2399</v>
      </c>
      <c r="AM354" t="s">
        <v>2574</v>
      </c>
      <c r="AN354" t="s">
        <v>2574</v>
      </c>
      <c r="AO354" t="b">
        <f t="shared" si="16"/>
        <v>1</v>
      </c>
    </row>
    <row r="355" spans="1:43" ht="15" customHeight="1">
      <c r="A355" s="1">
        <v>150</v>
      </c>
      <c r="B355" s="1" t="s">
        <v>1119</v>
      </c>
      <c r="C355" s="1" t="s">
        <v>1120</v>
      </c>
      <c r="D355" s="14" t="str">
        <f>VLOOKUP(C355, Tea_added!$B$1:$E$367, 3, FALSE)</f>
        <v>MITO_5_AAW1212_Diptera_Muscidae_Phaonia_bidentata_IDBApilon</v>
      </c>
      <c r="E355" s="14" t="str">
        <f>VLOOKUP(C355, Tea_added!$B$2:$E$367, 4, FALSE)</f>
        <v>BOLD:AAW1212</v>
      </c>
      <c r="F355" s="1" t="s">
        <v>1121</v>
      </c>
      <c r="G355" s="1" t="s">
        <v>1102</v>
      </c>
      <c r="H355" s="1" t="s">
        <v>1122</v>
      </c>
      <c r="I355" s="1" t="s">
        <v>40</v>
      </c>
      <c r="J355" s="1" t="s">
        <v>406</v>
      </c>
      <c r="K355" s="1" t="s">
        <v>1123</v>
      </c>
      <c r="L355" s="1" t="s">
        <v>1122</v>
      </c>
      <c r="M355" s="1" t="str">
        <f t="shared" si="17"/>
        <v>Phaonia bidentata_BOLD:AAW1212</v>
      </c>
      <c r="N355" s="2">
        <v>50</v>
      </c>
      <c r="O355" s="2" t="s">
        <v>1124</v>
      </c>
      <c r="P355" s="2">
        <v>29175</v>
      </c>
      <c r="Q355" s="1" t="s">
        <v>715</v>
      </c>
      <c r="R355" s="1" t="s">
        <v>44</v>
      </c>
      <c r="S355" s="9" t="s">
        <v>45</v>
      </c>
      <c r="T355" s="1" t="s">
        <v>55</v>
      </c>
      <c r="U355" s="7" t="s">
        <v>3544</v>
      </c>
      <c r="V355" s="71"/>
      <c r="W355" s="55" t="s">
        <v>2653</v>
      </c>
      <c r="X355" s="56" t="s">
        <v>2653</v>
      </c>
      <c r="Y355" s="56" t="s">
        <v>2653</v>
      </c>
      <c r="Z355" s="56" t="s">
        <v>2653</v>
      </c>
      <c r="AA355" s="56" t="s">
        <v>2653</v>
      </c>
      <c r="AB355" s="56" t="s">
        <v>2653</v>
      </c>
      <c r="AC355" s="56" t="s">
        <v>2653</v>
      </c>
      <c r="AD355" s="56" t="s">
        <v>2653</v>
      </c>
      <c r="AE355" s="56" t="s">
        <v>2653</v>
      </c>
      <c r="AF355" s="56" t="s">
        <v>2653</v>
      </c>
      <c r="AG355" s="56" t="s">
        <v>2653</v>
      </c>
      <c r="AH355" s="56" t="s">
        <v>2653</v>
      </c>
      <c r="AI355" s="56" t="s">
        <v>2653</v>
      </c>
      <c r="AJ355" s="56" t="s">
        <v>2653</v>
      </c>
      <c r="AK355" s="57" t="s">
        <v>2653</v>
      </c>
      <c r="AL355" s="66" t="s">
        <v>56</v>
      </c>
      <c r="AM355" s="1" t="s">
        <v>1125</v>
      </c>
      <c r="AN355" t="s">
        <v>1125</v>
      </c>
      <c r="AO355" t="b">
        <f t="shared" si="16"/>
        <v>1</v>
      </c>
    </row>
    <row r="356" spans="1:43" ht="15" customHeight="1">
      <c r="A356" s="1">
        <v>313</v>
      </c>
      <c r="B356" s="1" t="s">
        <v>2069</v>
      </c>
      <c r="C356" s="1" t="s">
        <v>2070</v>
      </c>
      <c r="D356" s="14" t="str">
        <f>VLOOKUP(C356, Tea_added!$B$1:$E$367, 3, FALSE)</f>
        <v>PlateD_D6_AAM6306_Diptera_Chironomidae_Pseudokiefferiella_parva_idba_pilon</v>
      </c>
      <c r="E356" s="14" t="str">
        <f>VLOOKUP(C356, Tea_added!$B$2:$E$367, 4, FALSE)</f>
        <v>BOLD:AAM6306</v>
      </c>
      <c r="F356" s="1" t="s">
        <v>2071</v>
      </c>
      <c r="G356" s="1" t="s">
        <v>2072</v>
      </c>
      <c r="H356" s="1" t="s">
        <v>2073</v>
      </c>
      <c r="I356" s="1" t="s">
        <v>40</v>
      </c>
      <c r="J356" s="1" t="s">
        <v>41</v>
      </c>
      <c r="K356" s="1" t="s">
        <v>706</v>
      </c>
      <c r="L356" s="1" t="s">
        <v>2073</v>
      </c>
      <c r="M356" s="1" t="str">
        <f t="shared" si="17"/>
        <v>Pseudokiefferiella parva_BOLD:AAM6306</v>
      </c>
      <c r="N356" s="13">
        <v>50</v>
      </c>
      <c r="O356" s="13" t="s">
        <v>2074</v>
      </c>
      <c r="P356" s="13">
        <v>925</v>
      </c>
      <c r="Q356" s="1" t="s">
        <v>715</v>
      </c>
      <c r="R356" s="1" t="s">
        <v>1272</v>
      </c>
      <c r="S356" s="7" t="s">
        <v>2386</v>
      </c>
      <c r="T356" s="1" t="s">
        <v>55</v>
      </c>
      <c r="U356" s="7" t="s">
        <v>3544</v>
      </c>
      <c r="W356" s="55" t="s">
        <v>45</v>
      </c>
      <c r="X356" s="56" t="s">
        <v>45</v>
      </c>
      <c r="Y356" s="56" t="s">
        <v>45</v>
      </c>
      <c r="Z356" s="56" t="s">
        <v>45</v>
      </c>
      <c r="AA356" s="56" t="s">
        <v>45</v>
      </c>
      <c r="AB356" s="56" t="s">
        <v>45</v>
      </c>
      <c r="AC356" s="56" t="s">
        <v>45</v>
      </c>
      <c r="AD356" s="56" t="s">
        <v>45</v>
      </c>
      <c r="AE356" s="56" t="s">
        <v>45</v>
      </c>
      <c r="AF356" s="56" t="s">
        <v>45</v>
      </c>
      <c r="AG356" s="56" t="s">
        <v>45</v>
      </c>
      <c r="AH356" s="56" t="s">
        <v>45</v>
      </c>
      <c r="AI356" s="56" t="s">
        <v>45</v>
      </c>
      <c r="AJ356" s="56" t="s">
        <v>45</v>
      </c>
      <c r="AK356" s="57" t="s">
        <v>45</v>
      </c>
      <c r="AL356" s="64" t="s">
        <v>2399</v>
      </c>
      <c r="AM356" t="s">
        <v>2575</v>
      </c>
      <c r="AN356" t="s">
        <v>2575</v>
      </c>
      <c r="AO356" t="b">
        <f t="shared" si="16"/>
        <v>1</v>
      </c>
      <c r="AP356" s="73"/>
    </row>
    <row r="357" spans="1:43" ht="15" customHeight="1">
      <c r="A357" s="1">
        <v>314</v>
      </c>
      <c r="B357" s="1" t="s">
        <v>2075</v>
      </c>
      <c r="C357" s="1" t="s">
        <v>2076</v>
      </c>
      <c r="D357" s="14" t="str">
        <f>VLOOKUP(C357, Tea_added!$B$1:$E$367, 3, FALSE)</f>
        <v>PlateD_D7_ACF1686_Diptera_Chironomidae_Tokunagaia_cf.Scutellata_blastSpades_pilon</v>
      </c>
      <c r="E357" s="14" t="str">
        <f>VLOOKUP(C357, Tea_added!$B$2:$E$367, 4, FALSE)</f>
        <v>BOLD:ACF1686</v>
      </c>
      <c r="F357" s="1" t="s">
        <v>2077</v>
      </c>
      <c r="G357" s="1" t="s">
        <v>2078</v>
      </c>
      <c r="H357" s="1" t="s">
        <v>2079</v>
      </c>
      <c r="I357" s="1" t="s">
        <v>40</v>
      </c>
      <c r="J357" s="1" t="s">
        <v>41</v>
      </c>
      <c r="K357" s="1" t="s">
        <v>504</v>
      </c>
      <c r="L357" s="1" t="s">
        <v>3442</v>
      </c>
      <c r="M357" s="1" t="str">
        <f t="shared" si="17"/>
        <v>Tokunagaia cf_scutellata_BOLD:ACF1686</v>
      </c>
      <c r="N357" s="2">
        <v>50</v>
      </c>
      <c r="O357" s="2" t="s">
        <v>63</v>
      </c>
      <c r="P357" s="2">
        <v>185</v>
      </c>
      <c r="R357" s="1" t="s">
        <v>1272</v>
      </c>
      <c r="S357" s="7" t="s">
        <v>2386</v>
      </c>
      <c r="T357" s="1" t="s">
        <v>55</v>
      </c>
      <c r="U357" s="7" t="s">
        <v>3544</v>
      </c>
      <c r="V357" s="71"/>
      <c r="W357" s="55" t="s">
        <v>45</v>
      </c>
      <c r="X357" s="56" t="s">
        <v>45</v>
      </c>
      <c r="Y357" s="56" t="s">
        <v>45</v>
      </c>
      <c r="Z357" s="56" t="s">
        <v>45</v>
      </c>
      <c r="AA357" s="56" t="s">
        <v>45</v>
      </c>
      <c r="AB357" s="56" t="s">
        <v>45</v>
      </c>
      <c r="AC357" s="56" t="s">
        <v>45</v>
      </c>
      <c r="AD357" s="56" t="s">
        <v>45</v>
      </c>
      <c r="AE357" s="56" t="s">
        <v>45</v>
      </c>
      <c r="AF357" s="56" t="s">
        <v>45</v>
      </c>
      <c r="AG357" s="56" t="s">
        <v>45</v>
      </c>
      <c r="AH357" s="56" t="s">
        <v>45</v>
      </c>
      <c r="AI357" s="56" t="s">
        <v>45</v>
      </c>
      <c r="AJ357" s="56" t="s">
        <v>45</v>
      </c>
      <c r="AK357" s="57" t="s">
        <v>45</v>
      </c>
      <c r="AL357" s="64" t="s">
        <v>2401</v>
      </c>
      <c r="AM357" t="s">
        <v>2576</v>
      </c>
      <c r="AN357" t="s">
        <v>2576</v>
      </c>
      <c r="AO357" t="b">
        <f t="shared" si="16"/>
        <v>1</v>
      </c>
    </row>
    <row r="358" spans="1:43" s="32" customFormat="1" ht="15" customHeight="1">
      <c r="A358" s="1">
        <v>315</v>
      </c>
      <c r="B358" s="1" t="s">
        <v>2080</v>
      </c>
      <c r="C358" s="1" t="s">
        <v>2081</v>
      </c>
      <c r="D358" s="14" t="str">
        <f>VLOOKUP(C358, Tea_added!$B$1:$E$367, 3, FALSE)</f>
        <v>PlateI_B4_AAC8434_Diptera_Tipulidae_Nephrotoma_lundbecki_blastSpades_pilon</v>
      </c>
      <c r="E358" s="14" t="str">
        <f>VLOOKUP(C358, Tea_added!$B$2:$E$367, 4, FALSE)</f>
        <v>BOLD:AAC8434</v>
      </c>
      <c r="F358" s="1" t="s">
        <v>2082</v>
      </c>
      <c r="G358" s="1" t="s">
        <v>2083</v>
      </c>
      <c r="H358" s="1" t="s">
        <v>2084</v>
      </c>
      <c r="I358" s="1" t="s">
        <v>40</v>
      </c>
      <c r="J358" s="1" t="s">
        <v>2085</v>
      </c>
      <c r="K358" s="1" t="s">
        <v>2086</v>
      </c>
      <c r="L358" s="1" t="s">
        <v>2084</v>
      </c>
      <c r="M358" s="1" t="str">
        <f t="shared" ref="M358:M381" si="18">_xlfn.TEXTJOIN("_", FALSE, L358, E358)</f>
        <v>Nephrotoma lundbecki_BOLD:AAC8434</v>
      </c>
      <c r="N358" s="13">
        <v>50</v>
      </c>
      <c r="O358" s="13" t="s">
        <v>2087</v>
      </c>
      <c r="P358" s="13">
        <v>31595</v>
      </c>
      <c r="Q358" s="1" t="s">
        <v>715</v>
      </c>
      <c r="R358" s="1" t="s">
        <v>1272</v>
      </c>
      <c r="S358" s="7" t="s">
        <v>2388</v>
      </c>
      <c r="T358" s="1" t="s">
        <v>216</v>
      </c>
      <c r="U358" s="7" t="s">
        <v>3544</v>
      </c>
      <c r="V358"/>
      <c r="W358" s="55" t="s">
        <v>2653</v>
      </c>
      <c r="X358" s="56" t="s">
        <v>2653</v>
      </c>
      <c r="Y358" s="56" t="s">
        <v>2653</v>
      </c>
      <c r="Z358" s="56" t="s">
        <v>2653</v>
      </c>
      <c r="AA358" s="56" t="s">
        <v>2653</v>
      </c>
      <c r="AB358" s="56" t="s">
        <v>2653</v>
      </c>
      <c r="AC358" s="56" t="s">
        <v>2653</v>
      </c>
      <c r="AD358" s="56" t="s">
        <v>2653</v>
      </c>
      <c r="AE358" s="56" t="s">
        <v>2653</v>
      </c>
      <c r="AF358" s="56" t="s">
        <v>2653</v>
      </c>
      <c r="AG358" s="56" t="s">
        <v>2653</v>
      </c>
      <c r="AH358" s="56" t="s">
        <v>2653</v>
      </c>
      <c r="AI358" s="56" t="s">
        <v>2653</v>
      </c>
      <c r="AJ358" s="56" t="s">
        <v>216</v>
      </c>
      <c r="AK358" s="57" t="s">
        <v>352</v>
      </c>
      <c r="AL358" s="64" t="s">
        <v>2401</v>
      </c>
      <c r="AM358" t="s">
        <v>2412</v>
      </c>
      <c r="AN358" t="s">
        <v>2412</v>
      </c>
      <c r="AO358" t="b">
        <f t="shared" si="16"/>
        <v>1</v>
      </c>
      <c r="AP358" s="71"/>
      <c r="AQ358" s="76"/>
    </row>
    <row r="359" spans="1:43" s="45" customFormat="1" ht="15" customHeight="1">
      <c r="A359" s="1">
        <v>316</v>
      </c>
      <c r="B359" s="1" t="s">
        <v>2088</v>
      </c>
      <c r="C359" s="1" t="s">
        <v>2089</v>
      </c>
      <c r="D359" s="14" t="str">
        <f>VLOOKUP(C359, Tea_added!$B$1:$E$367, 3, FALSE)</f>
        <v>PlateI_G5_AAM7267_Diptera_Tipulidae_Tipula_arctica_idba_pilon</v>
      </c>
      <c r="E359" s="14" t="str">
        <f>VLOOKUP(C359, Tea_added!$B$2:$E$367, 4, FALSE)</f>
        <v>BOLD:AAM7267</v>
      </c>
      <c r="F359" s="1" t="s">
        <v>2090</v>
      </c>
      <c r="G359" s="1" t="s">
        <v>2091</v>
      </c>
      <c r="H359" s="1" t="s">
        <v>2092</v>
      </c>
      <c r="I359" s="1" t="s">
        <v>40</v>
      </c>
      <c r="J359" s="1" t="s">
        <v>2085</v>
      </c>
      <c r="K359" s="1" t="s">
        <v>2093</v>
      </c>
      <c r="L359" s="1" t="s">
        <v>2092</v>
      </c>
      <c r="M359" s="1" t="str">
        <f t="shared" si="18"/>
        <v>Tipula arctica_BOLD:AAM7267</v>
      </c>
      <c r="N359" s="13">
        <v>90</v>
      </c>
      <c r="O359" s="13" t="s">
        <v>2094</v>
      </c>
      <c r="P359" s="13">
        <v>29079</v>
      </c>
      <c r="Q359" s="1" t="s">
        <v>715</v>
      </c>
      <c r="R359" s="1" t="s">
        <v>1272</v>
      </c>
      <c r="S359" s="7" t="s">
        <v>2388</v>
      </c>
      <c r="T359" s="1" t="s">
        <v>55</v>
      </c>
      <c r="U359" s="7" t="s">
        <v>3544</v>
      </c>
      <c r="V359"/>
      <c r="W359" s="55" t="s">
        <v>45</v>
      </c>
      <c r="X359" s="56" t="s">
        <v>45</v>
      </c>
      <c r="Y359" s="56" t="s">
        <v>45</v>
      </c>
      <c r="Z359" s="56" t="s">
        <v>45</v>
      </c>
      <c r="AA359" s="56" t="s">
        <v>45</v>
      </c>
      <c r="AB359" s="56" t="s">
        <v>45</v>
      </c>
      <c r="AC359" s="56" t="s">
        <v>45</v>
      </c>
      <c r="AD359" s="56" t="s">
        <v>45</v>
      </c>
      <c r="AE359" s="56" t="s">
        <v>45</v>
      </c>
      <c r="AF359" s="56" t="s">
        <v>45</v>
      </c>
      <c r="AG359" s="56" t="s">
        <v>45</v>
      </c>
      <c r="AH359" s="56" t="s">
        <v>45</v>
      </c>
      <c r="AI359" s="56" t="s">
        <v>45</v>
      </c>
      <c r="AJ359" s="56" t="s">
        <v>45</v>
      </c>
      <c r="AK359" s="57" t="s">
        <v>45</v>
      </c>
      <c r="AL359" s="64" t="s">
        <v>2399</v>
      </c>
      <c r="AM359" t="s">
        <v>2446</v>
      </c>
      <c r="AN359" t="s">
        <v>2446</v>
      </c>
      <c r="AO359" t="b">
        <f t="shared" si="16"/>
        <v>1</v>
      </c>
      <c r="AP359" s="71"/>
      <c r="AQ359" s="79"/>
    </row>
    <row r="360" spans="1:43" s="40" customFormat="1" ht="15" customHeight="1">
      <c r="A360" s="1">
        <v>151</v>
      </c>
      <c r="B360" s="1" t="s">
        <v>1126</v>
      </c>
      <c r="C360" s="1" t="s">
        <v>1127</v>
      </c>
      <c r="D360" s="14" t="str">
        <f>VLOOKUP(C360, Tea_added!$B$1:$E$367, 3, FALSE)</f>
        <v>MITO_6_AAL9576_Diptera_Muscidae_Spilogona_zaitzevi_consensus_pilon</v>
      </c>
      <c r="E360" s="14" t="str">
        <f>VLOOKUP(C360, Tea_added!$B$2:$E$367, 4, FALSE)</f>
        <v>BOLD:AAL9576</v>
      </c>
      <c r="F360" s="1" t="s">
        <v>1128</v>
      </c>
      <c r="G360" s="1" t="s">
        <v>1102</v>
      </c>
      <c r="H360" s="1" t="s">
        <v>1129</v>
      </c>
      <c r="I360" s="1" t="s">
        <v>40</v>
      </c>
      <c r="J360" s="1" t="s">
        <v>406</v>
      </c>
      <c r="K360" s="1" t="s">
        <v>407</v>
      </c>
      <c r="L360" s="1" t="s">
        <v>1129</v>
      </c>
      <c r="M360" s="1" t="str">
        <f t="shared" si="18"/>
        <v>Spilogona zaitzevi_BOLD:AAL9576</v>
      </c>
      <c r="N360" s="13">
        <v>50</v>
      </c>
      <c r="O360" s="13" t="s">
        <v>1130</v>
      </c>
      <c r="P360" s="13">
        <v>23480</v>
      </c>
      <c r="Q360" s="1" t="s">
        <v>715</v>
      </c>
      <c r="R360" s="1" t="s">
        <v>44</v>
      </c>
      <c r="S360" s="9" t="s">
        <v>45</v>
      </c>
      <c r="T360" s="1" t="s">
        <v>55</v>
      </c>
      <c r="U360" s="7" t="s">
        <v>3544</v>
      </c>
      <c r="V360" s="71"/>
      <c r="W360" s="55" t="s">
        <v>2653</v>
      </c>
      <c r="X360" s="56" t="s">
        <v>2653</v>
      </c>
      <c r="Y360" s="56" t="s">
        <v>2653</v>
      </c>
      <c r="Z360" s="56" t="s">
        <v>2653</v>
      </c>
      <c r="AA360" s="56" t="s">
        <v>2653</v>
      </c>
      <c r="AB360" s="56" t="s">
        <v>2653</v>
      </c>
      <c r="AC360" s="56" t="s">
        <v>2653</v>
      </c>
      <c r="AD360" s="56" t="s">
        <v>2653</v>
      </c>
      <c r="AE360" s="56" t="s">
        <v>2653</v>
      </c>
      <c r="AF360" s="56" t="s">
        <v>2653</v>
      </c>
      <c r="AG360" s="56" t="s">
        <v>2653</v>
      </c>
      <c r="AH360" s="56" t="s">
        <v>2653</v>
      </c>
      <c r="AI360" s="56" t="s">
        <v>2653</v>
      </c>
      <c r="AJ360" s="56" t="s">
        <v>2653</v>
      </c>
      <c r="AK360" s="57" t="s">
        <v>2653</v>
      </c>
      <c r="AL360" s="13" t="s">
        <v>2402</v>
      </c>
      <c r="AM360" s="1" t="s">
        <v>1131</v>
      </c>
      <c r="AN360" t="s">
        <v>1131</v>
      </c>
      <c r="AO360" t="b">
        <f t="shared" si="16"/>
        <v>1</v>
      </c>
      <c r="AP360" s="71"/>
      <c r="AQ360" s="78"/>
    </row>
    <row r="361" spans="1:43" s="45" customFormat="1" ht="15" customHeight="1">
      <c r="A361" s="1">
        <v>317</v>
      </c>
      <c r="B361" s="1" t="s">
        <v>2095</v>
      </c>
      <c r="C361" s="1" t="s">
        <v>2096</v>
      </c>
      <c r="D361" s="14" t="str">
        <f>VLOOKUP(C361, Tea_added!$B$1:$E$367, 3, FALSE)</f>
        <v>PlateI_F11_AAB2384_Diptera_Syrphidae_Eupeodes_punctifer_or_Eupeodes_rufipunctatus_idba_spades_consensus</v>
      </c>
      <c r="E361" s="14" t="str">
        <f>VLOOKUP(C361, Tea_added!$B$2:$E$367, 4, FALSE)</f>
        <v>BOLD:AAB2384</v>
      </c>
      <c r="F361" s="1" t="s">
        <v>2097</v>
      </c>
      <c r="G361" s="1" t="s">
        <v>2098</v>
      </c>
      <c r="H361" s="1" t="s">
        <v>2099</v>
      </c>
      <c r="I361" s="1" t="s">
        <v>40</v>
      </c>
      <c r="J361" s="1" t="s">
        <v>764</v>
      </c>
      <c r="K361" s="1" t="s">
        <v>2100</v>
      </c>
      <c r="L361" s="1" t="s">
        <v>3445</v>
      </c>
      <c r="M361" s="1" t="str">
        <f t="shared" si="18"/>
        <v>Eupeodes punctifer_rufipunctatus_BOLD:AAB2384</v>
      </c>
      <c r="N361" s="13">
        <v>90</v>
      </c>
      <c r="O361" s="13" t="s">
        <v>2101</v>
      </c>
      <c r="P361" s="13">
        <v>181134</v>
      </c>
      <c r="Q361" s="1" t="s">
        <v>715</v>
      </c>
      <c r="R361" s="1" t="s">
        <v>1272</v>
      </c>
      <c r="S361" s="7" t="s">
        <v>2388</v>
      </c>
      <c r="T361" s="1" t="s">
        <v>216</v>
      </c>
      <c r="U361" s="7" t="s">
        <v>3544</v>
      </c>
      <c r="V361"/>
      <c r="W361" s="55" t="s">
        <v>2653</v>
      </c>
      <c r="X361" s="56" t="s">
        <v>2653</v>
      </c>
      <c r="Y361" s="56" t="s">
        <v>2653</v>
      </c>
      <c r="Z361" s="56" t="s">
        <v>2653</v>
      </c>
      <c r="AA361" s="56" t="s">
        <v>2653</v>
      </c>
      <c r="AB361" s="56" t="s">
        <v>2653</v>
      </c>
      <c r="AC361" s="56" t="s">
        <v>2653</v>
      </c>
      <c r="AD361" s="56" t="s">
        <v>2653</v>
      </c>
      <c r="AE361" s="56" t="s">
        <v>2653</v>
      </c>
      <c r="AF361" s="56" t="s">
        <v>2653</v>
      </c>
      <c r="AG361" s="56" t="s">
        <v>2653</v>
      </c>
      <c r="AH361" s="56" t="s">
        <v>2653</v>
      </c>
      <c r="AI361" s="56" t="s">
        <v>2653</v>
      </c>
      <c r="AJ361" s="56" t="s">
        <v>45</v>
      </c>
      <c r="AK361" s="57" t="s">
        <v>352</v>
      </c>
      <c r="AL361" s="64" t="s">
        <v>72</v>
      </c>
      <c r="AM361" t="s">
        <v>2425</v>
      </c>
      <c r="AN361" t="s">
        <v>2425</v>
      </c>
      <c r="AO361" t="b">
        <f t="shared" si="16"/>
        <v>1</v>
      </c>
      <c r="AP361" s="71"/>
      <c r="AQ361" s="79"/>
    </row>
    <row r="362" spans="1:43" s="45" customFormat="1" ht="15" customHeight="1">
      <c r="A362" s="1">
        <v>318</v>
      </c>
      <c r="B362" s="1" t="s">
        <v>2102</v>
      </c>
      <c r="C362" s="1" t="s">
        <v>2103</v>
      </c>
      <c r="D362" s="14" t="str">
        <f>VLOOKUP(C362, Tea_added!$B$1:$E$367, 3, FALSE)</f>
        <v>PlateI_H6_AAD7605_Diptera_Syrphidae_Syrphus_attenuatus_Concatenated</v>
      </c>
      <c r="E362" s="14" t="str">
        <f>VLOOKUP(C362, Tea_added!$B$2:$E$367, 4, FALSE)</f>
        <v>BOLD:AAD7605</v>
      </c>
      <c r="F362" s="1" t="s">
        <v>2104</v>
      </c>
      <c r="G362" s="1" t="s">
        <v>2105</v>
      </c>
      <c r="H362" s="1" t="s">
        <v>2106</v>
      </c>
      <c r="I362" s="1" t="s">
        <v>40</v>
      </c>
      <c r="J362" s="1" t="s">
        <v>764</v>
      </c>
      <c r="K362" s="1" t="s">
        <v>2062</v>
      </c>
      <c r="L362" s="1" t="s">
        <v>2106</v>
      </c>
      <c r="M362" s="1" t="str">
        <f t="shared" si="18"/>
        <v>Syrphus attenuatus_BOLD:AAD7605</v>
      </c>
      <c r="N362" s="13">
        <v>90</v>
      </c>
      <c r="O362" s="13" t="s">
        <v>2107</v>
      </c>
      <c r="P362" s="13">
        <v>22329</v>
      </c>
      <c r="Q362" s="1" t="s">
        <v>715</v>
      </c>
      <c r="R362" s="1" t="s">
        <v>1272</v>
      </c>
      <c r="S362" s="7" t="s">
        <v>2388</v>
      </c>
      <c r="T362" s="1" t="s">
        <v>2672</v>
      </c>
      <c r="U362" s="7" t="s">
        <v>3544</v>
      </c>
      <c r="V362" t="s">
        <v>2393</v>
      </c>
      <c r="W362" s="6" t="s">
        <v>2650</v>
      </c>
      <c r="X362" s="56" t="s">
        <v>2653</v>
      </c>
      <c r="Y362" s="56" t="s">
        <v>2653</v>
      </c>
      <c r="Z362" s="7" t="s">
        <v>2650</v>
      </c>
      <c r="AA362" s="56" t="s">
        <v>2653</v>
      </c>
      <c r="AB362" s="56" t="s">
        <v>2653</v>
      </c>
      <c r="AC362" s="56" t="s">
        <v>2653</v>
      </c>
      <c r="AD362" s="56" t="s">
        <v>2653</v>
      </c>
      <c r="AE362" s="56" t="s">
        <v>2653</v>
      </c>
      <c r="AF362" s="7" t="s">
        <v>2650</v>
      </c>
      <c r="AG362" s="56" t="s">
        <v>2654</v>
      </c>
      <c r="AH362" s="56" t="s">
        <v>2654</v>
      </c>
      <c r="AI362" s="56" t="s">
        <v>2654</v>
      </c>
      <c r="AJ362" s="7" t="s">
        <v>2650</v>
      </c>
      <c r="AK362" s="8" t="s">
        <v>2651</v>
      </c>
      <c r="AL362" s="64" t="s">
        <v>2634</v>
      </c>
      <c r="AM362" t="s">
        <v>2577</v>
      </c>
      <c r="AN362" t="s">
        <v>2577</v>
      </c>
      <c r="AO362" t="b">
        <f t="shared" si="16"/>
        <v>1</v>
      </c>
      <c r="AP362" s="71"/>
      <c r="AQ362" s="79"/>
    </row>
    <row r="363" spans="1:43" ht="15" customHeight="1">
      <c r="A363" s="1">
        <v>320</v>
      </c>
      <c r="B363" s="1" t="s">
        <v>2117</v>
      </c>
      <c r="C363" s="1" t="s">
        <v>2679</v>
      </c>
      <c r="D363" s="14" t="str">
        <f>VLOOKUP(C363, Tea_added!$B$1:$E$367, 3, FALSE)</f>
        <v>soup_AAH3920_Diptera_Sciaridae_Scatopsciara_atomaria_consensus</v>
      </c>
      <c r="E363" s="14" t="str">
        <f>VLOOKUP(C363, Tea_added!$B$2:$E$367, 4, FALSE)</f>
        <v>BOLD:AAH3920</v>
      </c>
      <c r="F363" s="1" t="s">
        <v>2118</v>
      </c>
      <c r="G363" s="1" t="s">
        <v>2119</v>
      </c>
      <c r="H363" s="1" t="s">
        <v>2120</v>
      </c>
      <c r="I363" s="1" t="s">
        <v>40</v>
      </c>
      <c r="J363" s="1" t="s">
        <v>270</v>
      </c>
      <c r="K363" s="1" t="s">
        <v>2121</v>
      </c>
      <c r="L363" s="1" t="s">
        <v>2120</v>
      </c>
      <c r="M363" s="1" t="str">
        <f t="shared" si="18"/>
        <v>Scatopsciara atomaria_BOLD:AAH3920</v>
      </c>
      <c r="N363" s="2">
        <v>50</v>
      </c>
      <c r="O363" s="2" t="s">
        <v>824</v>
      </c>
      <c r="P363" s="2">
        <v>440</v>
      </c>
      <c r="R363" s="1" t="s">
        <v>1272</v>
      </c>
      <c r="S363" s="7"/>
      <c r="T363" s="1" t="s">
        <v>2680</v>
      </c>
      <c r="U363" s="7" t="s">
        <v>3544</v>
      </c>
      <c r="V363" t="s">
        <v>2623</v>
      </c>
      <c r="W363" s="55" t="s">
        <v>2653</v>
      </c>
      <c r="X363" s="56" t="s">
        <v>2653</v>
      </c>
      <c r="Y363" s="56" t="s">
        <v>2653</v>
      </c>
      <c r="Z363" s="56" t="s">
        <v>2653</v>
      </c>
      <c r="AA363" s="56" t="s">
        <v>2653</v>
      </c>
      <c r="AB363" s="56" t="s">
        <v>2653</v>
      </c>
      <c r="AC363" s="56" t="s">
        <v>2653</v>
      </c>
      <c r="AD363" s="56" t="s">
        <v>2653</v>
      </c>
      <c r="AE363" s="56" t="s">
        <v>2653</v>
      </c>
      <c r="AF363" s="56" t="s">
        <v>2653</v>
      </c>
      <c r="AG363" s="7" t="s">
        <v>2651</v>
      </c>
      <c r="AH363" s="7" t="s">
        <v>2651</v>
      </c>
      <c r="AI363" s="7" t="s">
        <v>2651</v>
      </c>
      <c r="AJ363" s="7" t="s">
        <v>2651</v>
      </c>
      <c r="AK363" s="8" t="s">
        <v>2651</v>
      </c>
      <c r="AL363" s="64" t="s">
        <v>72</v>
      </c>
      <c r="AM363" t="s">
        <v>2579</v>
      </c>
      <c r="AN363" t="s">
        <v>2579</v>
      </c>
      <c r="AO363" t="b">
        <f t="shared" si="16"/>
        <v>1</v>
      </c>
    </row>
    <row r="364" spans="1:43" ht="15" customHeight="1">
      <c r="A364" s="1">
        <v>152</v>
      </c>
      <c r="B364" s="1" t="s">
        <v>1132</v>
      </c>
      <c r="C364" s="1" t="s">
        <v>1133</v>
      </c>
      <c r="D364" s="14" t="str">
        <f>VLOOKUP(C364, Tea_added!$B$1:$E$367, 3, FALSE)</f>
        <v>MITO_7_AAM9104_Diptera_Muscidae_Spilogona_almqvistii_IDBApilon</v>
      </c>
      <c r="E364" s="14" t="str">
        <f>VLOOKUP(C364, Tea_added!$B$2:$E$367, 4, FALSE)</f>
        <v>BOLD:AAM9104</v>
      </c>
      <c r="F364" s="1" t="s">
        <v>1134</v>
      </c>
      <c r="G364" s="1" t="s">
        <v>1102</v>
      </c>
      <c r="H364" s="1" t="s">
        <v>1135</v>
      </c>
      <c r="I364" s="1" t="s">
        <v>40</v>
      </c>
      <c r="J364" s="1" t="s">
        <v>406</v>
      </c>
      <c r="K364" s="1" t="s">
        <v>407</v>
      </c>
      <c r="L364" s="1" t="s">
        <v>1135</v>
      </c>
      <c r="M364" s="1" t="str">
        <f t="shared" si="18"/>
        <v>Spilogona almqvistii_BOLD:AAM9104</v>
      </c>
      <c r="N364" s="2">
        <v>50</v>
      </c>
      <c r="O364" s="2" t="s">
        <v>1136</v>
      </c>
      <c r="P364" s="2">
        <v>24610</v>
      </c>
      <c r="Q364" s="1" t="s">
        <v>715</v>
      </c>
      <c r="R364" s="1" t="s">
        <v>44</v>
      </c>
      <c r="S364" s="9" t="s">
        <v>45</v>
      </c>
      <c r="T364" s="1" t="s">
        <v>55</v>
      </c>
      <c r="U364" s="7" t="s">
        <v>3544</v>
      </c>
      <c r="V364" s="71"/>
      <c r="W364" s="55" t="s">
        <v>2653</v>
      </c>
      <c r="X364" s="56" t="s">
        <v>2653</v>
      </c>
      <c r="Y364" s="56" t="s">
        <v>2653</v>
      </c>
      <c r="Z364" s="56" t="s">
        <v>2653</v>
      </c>
      <c r="AA364" s="56" t="s">
        <v>2653</v>
      </c>
      <c r="AB364" s="56" t="s">
        <v>2653</v>
      </c>
      <c r="AC364" s="56" t="s">
        <v>2653</v>
      </c>
      <c r="AD364" s="56" t="s">
        <v>2653</v>
      </c>
      <c r="AE364" s="56" t="s">
        <v>2653</v>
      </c>
      <c r="AF364" s="56" t="s">
        <v>2653</v>
      </c>
      <c r="AG364" s="56" t="s">
        <v>2653</v>
      </c>
      <c r="AH364" s="56" t="s">
        <v>2653</v>
      </c>
      <c r="AI364" s="56" t="s">
        <v>2653</v>
      </c>
      <c r="AJ364" s="56" t="s">
        <v>2653</v>
      </c>
      <c r="AK364" s="57" t="s">
        <v>2653</v>
      </c>
      <c r="AL364" s="66" t="s">
        <v>56</v>
      </c>
      <c r="AM364" s="1" t="s">
        <v>1137</v>
      </c>
      <c r="AN364" t="s">
        <v>1137</v>
      </c>
      <c r="AO364" t="b">
        <f t="shared" si="16"/>
        <v>1</v>
      </c>
    </row>
    <row r="365" spans="1:43" ht="15" customHeight="1">
      <c r="A365" s="1">
        <v>322</v>
      </c>
      <c r="B365" s="1" t="s">
        <v>2129</v>
      </c>
      <c r="C365" s="1" t="s">
        <v>2130</v>
      </c>
      <c r="D365" s="14" t="str">
        <f>VLOOKUP(C365, Tea_added!$B$1:$E$367, 3, FALSE)</f>
        <v>PlateI_H10_AAE2749_Hymenoptera_Ichneumonidae_Aoplus_groenlandicus_refsoup_Concatenated</v>
      </c>
      <c r="E365" s="14" t="str">
        <f>VLOOKUP(C365, Tea_added!$B$2:$E$367, 4, FALSE)</f>
        <v>BOLD:AAE2749</v>
      </c>
      <c r="F365" s="1" t="s">
        <v>2131</v>
      </c>
      <c r="G365" s="1" t="s">
        <v>2132</v>
      </c>
      <c r="H365" s="1" t="s">
        <v>2133</v>
      </c>
      <c r="I365" s="1" t="s">
        <v>773</v>
      </c>
      <c r="J365" s="1" t="s">
        <v>774</v>
      </c>
      <c r="K365" s="1" t="s">
        <v>2134</v>
      </c>
      <c r="L365" s="1" t="s">
        <v>2133</v>
      </c>
      <c r="M365" s="1" t="str">
        <f t="shared" si="18"/>
        <v>Aoplus groenlandicus_BOLD:AAE2749</v>
      </c>
      <c r="N365" s="2">
        <v>90</v>
      </c>
      <c r="O365" s="2" t="s">
        <v>2135</v>
      </c>
      <c r="P365" s="2">
        <v>3114</v>
      </c>
      <c r="Q365" s="1" t="s">
        <v>715</v>
      </c>
      <c r="R365" s="1" t="s">
        <v>1272</v>
      </c>
      <c r="S365" s="7" t="s">
        <v>2389</v>
      </c>
      <c r="T365" t="s">
        <v>2650</v>
      </c>
      <c r="U365" s="56" t="s">
        <v>3544</v>
      </c>
      <c r="V365" t="s">
        <v>2393</v>
      </c>
      <c r="W365" s="6" t="s">
        <v>2651</v>
      </c>
      <c r="X365" s="56" t="s">
        <v>2653</v>
      </c>
      <c r="Y365" s="56" t="s">
        <v>2653</v>
      </c>
      <c r="Z365" s="56" t="s">
        <v>2653</v>
      </c>
      <c r="AA365" s="56" t="s">
        <v>2653</v>
      </c>
      <c r="AB365" s="56" t="s">
        <v>2653</v>
      </c>
      <c r="AC365" s="56" t="s">
        <v>2653</v>
      </c>
      <c r="AD365" s="7" t="s">
        <v>2650</v>
      </c>
      <c r="AE365" s="7" t="s">
        <v>2650</v>
      </c>
      <c r="AF365" s="7" t="s">
        <v>2651</v>
      </c>
      <c r="AG365" s="56" t="s">
        <v>2653</v>
      </c>
      <c r="AH365" s="56" t="s">
        <v>2653</v>
      </c>
      <c r="AI365" s="56" t="s">
        <v>2653</v>
      </c>
      <c r="AJ365" s="56" t="s">
        <v>45</v>
      </c>
      <c r="AK365" s="8" t="s">
        <v>2651</v>
      </c>
      <c r="AL365" s="64" t="s">
        <v>2636</v>
      </c>
      <c r="AM365" t="s">
        <v>2581</v>
      </c>
      <c r="AN365" t="s">
        <v>2581</v>
      </c>
      <c r="AO365" t="b">
        <f t="shared" si="16"/>
        <v>1</v>
      </c>
    </row>
    <row r="366" spans="1:43" ht="15" customHeight="1">
      <c r="A366" s="1">
        <v>323</v>
      </c>
      <c r="B366" s="1" t="s">
        <v>2136</v>
      </c>
      <c r="C366" s="1" t="s">
        <v>2137</v>
      </c>
      <c r="D366" s="14" t="str">
        <f>VLOOKUP(C366, Tea_added!$B$1:$E$367, 3, FALSE)</f>
        <v>PlateI_E9_AAZ7989_Hymenoptera_Ichneumonidae_Hyposoter_deichmanni_consensus</v>
      </c>
      <c r="E366" s="14" t="str">
        <f>VLOOKUP(C366, Tea_added!$B$2:$E$367, 4, FALSE)</f>
        <v>BOLD:AAZ7989</v>
      </c>
      <c r="F366" s="1" t="s">
        <v>2138</v>
      </c>
      <c r="G366" s="1" t="s">
        <v>2139</v>
      </c>
      <c r="H366" s="1" t="s">
        <v>2140</v>
      </c>
      <c r="I366" s="1" t="s">
        <v>773</v>
      </c>
      <c r="J366" s="1" t="s">
        <v>774</v>
      </c>
      <c r="K366" s="1" t="s">
        <v>2141</v>
      </c>
      <c r="L366" s="1" t="s">
        <v>2140</v>
      </c>
      <c r="M366" s="1" t="str">
        <f t="shared" si="18"/>
        <v>Hyposoter deichmanni_BOLD:AAZ7989</v>
      </c>
      <c r="N366" s="2">
        <v>90</v>
      </c>
      <c r="O366" s="2">
        <v>585</v>
      </c>
      <c r="P366" s="2">
        <v>52650</v>
      </c>
      <c r="Q366" s="1" t="s">
        <v>715</v>
      </c>
      <c r="R366" s="1" t="s">
        <v>1272</v>
      </c>
      <c r="S366" s="7" t="s">
        <v>2388</v>
      </c>
      <c r="T366" s="1" t="s">
        <v>55</v>
      </c>
      <c r="U366" s="7" t="s">
        <v>3544</v>
      </c>
      <c r="V366" s="71"/>
      <c r="W366" s="55" t="s">
        <v>45</v>
      </c>
      <c r="X366" s="56" t="s">
        <v>45</v>
      </c>
      <c r="Y366" s="56" t="s">
        <v>45</v>
      </c>
      <c r="Z366" s="56" t="s">
        <v>45</v>
      </c>
      <c r="AA366" s="56" t="s">
        <v>45</v>
      </c>
      <c r="AB366" s="56" t="s">
        <v>45</v>
      </c>
      <c r="AC366" s="56" t="s">
        <v>45</v>
      </c>
      <c r="AD366" s="56" t="s">
        <v>45</v>
      </c>
      <c r="AE366" s="56" t="s">
        <v>45</v>
      </c>
      <c r="AF366" s="56" t="s">
        <v>45</v>
      </c>
      <c r="AG366" s="56" t="s">
        <v>45</v>
      </c>
      <c r="AH366" s="56" t="s">
        <v>45</v>
      </c>
      <c r="AI366" s="56" t="s">
        <v>45</v>
      </c>
      <c r="AJ366" s="56" t="s">
        <v>45</v>
      </c>
      <c r="AK366" s="57" t="s">
        <v>45</v>
      </c>
      <c r="AL366" s="64" t="s">
        <v>72</v>
      </c>
      <c r="AM366" t="s">
        <v>2582</v>
      </c>
      <c r="AN366" t="s">
        <v>2582</v>
      </c>
      <c r="AO366" t="b">
        <f t="shared" si="16"/>
        <v>1</v>
      </c>
    </row>
    <row r="367" spans="1:43" ht="15" customHeight="1">
      <c r="A367" s="1">
        <v>324</v>
      </c>
      <c r="B367" s="1" t="s">
        <v>2142</v>
      </c>
      <c r="C367" s="1" t="s">
        <v>2143</v>
      </c>
      <c r="D367" s="14" t="str">
        <f>VLOOKUP(C367, Tea_added!$B$1:$E$367, 3, FALSE)</f>
        <v>PlateI_H11_AAD5318_Hymenoptera_Ichneumonidae_Ichneumon_discoensis_refsoup_Concatenated</v>
      </c>
      <c r="E367" s="14" t="str">
        <f>VLOOKUP(C367, Tea_added!$B$2:$E$367, 4, FALSE)</f>
        <v>BOLD:AAD5318</v>
      </c>
      <c r="F367" s="1" t="s">
        <v>2144</v>
      </c>
      <c r="G367" s="1" t="s">
        <v>2145</v>
      </c>
      <c r="H367" s="1" t="s">
        <v>2146</v>
      </c>
      <c r="I367" s="1" t="s">
        <v>773</v>
      </c>
      <c r="J367" s="1" t="s">
        <v>774</v>
      </c>
      <c r="K367" s="1" t="s">
        <v>1455</v>
      </c>
      <c r="L367" s="1" t="s">
        <v>2146</v>
      </c>
      <c r="M367" s="1" t="str">
        <f t="shared" si="18"/>
        <v>Ichneumon discoensis_BOLD:AAD5318</v>
      </c>
      <c r="N367" s="2">
        <v>90</v>
      </c>
      <c r="O367" s="2" t="s">
        <v>2147</v>
      </c>
      <c r="P367" s="2">
        <v>13986</v>
      </c>
      <c r="Q367" s="1" t="s">
        <v>715</v>
      </c>
      <c r="R367" s="1" t="s">
        <v>1272</v>
      </c>
      <c r="S367" s="7" t="s">
        <v>2388</v>
      </c>
      <c r="T367" t="s">
        <v>2670</v>
      </c>
      <c r="U367" s="56" t="s">
        <v>3544</v>
      </c>
      <c r="V367" s="71" t="s">
        <v>2393</v>
      </c>
      <c r="W367" s="55" t="s">
        <v>45</v>
      </c>
      <c r="X367" s="56" t="s">
        <v>45</v>
      </c>
      <c r="Y367" s="56" t="s">
        <v>45</v>
      </c>
      <c r="Z367" s="56" t="s">
        <v>45</v>
      </c>
      <c r="AA367" s="56" t="s">
        <v>45</v>
      </c>
      <c r="AB367" s="56" t="s">
        <v>45</v>
      </c>
      <c r="AC367" s="56" t="s">
        <v>45</v>
      </c>
      <c r="AD367" s="56" t="s">
        <v>45</v>
      </c>
      <c r="AE367" s="56" t="s">
        <v>45</v>
      </c>
      <c r="AF367" s="56" t="s">
        <v>45</v>
      </c>
      <c r="AG367" s="56" t="s">
        <v>45</v>
      </c>
      <c r="AH367" s="56" t="s">
        <v>45</v>
      </c>
      <c r="AI367" s="56" t="s">
        <v>45</v>
      </c>
      <c r="AJ367" s="56" t="s">
        <v>45</v>
      </c>
      <c r="AK367" s="57" t="s">
        <v>45</v>
      </c>
      <c r="AL367" s="64" t="s">
        <v>2636</v>
      </c>
      <c r="AM367" t="s">
        <v>2583</v>
      </c>
      <c r="AN367" t="s">
        <v>2583</v>
      </c>
      <c r="AO367" t="b">
        <f t="shared" si="16"/>
        <v>1</v>
      </c>
    </row>
    <row r="368" spans="1:43" ht="15" customHeight="1">
      <c r="A368" s="1">
        <v>325</v>
      </c>
      <c r="B368" s="1" t="s">
        <v>2148</v>
      </c>
      <c r="C368" s="1" t="s">
        <v>2149</v>
      </c>
      <c r="D368" s="14" t="str">
        <f>VLOOKUP(C368, Tea_added!$B$1:$E$367, 3, FALSE)</f>
        <v>PlateJ_C2_AAK3144_Hymenoptera_Ichneumonidae_Buathra_laborator_Concatenated</v>
      </c>
      <c r="E368" s="14" t="str">
        <f>VLOOKUP(C368, Tea_added!$B$2:$E$367, 4, FALSE)</f>
        <v>BOLD:AAK3144</v>
      </c>
      <c r="F368" s="1" t="s">
        <v>2150</v>
      </c>
      <c r="G368" s="1" t="s">
        <v>2151</v>
      </c>
      <c r="H368" s="1" t="s">
        <v>2152</v>
      </c>
      <c r="I368" s="1" t="s">
        <v>773</v>
      </c>
      <c r="J368" s="1" t="s">
        <v>774</v>
      </c>
      <c r="K368" s="1" t="s">
        <v>2153</v>
      </c>
      <c r="L368" s="1" t="s">
        <v>2152</v>
      </c>
      <c r="M368" s="1" t="str">
        <f t="shared" si="18"/>
        <v>Buathra laborator_BOLD:AAK3144</v>
      </c>
      <c r="N368" s="13">
        <v>90</v>
      </c>
      <c r="O368" s="13" t="s">
        <v>2154</v>
      </c>
      <c r="P368" s="13">
        <v>26586</v>
      </c>
      <c r="Q368" s="1" t="s">
        <v>715</v>
      </c>
      <c r="R368" s="1" t="s">
        <v>1272</v>
      </c>
      <c r="S368" s="7" t="s">
        <v>2388</v>
      </c>
      <c r="T368" t="s">
        <v>2671</v>
      </c>
      <c r="U368" s="56" t="s">
        <v>3544</v>
      </c>
      <c r="V368" t="s">
        <v>2393</v>
      </c>
      <c r="W368" s="6" t="s">
        <v>2651</v>
      </c>
      <c r="X368" s="56" t="s">
        <v>45</v>
      </c>
      <c r="Y368" s="56" t="s">
        <v>45</v>
      </c>
      <c r="Z368" s="56" t="s">
        <v>45</v>
      </c>
      <c r="AA368" s="56" t="s">
        <v>45</v>
      </c>
      <c r="AB368" s="56" t="s">
        <v>45</v>
      </c>
      <c r="AC368" s="56" t="s">
        <v>45</v>
      </c>
      <c r="AD368" s="7" t="s">
        <v>2651</v>
      </c>
      <c r="AE368" s="7" t="s">
        <v>2651</v>
      </c>
      <c r="AF368" s="7" t="s">
        <v>2651</v>
      </c>
      <c r="AG368" s="7" t="s">
        <v>2650</v>
      </c>
      <c r="AH368" s="56" t="s">
        <v>45</v>
      </c>
      <c r="AI368" s="56" t="s">
        <v>45</v>
      </c>
      <c r="AJ368" s="56" t="s">
        <v>45</v>
      </c>
      <c r="AK368" s="8" t="s">
        <v>2651</v>
      </c>
      <c r="AL368" s="64" t="s">
        <v>2634</v>
      </c>
      <c r="AM368" t="s">
        <v>2584</v>
      </c>
      <c r="AN368" t="s">
        <v>2584</v>
      </c>
      <c r="AO368" t="b">
        <f t="shared" si="16"/>
        <v>1</v>
      </c>
    </row>
    <row r="369" spans="1:41" ht="15" customHeight="1">
      <c r="A369" s="1">
        <v>326</v>
      </c>
      <c r="B369" s="1" t="s">
        <v>2155</v>
      </c>
      <c r="C369" s="1" t="s">
        <v>2156</v>
      </c>
      <c r="D369" s="14" t="str">
        <f>VLOOKUP(C369, Tea_added!$B$1:$E$367, 3, FALSE)</f>
        <v>PlateI_B11_AAY9781_Hymenoptera_Ichneumonidae_Cryptus_arcticus_spades_pilon</v>
      </c>
      <c r="E369" s="14" t="str">
        <f>VLOOKUP(C369, Tea_added!$B$2:$E$367, 4, FALSE)</f>
        <v>BOLD:AAY9781</v>
      </c>
      <c r="F369" s="1" t="s">
        <v>2157</v>
      </c>
      <c r="G369" s="1" t="s">
        <v>2158</v>
      </c>
      <c r="H369" s="1" t="s">
        <v>2159</v>
      </c>
      <c r="I369" s="1" t="s">
        <v>773</v>
      </c>
      <c r="J369" s="1" t="s">
        <v>774</v>
      </c>
      <c r="K369" s="1" t="s">
        <v>2160</v>
      </c>
      <c r="L369" s="1" t="s">
        <v>2159</v>
      </c>
      <c r="M369" s="1" t="str">
        <f t="shared" si="18"/>
        <v>Cryptus arcticus_BOLD:AAY9781</v>
      </c>
      <c r="N369" s="13">
        <v>90</v>
      </c>
      <c r="O369" s="13" t="s">
        <v>2161</v>
      </c>
      <c r="P369" s="13">
        <v>25344</v>
      </c>
      <c r="Q369" s="1" t="s">
        <v>715</v>
      </c>
      <c r="R369" s="1" t="s">
        <v>1272</v>
      </c>
      <c r="S369" s="7" t="s">
        <v>2388</v>
      </c>
      <c r="T369" s="1" t="s">
        <v>55</v>
      </c>
      <c r="U369" s="7" t="s">
        <v>3544</v>
      </c>
      <c r="V369" s="71"/>
      <c r="W369" s="55" t="s">
        <v>45</v>
      </c>
      <c r="X369" s="56" t="s">
        <v>45</v>
      </c>
      <c r="Y369" s="56" t="s">
        <v>45</v>
      </c>
      <c r="Z369" s="56" t="s">
        <v>45</v>
      </c>
      <c r="AA369" s="56" t="s">
        <v>45</v>
      </c>
      <c r="AB369" s="56" t="s">
        <v>45</v>
      </c>
      <c r="AC369" s="56" t="s">
        <v>45</v>
      </c>
      <c r="AD369" s="56" t="s">
        <v>45</v>
      </c>
      <c r="AE369" s="56" t="s">
        <v>45</v>
      </c>
      <c r="AF369" s="56" t="s">
        <v>45</v>
      </c>
      <c r="AG369" s="56" t="s">
        <v>45</v>
      </c>
      <c r="AH369" s="56" t="s">
        <v>45</v>
      </c>
      <c r="AI369" s="56" t="s">
        <v>45</v>
      </c>
      <c r="AJ369" s="56" t="s">
        <v>45</v>
      </c>
      <c r="AK369" s="57" t="s">
        <v>45</v>
      </c>
      <c r="AL369" s="64" t="s">
        <v>2400</v>
      </c>
      <c r="AM369" t="s">
        <v>2585</v>
      </c>
      <c r="AN369" t="s">
        <v>2585</v>
      </c>
      <c r="AO369" t="b">
        <f t="shared" si="16"/>
        <v>1</v>
      </c>
    </row>
    <row r="370" spans="1:41" ht="15" customHeight="1">
      <c r="A370" s="1">
        <v>327</v>
      </c>
      <c r="B370" s="1" t="s">
        <v>2162</v>
      </c>
      <c r="C370" s="1" t="s">
        <v>2163</v>
      </c>
      <c r="D370" s="14" t="str">
        <f>VLOOKUP(C370, Tea_added!$B$1:$E$367, 3, FALSE)</f>
        <v>PlateI_E3_AAH2153_Hymenoptera_Ichneumonidae_Cryptus_leechi_idba_pilon</v>
      </c>
      <c r="E370" s="14" t="str">
        <f>VLOOKUP(C370, Tea_added!$B$2:$E$367, 4, FALSE)</f>
        <v>BOLD:AAH2153</v>
      </c>
      <c r="F370" s="1" t="s">
        <v>2164</v>
      </c>
      <c r="G370" s="1" t="s">
        <v>2165</v>
      </c>
      <c r="H370" s="1" t="s">
        <v>2166</v>
      </c>
      <c r="I370" s="1" t="s">
        <v>773</v>
      </c>
      <c r="J370" s="1" t="s">
        <v>774</v>
      </c>
      <c r="K370" s="1" t="s">
        <v>2160</v>
      </c>
      <c r="L370" s="1" t="s">
        <v>2166</v>
      </c>
      <c r="M370" s="1" t="str">
        <f t="shared" si="18"/>
        <v>Cryptus leechi_BOLD:AAH2153</v>
      </c>
      <c r="N370" s="2">
        <v>90</v>
      </c>
      <c r="O370" s="2" t="s">
        <v>2167</v>
      </c>
      <c r="P370" s="2">
        <v>7227</v>
      </c>
      <c r="Q370" s="1" t="s">
        <v>715</v>
      </c>
      <c r="R370" s="1" t="s">
        <v>1272</v>
      </c>
      <c r="S370" s="7" t="s">
        <v>2388</v>
      </c>
      <c r="T370" s="1" t="s">
        <v>55</v>
      </c>
      <c r="U370" s="7" t="s">
        <v>3544</v>
      </c>
      <c r="W370" s="55" t="s">
        <v>45</v>
      </c>
      <c r="X370" s="56" t="s">
        <v>45</v>
      </c>
      <c r="Y370" s="56" t="s">
        <v>45</v>
      </c>
      <c r="Z370" s="56" t="s">
        <v>45</v>
      </c>
      <c r="AA370" s="56" t="s">
        <v>45</v>
      </c>
      <c r="AB370" s="56" t="s">
        <v>45</v>
      </c>
      <c r="AC370" s="56" t="s">
        <v>45</v>
      </c>
      <c r="AD370" s="56" t="s">
        <v>45</v>
      </c>
      <c r="AE370" s="56" t="s">
        <v>45</v>
      </c>
      <c r="AF370" s="56" t="s">
        <v>45</v>
      </c>
      <c r="AG370" s="56" t="s">
        <v>45</v>
      </c>
      <c r="AH370" s="56" t="s">
        <v>45</v>
      </c>
      <c r="AI370" s="56" t="s">
        <v>45</v>
      </c>
      <c r="AJ370" s="56" t="s">
        <v>45</v>
      </c>
      <c r="AK370" s="57" t="s">
        <v>45</v>
      </c>
      <c r="AL370" s="64" t="s">
        <v>2399</v>
      </c>
      <c r="AM370" t="s">
        <v>2447</v>
      </c>
      <c r="AN370" t="s">
        <v>2447</v>
      </c>
      <c r="AO370" t="b">
        <f t="shared" si="16"/>
        <v>1</v>
      </c>
    </row>
    <row r="371" spans="1:41" ht="15" customHeight="1">
      <c r="A371" s="1">
        <v>328</v>
      </c>
      <c r="B371" s="1" t="s">
        <v>2168</v>
      </c>
      <c r="C371" s="1" t="s">
        <v>2169</v>
      </c>
      <c r="D371" s="14" t="str">
        <f>VLOOKUP(C371, Tea_added!$B$1:$E$367, 3, FALSE)</f>
        <v>PlateI_A2_AAL1412_Hymenoptera_Ichneumonidae_Diadegma_majale_spades_pilon</v>
      </c>
      <c r="E371" s="14" t="str">
        <f>VLOOKUP(C371, Tea_added!$B$2:$E$367, 4, FALSE)</f>
        <v>BOLD:AAL1412</v>
      </c>
      <c r="F371" s="1" t="s">
        <v>2170</v>
      </c>
      <c r="G371" s="1" t="s">
        <v>2171</v>
      </c>
      <c r="H371" s="1" t="s">
        <v>2172</v>
      </c>
      <c r="I371" s="1" t="s">
        <v>773</v>
      </c>
      <c r="J371" s="1" t="s">
        <v>774</v>
      </c>
      <c r="K371" s="1" t="s">
        <v>2173</v>
      </c>
      <c r="L371" s="1" t="s">
        <v>2172</v>
      </c>
      <c r="M371" s="1" t="str">
        <f t="shared" si="18"/>
        <v>Diadegma majale_BOLD:AAL1412</v>
      </c>
      <c r="N371" s="2">
        <v>90</v>
      </c>
      <c r="O371" s="2" t="s">
        <v>2174</v>
      </c>
      <c r="P371" s="2">
        <v>3654</v>
      </c>
      <c r="Q371" s="1" t="s">
        <v>715</v>
      </c>
      <c r="R371" s="1" t="s">
        <v>1272</v>
      </c>
      <c r="S371" s="7" t="s">
        <v>2386</v>
      </c>
      <c r="T371" s="1" t="s">
        <v>55</v>
      </c>
      <c r="U371" s="7" t="s">
        <v>3544</v>
      </c>
      <c r="V371" s="71"/>
      <c r="W371" s="55" t="s">
        <v>45</v>
      </c>
      <c r="X371" s="56" t="s">
        <v>45</v>
      </c>
      <c r="Y371" s="56" t="s">
        <v>45</v>
      </c>
      <c r="Z371" s="56" t="s">
        <v>45</v>
      </c>
      <c r="AA371" s="56" t="s">
        <v>45</v>
      </c>
      <c r="AB371" s="56" t="s">
        <v>45</v>
      </c>
      <c r="AC371" s="56" t="s">
        <v>45</v>
      </c>
      <c r="AD371" s="56" t="s">
        <v>45</v>
      </c>
      <c r="AE371" s="56" t="s">
        <v>45</v>
      </c>
      <c r="AF371" s="56" t="s">
        <v>45</v>
      </c>
      <c r="AG371" s="56" t="s">
        <v>45</v>
      </c>
      <c r="AH371" s="56" t="s">
        <v>45</v>
      </c>
      <c r="AI371" s="56" t="s">
        <v>45</v>
      </c>
      <c r="AJ371" s="56" t="s">
        <v>45</v>
      </c>
      <c r="AK371" s="57" t="s">
        <v>45</v>
      </c>
      <c r="AL371" s="64" t="s">
        <v>2400</v>
      </c>
      <c r="AM371" t="s">
        <v>2586</v>
      </c>
      <c r="AN371" t="s">
        <v>2586</v>
      </c>
      <c r="AO371" t="b">
        <f t="shared" si="16"/>
        <v>1</v>
      </c>
    </row>
    <row r="372" spans="1:41" ht="15" customHeight="1">
      <c r="A372" s="1">
        <v>329</v>
      </c>
      <c r="B372" s="1" t="s">
        <v>2175</v>
      </c>
      <c r="C372" s="1" t="s">
        <v>2176</v>
      </c>
      <c r="D372" s="14" t="str">
        <f>VLOOKUP(C372, Tea_added!$B$1:$E$367, 3, FALSE)</f>
        <v>PlateJ_A3_AAH1503_Hymenoptera_Ichneumonidae_Pimpla_sodalis_idba_pilon</v>
      </c>
      <c r="E372" s="14" t="str">
        <f>VLOOKUP(C372, Tea_added!$B$2:$E$367, 4, FALSE)</f>
        <v>BOLD:AAH1503</v>
      </c>
      <c r="F372" s="1" t="s">
        <v>2177</v>
      </c>
      <c r="G372" s="1" t="s">
        <v>2178</v>
      </c>
      <c r="H372" s="1" t="s">
        <v>2179</v>
      </c>
      <c r="I372" s="1" t="s">
        <v>773</v>
      </c>
      <c r="J372" s="1" t="s">
        <v>774</v>
      </c>
      <c r="K372" s="1" t="s">
        <v>2180</v>
      </c>
      <c r="L372" s="1" t="s">
        <v>2179</v>
      </c>
      <c r="M372" s="1" t="str">
        <f t="shared" si="18"/>
        <v>Pimpla sodalis_BOLD:AAH1503</v>
      </c>
      <c r="N372" s="2">
        <v>90</v>
      </c>
      <c r="O372" s="2" t="s">
        <v>2181</v>
      </c>
      <c r="P372" s="2">
        <v>8559</v>
      </c>
      <c r="Q372" s="1" t="s">
        <v>715</v>
      </c>
      <c r="R372" s="1" t="s">
        <v>1272</v>
      </c>
      <c r="S372" s="7" t="s">
        <v>2388</v>
      </c>
      <c r="T372" s="1" t="s">
        <v>55</v>
      </c>
      <c r="U372" s="7" t="s">
        <v>3544</v>
      </c>
      <c r="W372" s="55" t="s">
        <v>45</v>
      </c>
      <c r="X372" s="56" t="s">
        <v>45</v>
      </c>
      <c r="Y372" s="56" t="s">
        <v>45</v>
      </c>
      <c r="Z372" s="56" t="s">
        <v>45</v>
      </c>
      <c r="AA372" s="56" t="s">
        <v>45</v>
      </c>
      <c r="AB372" s="56" t="s">
        <v>45</v>
      </c>
      <c r="AC372" s="56" t="s">
        <v>45</v>
      </c>
      <c r="AD372" s="56" t="s">
        <v>45</v>
      </c>
      <c r="AE372" s="56" t="s">
        <v>45</v>
      </c>
      <c r="AF372" s="56" t="s">
        <v>45</v>
      </c>
      <c r="AG372" s="56" t="s">
        <v>45</v>
      </c>
      <c r="AH372" s="56" t="s">
        <v>45</v>
      </c>
      <c r="AI372" s="56" t="s">
        <v>45</v>
      </c>
      <c r="AJ372" s="56" t="s">
        <v>45</v>
      </c>
      <c r="AK372" s="57" t="s">
        <v>45</v>
      </c>
      <c r="AL372" s="64" t="s">
        <v>2399</v>
      </c>
      <c r="AM372" t="s">
        <v>2448</v>
      </c>
      <c r="AN372" t="s">
        <v>2448</v>
      </c>
      <c r="AO372" t="b">
        <f t="shared" si="16"/>
        <v>1</v>
      </c>
    </row>
    <row r="373" spans="1:41" ht="15" customHeight="1">
      <c r="A373" s="1">
        <v>330</v>
      </c>
      <c r="B373" s="1" t="s">
        <v>2182</v>
      </c>
      <c r="C373" s="1" t="s">
        <v>2183</v>
      </c>
      <c r="D373" s="14" t="str">
        <f>VLOOKUP(C373, Tea_added!$B$1:$E$367, 3, FALSE)</f>
        <v>PlateI_B6_AAG9511_Hymenoptera_Ichneumonidae_Mesochorus_refsoup_Concatenated</v>
      </c>
      <c r="E373" s="14" t="str">
        <f>VLOOKUP(C373, Tea_added!$B$2:$E$367, 4, FALSE)</f>
        <v>BOLD:AAG9511</v>
      </c>
      <c r="F373" s="1" t="s">
        <v>2184</v>
      </c>
      <c r="G373" s="1" t="s">
        <v>2185</v>
      </c>
      <c r="H373" s="1" t="s">
        <v>2186</v>
      </c>
      <c r="I373" s="1" t="s">
        <v>773</v>
      </c>
      <c r="J373" s="1" t="s">
        <v>774</v>
      </c>
      <c r="K373" s="1" t="s">
        <v>2186</v>
      </c>
      <c r="L373" s="1" t="s">
        <v>3379</v>
      </c>
      <c r="M373" s="1" t="str">
        <f t="shared" si="18"/>
        <v>Mesochorus sp_BOLD:AAG9511</v>
      </c>
      <c r="N373" s="2">
        <v>70</v>
      </c>
      <c r="O373" s="2" t="s">
        <v>2187</v>
      </c>
      <c r="P373" s="2">
        <v>1407</v>
      </c>
      <c r="Q373" s="1" t="s">
        <v>715</v>
      </c>
      <c r="R373" s="1" t="s">
        <v>1272</v>
      </c>
      <c r="S373" s="7" t="s">
        <v>2388</v>
      </c>
      <c r="T373" s="1" t="s">
        <v>2650</v>
      </c>
      <c r="U373" s="7" t="s">
        <v>3544</v>
      </c>
      <c r="V373" s="71" t="s">
        <v>2393</v>
      </c>
      <c r="W373" s="6" t="s">
        <v>2651</v>
      </c>
      <c r="X373" s="56" t="s">
        <v>45</v>
      </c>
      <c r="Y373" s="56" t="s">
        <v>45</v>
      </c>
      <c r="Z373" s="7" t="s">
        <v>2650</v>
      </c>
      <c r="AA373" s="7" t="s">
        <v>2650</v>
      </c>
      <c r="AB373" s="56" t="s">
        <v>45</v>
      </c>
      <c r="AC373" s="56" t="s">
        <v>45</v>
      </c>
      <c r="AD373" s="7" t="s">
        <v>2650</v>
      </c>
      <c r="AE373" s="7" t="s">
        <v>2650</v>
      </c>
      <c r="AF373" s="7" t="s">
        <v>2651</v>
      </c>
      <c r="AG373" s="7" t="s">
        <v>2650</v>
      </c>
      <c r="AH373" s="56" t="s">
        <v>45</v>
      </c>
      <c r="AI373" s="56" t="s">
        <v>45</v>
      </c>
      <c r="AJ373" s="56" t="s">
        <v>45</v>
      </c>
      <c r="AK373" s="8" t="s">
        <v>2651</v>
      </c>
      <c r="AL373" s="64" t="s">
        <v>2636</v>
      </c>
      <c r="AM373" t="s">
        <v>2587</v>
      </c>
      <c r="AN373" t="s">
        <v>2587</v>
      </c>
      <c r="AO373" t="b">
        <f t="shared" si="16"/>
        <v>1</v>
      </c>
    </row>
    <row r="374" spans="1:41" ht="15" customHeight="1">
      <c r="A374" s="1">
        <v>153</v>
      </c>
      <c r="B374" s="1" t="s">
        <v>1138</v>
      </c>
      <c r="C374" s="1" t="s">
        <v>1139</v>
      </c>
      <c r="D374" s="14" t="str">
        <f>VLOOKUP(C374, Tea_added!$B$1:$E$367, 3, FALSE)</f>
        <v>MITO_8_AAD7664_Diptera_Muscidae_Drymeia_segnis_IDBApilon</v>
      </c>
      <c r="E374" s="14" t="str">
        <f>VLOOKUP(C374, Tea_added!$B$2:$E$367, 4, FALSE)</f>
        <v>BOLD:AAD7664</v>
      </c>
      <c r="F374" s="1" t="s">
        <v>1140</v>
      </c>
      <c r="G374" s="1" t="s">
        <v>1102</v>
      </c>
      <c r="H374" s="1" t="s">
        <v>1141</v>
      </c>
      <c r="I374" s="1" t="s">
        <v>40</v>
      </c>
      <c r="J374" s="1" t="s">
        <v>406</v>
      </c>
      <c r="K374" s="1" t="s">
        <v>1110</v>
      </c>
      <c r="L374" s="1" t="s">
        <v>1141</v>
      </c>
      <c r="M374" s="1" t="str">
        <f t="shared" si="18"/>
        <v>Drymeia segnis_BOLD:AAD7664</v>
      </c>
      <c r="N374" s="2">
        <v>50</v>
      </c>
      <c r="O374" s="2" t="s">
        <v>1142</v>
      </c>
      <c r="P374" s="2">
        <v>22865</v>
      </c>
      <c r="Q374" s="1" t="s">
        <v>715</v>
      </c>
      <c r="R374" s="1" t="s">
        <v>44</v>
      </c>
      <c r="S374" s="9" t="s">
        <v>45</v>
      </c>
      <c r="T374" s="1" t="s">
        <v>55</v>
      </c>
      <c r="U374" s="7" t="s">
        <v>3544</v>
      </c>
      <c r="V374" s="71"/>
      <c r="W374" s="55" t="s">
        <v>2653</v>
      </c>
      <c r="X374" s="56" t="s">
        <v>2653</v>
      </c>
      <c r="Y374" s="56" t="s">
        <v>2653</v>
      </c>
      <c r="Z374" s="56" t="s">
        <v>2653</v>
      </c>
      <c r="AA374" s="56" t="s">
        <v>2653</v>
      </c>
      <c r="AB374" s="56" t="s">
        <v>2653</v>
      </c>
      <c r="AC374" s="56" t="s">
        <v>2653</v>
      </c>
      <c r="AD374" s="56" t="s">
        <v>2653</v>
      </c>
      <c r="AE374" s="56" t="s">
        <v>2653</v>
      </c>
      <c r="AF374" s="56" t="s">
        <v>2653</v>
      </c>
      <c r="AG374" s="56" t="s">
        <v>2653</v>
      </c>
      <c r="AH374" s="56" t="s">
        <v>2653</v>
      </c>
      <c r="AI374" s="56" t="s">
        <v>2653</v>
      </c>
      <c r="AJ374" s="56" t="s">
        <v>2653</v>
      </c>
      <c r="AK374" s="57" t="s">
        <v>2653</v>
      </c>
      <c r="AL374" s="66" t="s">
        <v>56</v>
      </c>
      <c r="AM374" s="1" t="s">
        <v>1143</v>
      </c>
      <c r="AN374" t="s">
        <v>1143</v>
      </c>
      <c r="AO374" t="b">
        <f t="shared" si="16"/>
        <v>1</v>
      </c>
    </row>
    <row r="375" spans="1:41" ht="15" customHeight="1">
      <c r="A375" s="1">
        <v>331</v>
      </c>
      <c r="B375" s="1" t="s">
        <v>2188</v>
      </c>
      <c r="C375" s="1" t="s">
        <v>2189</v>
      </c>
      <c r="D375" s="14" t="str">
        <f>VLOOKUP(C375, Tea_added!$B$1:$E$367, 3, FALSE)</f>
        <v>PlateI_F5_AAU9767_Hymenoptera_Ichneumonidae_Hyposoter_spades_pilon</v>
      </c>
      <c r="E375" s="14" t="str">
        <f>VLOOKUP(C375, Tea_added!$B$2:$E$367, 4, FALSE)</f>
        <v>BOLD:AAU9767</v>
      </c>
      <c r="F375" s="1" t="s">
        <v>2190</v>
      </c>
      <c r="G375" s="1" t="s">
        <v>2191</v>
      </c>
      <c r="H375" s="1" t="s">
        <v>2192</v>
      </c>
      <c r="I375" s="1" t="s">
        <v>773</v>
      </c>
      <c r="J375" s="1" t="s">
        <v>774</v>
      </c>
      <c r="K375" s="1" t="s">
        <v>2141</v>
      </c>
      <c r="L375" s="1" t="s">
        <v>2192</v>
      </c>
      <c r="M375" s="1" t="str">
        <f t="shared" si="18"/>
        <v>Hyposoter frigidus_BOLD:AAU9767</v>
      </c>
      <c r="N375" s="2">
        <v>90</v>
      </c>
      <c r="O375" s="2" t="s">
        <v>2193</v>
      </c>
      <c r="P375" s="2">
        <v>8739</v>
      </c>
      <c r="Q375" s="1" t="s">
        <v>715</v>
      </c>
      <c r="R375" s="1" t="s">
        <v>1272</v>
      </c>
      <c r="S375" s="7" t="s">
        <v>2388</v>
      </c>
      <c r="T375" s="1" t="s">
        <v>2649</v>
      </c>
      <c r="U375" s="7" t="s">
        <v>3544</v>
      </c>
      <c r="W375" s="55" t="s">
        <v>2656</v>
      </c>
      <c r="X375" s="56" t="s">
        <v>2654</v>
      </c>
      <c r="Y375" s="56" t="s">
        <v>2654</v>
      </c>
      <c r="Z375" s="56" t="s">
        <v>2654</v>
      </c>
      <c r="AA375" s="56" t="s">
        <v>2654</v>
      </c>
      <c r="AB375" s="56" t="s">
        <v>2654</v>
      </c>
      <c r="AC375" s="56" t="s">
        <v>2654</v>
      </c>
      <c r="AD375" s="56" t="s">
        <v>2654</v>
      </c>
      <c r="AE375" s="56" t="s">
        <v>2654</v>
      </c>
      <c r="AF375" s="56" t="s">
        <v>2654</v>
      </c>
      <c r="AG375" s="56" t="s">
        <v>2654</v>
      </c>
      <c r="AH375" s="56" t="s">
        <v>2654</v>
      </c>
      <c r="AI375" s="56" t="s">
        <v>2654</v>
      </c>
      <c r="AJ375" s="56" t="s">
        <v>2654</v>
      </c>
      <c r="AK375" s="57" t="s">
        <v>2656</v>
      </c>
      <c r="AL375" s="64" t="s">
        <v>2400</v>
      </c>
      <c r="AM375" t="s">
        <v>2588</v>
      </c>
      <c r="AN375" t="s">
        <v>2588</v>
      </c>
      <c r="AO375" t="b">
        <f t="shared" si="16"/>
        <v>1</v>
      </c>
    </row>
    <row r="376" spans="1:41" ht="15" customHeight="1">
      <c r="A376" s="1">
        <v>332</v>
      </c>
      <c r="B376" s="1" t="s">
        <v>2194</v>
      </c>
      <c r="C376" s="1" t="s">
        <v>2195</v>
      </c>
      <c r="D376" s="14" t="str">
        <f>VLOOKUP(C376, Tea_added!$B$1:$E$367, 3, FALSE)</f>
        <v>PlateI_G4_AAM7340_Diptera_Scathophagidae_Gonarcticus_arcticus_spades_pilon</v>
      </c>
      <c r="E376" s="14" t="str">
        <f>VLOOKUP(C376, Tea_added!$B$2:$E$367, 4, FALSE)</f>
        <v>BOLD:AAM7340</v>
      </c>
      <c r="F376" s="1" t="s">
        <v>2196</v>
      </c>
      <c r="G376" s="1" t="s">
        <v>2197</v>
      </c>
      <c r="H376" s="1" t="s">
        <v>2198</v>
      </c>
      <c r="I376" s="1" t="s">
        <v>40</v>
      </c>
      <c r="J376" s="1" t="s">
        <v>1104</v>
      </c>
      <c r="K376" s="1" t="s">
        <v>2199</v>
      </c>
      <c r="L376" s="1" t="s">
        <v>2198</v>
      </c>
      <c r="M376" s="1" t="str">
        <f t="shared" si="18"/>
        <v>Gonarcticus arcticus_BOLD:AAM7340</v>
      </c>
      <c r="N376" s="13">
        <v>90</v>
      </c>
      <c r="O376" s="13" t="s">
        <v>2200</v>
      </c>
      <c r="P376" s="13">
        <v>24012</v>
      </c>
      <c r="Q376" s="1" t="s">
        <v>715</v>
      </c>
      <c r="R376" s="1" t="s">
        <v>1272</v>
      </c>
      <c r="S376" s="7" t="s">
        <v>2388</v>
      </c>
      <c r="T376" s="1" t="s">
        <v>55</v>
      </c>
      <c r="U376" s="7" t="s">
        <v>3544</v>
      </c>
      <c r="W376" s="55" t="s">
        <v>2654</v>
      </c>
      <c r="X376" s="56" t="s">
        <v>2654</v>
      </c>
      <c r="Y376" s="56" t="s">
        <v>2654</v>
      </c>
      <c r="Z376" s="56" t="s">
        <v>2654</v>
      </c>
      <c r="AA376" s="56" t="s">
        <v>2654</v>
      </c>
      <c r="AB376" s="56" t="s">
        <v>2654</v>
      </c>
      <c r="AC376" s="56" t="s">
        <v>2654</v>
      </c>
      <c r="AD376" s="56" t="s">
        <v>2654</v>
      </c>
      <c r="AE376" s="56" t="s">
        <v>2654</v>
      </c>
      <c r="AF376" s="56" t="s">
        <v>2654</v>
      </c>
      <c r="AG376" s="56" t="s">
        <v>2654</v>
      </c>
      <c r="AH376" s="56" t="s">
        <v>2654</v>
      </c>
      <c r="AI376" s="56" t="s">
        <v>2654</v>
      </c>
      <c r="AJ376" s="56" t="s">
        <v>2654</v>
      </c>
      <c r="AK376" s="57" t="s">
        <v>2654</v>
      </c>
      <c r="AL376" s="64" t="s">
        <v>2400</v>
      </c>
      <c r="AM376" t="s">
        <v>2589</v>
      </c>
      <c r="AN376" t="s">
        <v>2589</v>
      </c>
      <c r="AO376" t="b">
        <f t="shared" si="16"/>
        <v>1</v>
      </c>
    </row>
    <row r="377" spans="1:41" ht="15" customHeight="1">
      <c r="A377" s="1">
        <v>333</v>
      </c>
      <c r="B377" s="1" t="s">
        <v>2201</v>
      </c>
      <c r="C377" s="1" t="s">
        <v>2202</v>
      </c>
      <c r="D377" s="14" t="str">
        <f>VLOOKUP(C377, Tea_added!$B$1:$E$367, 3, FALSE)</f>
        <v>PlateI_G11_AAB1982_Diptera_Syrphidae_Helophilus_groenlandicus_spades_pilon</v>
      </c>
      <c r="E377" s="14" t="str">
        <f>VLOOKUP(C377, Tea_added!$B$2:$E$367, 4, FALSE)</f>
        <v>BOLD:AAB1982</v>
      </c>
      <c r="F377" s="1" t="s">
        <v>2203</v>
      </c>
      <c r="G377" s="1" t="s">
        <v>2204</v>
      </c>
      <c r="H377" s="1" t="s">
        <v>2205</v>
      </c>
      <c r="I377" s="1" t="s">
        <v>40</v>
      </c>
      <c r="J377" s="1" t="s">
        <v>764</v>
      </c>
      <c r="K377" s="1" t="s">
        <v>2206</v>
      </c>
      <c r="L377" s="1" t="s">
        <v>2205</v>
      </c>
      <c r="M377" s="1" t="str">
        <f t="shared" si="18"/>
        <v>Helophilus groenlandicus_BOLD:AAB1982</v>
      </c>
      <c r="N377" s="2">
        <v>90</v>
      </c>
      <c r="O377" s="2" t="s">
        <v>2207</v>
      </c>
      <c r="P377" s="2">
        <v>55719</v>
      </c>
      <c r="Q377" s="1" t="s">
        <v>715</v>
      </c>
      <c r="R377" s="1" t="s">
        <v>1272</v>
      </c>
      <c r="S377" s="7" t="s">
        <v>2388</v>
      </c>
      <c r="T377" s="1" t="s">
        <v>55</v>
      </c>
      <c r="U377" s="7" t="s">
        <v>3544</v>
      </c>
      <c r="V377" s="71"/>
      <c r="W377" s="55" t="s">
        <v>2654</v>
      </c>
      <c r="X377" s="56" t="s">
        <v>2654</v>
      </c>
      <c r="Y377" s="56" t="s">
        <v>2654</v>
      </c>
      <c r="Z377" s="56" t="s">
        <v>2654</v>
      </c>
      <c r="AA377" s="56" t="s">
        <v>2654</v>
      </c>
      <c r="AB377" s="56" t="s">
        <v>2654</v>
      </c>
      <c r="AC377" s="56" t="s">
        <v>2654</v>
      </c>
      <c r="AD377" s="56" t="s">
        <v>2654</v>
      </c>
      <c r="AE377" s="56" t="s">
        <v>2654</v>
      </c>
      <c r="AF377" s="56" t="s">
        <v>2654</v>
      </c>
      <c r="AG377" s="56" t="s">
        <v>2654</v>
      </c>
      <c r="AH377" s="56" t="s">
        <v>2654</v>
      </c>
      <c r="AI377" s="56" t="s">
        <v>2654</v>
      </c>
      <c r="AJ377" s="56" t="s">
        <v>2654</v>
      </c>
      <c r="AK377" s="57" t="s">
        <v>2654</v>
      </c>
      <c r="AL377" s="64" t="s">
        <v>2400</v>
      </c>
      <c r="AM377" t="s">
        <v>2590</v>
      </c>
      <c r="AN377" t="s">
        <v>2590</v>
      </c>
      <c r="AO377" t="b">
        <f t="shared" si="16"/>
        <v>1</v>
      </c>
    </row>
    <row r="378" spans="1:41" ht="15" customHeight="1">
      <c r="A378" s="1">
        <v>334</v>
      </c>
      <c r="B378" s="1" t="s">
        <v>2208</v>
      </c>
      <c r="C378" s="1" t="s">
        <v>2209</v>
      </c>
      <c r="D378" s="14" t="str">
        <f>VLOOKUP(C378, Tea_added!$B$1:$E$367, 3, FALSE)</f>
        <v>PlateJ_C1_ACE4226_Diptera_Syrphidae_Helophilus_lapponicus_idba_spades_consensus</v>
      </c>
      <c r="E378" s="14" t="str">
        <f>VLOOKUP(C378, Tea_added!$B$2:$E$367, 4, FALSE)</f>
        <v>BOLD:ACE4226</v>
      </c>
      <c r="F378" s="1" t="s">
        <v>2210</v>
      </c>
      <c r="G378" s="1" t="s">
        <v>2211</v>
      </c>
      <c r="H378" s="1" t="s">
        <v>2212</v>
      </c>
      <c r="I378" s="1" t="s">
        <v>40</v>
      </c>
      <c r="J378" s="1" t="s">
        <v>764</v>
      </c>
      <c r="K378" s="1" t="s">
        <v>2206</v>
      </c>
      <c r="L378" s="1" t="s">
        <v>2212</v>
      </c>
      <c r="M378" s="1" t="str">
        <f t="shared" si="18"/>
        <v>Helophilus lapponicus_BOLD:ACE4226</v>
      </c>
      <c r="N378" s="13">
        <v>90</v>
      </c>
      <c r="O378" s="13" t="s">
        <v>2213</v>
      </c>
      <c r="P378" s="13">
        <v>42831</v>
      </c>
      <c r="Q378" s="1" t="s">
        <v>715</v>
      </c>
      <c r="R378" s="1" t="s">
        <v>1272</v>
      </c>
      <c r="S378" s="7" t="s">
        <v>2389</v>
      </c>
      <c r="T378" s="1" t="s">
        <v>55</v>
      </c>
      <c r="U378" s="7" t="s">
        <v>3544</v>
      </c>
      <c r="W378" s="55" t="s">
        <v>2654</v>
      </c>
      <c r="X378" s="56" t="s">
        <v>2654</v>
      </c>
      <c r="Y378" s="56" t="s">
        <v>2654</v>
      </c>
      <c r="Z378" s="56" t="s">
        <v>2654</v>
      </c>
      <c r="AA378" s="56" t="s">
        <v>2654</v>
      </c>
      <c r="AB378" s="56" t="s">
        <v>2654</v>
      </c>
      <c r="AC378" s="56" t="s">
        <v>2654</v>
      </c>
      <c r="AD378" s="56" t="s">
        <v>2654</v>
      </c>
      <c r="AE378" s="56" t="s">
        <v>2654</v>
      </c>
      <c r="AF378" s="56" t="s">
        <v>2654</v>
      </c>
      <c r="AG378" s="56" t="s">
        <v>2654</v>
      </c>
      <c r="AH378" s="56" t="s">
        <v>2654</v>
      </c>
      <c r="AI378" s="56" t="s">
        <v>2654</v>
      </c>
      <c r="AJ378" s="56" t="s">
        <v>2654</v>
      </c>
      <c r="AK378" s="57" t="s">
        <v>2654</v>
      </c>
      <c r="AL378" s="64" t="s">
        <v>72</v>
      </c>
      <c r="AM378" t="s">
        <v>2426</v>
      </c>
      <c r="AN378" t="s">
        <v>2426</v>
      </c>
      <c r="AO378" t="b">
        <f t="shared" si="16"/>
        <v>1</v>
      </c>
    </row>
    <row r="379" spans="1:41" ht="15" customHeight="1">
      <c r="A379" s="1">
        <v>335</v>
      </c>
      <c r="B379" s="1" t="s">
        <v>2214</v>
      </c>
      <c r="C379" s="1" t="s">
        <v>2215</v>
      </c>
      <c r="D379" s="14" t="str">
        <f>VLOOKUP(C379, Tea_added!$B$1:$E$367, 3, FALSE)</f>
        <v>PlateI_H5_AAC1834_Diptera_Syrphidae_Parasyrphus_tarsatus_refsoup_Concatenated</v>
      </c>
      <c r="E379" s="14" t="str">
        <f>VLOOKUP(C379, Tea_added!$B$2:$E$367, 4, FALSE)</f>
        <v>BOLD:AAC1834</v>
      </c>
      <c r="F379" s="1" t="s">
        <v>2216</v>
      </c>
      <c r="G379" s="1" t="s">
        <v>2217</v>
      </c>
      <c r="H379" s="1" t="s">
        <v>2218</v>
      </c>
      <c r="I379" s="1" t="s">
        <v>40</v>
      </c>
      <c r="J379" s="1" t="s">
        <v>764</v>
      </c>
      <c r="K379" s="1" t="s">
        <v>2219</v>
      </c>
      <c r="L379" s="1" t="s">
        <v>2218</v>
      </c>
      <c r="M379" s="1" t="str">
        <f t="shared" si="18"/>
        <v>Parasyrphus tarsatus_BOLD:AAC1834</v>
      </c>
      <c r="N379" s="13">
        <v>90</v>
      </c>
      <c r="O379" s="13" t="s">
        <v>2220</v>
      </c>
      <c r="P379" s="13">
        <v>52983</v>
      </c>
      <c r="Q379" s="1" t="s">
        <v>715</v>
      </c>
      <c r="R379" s="1" t="s">
        <v>1272</v>
      </c>
      <c r="S379" s="7" t="s">
        <v>2389</v>
      </c>
      <c r="T379" s="1" t="s">
        <v>2650</v>
      </c>
      <c r="U379" s="7" t="s">
        <v>3544</v>
      </c>
      <c r="V379" t="s">
        <v>2393</v>
      </c>
      <c r="W379" s="55" t="s">
        <v>2654</v>
      </c>
      <c r="X379" s="56" t="s">
        <v>2654</v>
      </c>
      <c r="Y379" s="56" t="s">
        <v>2654</v>
      </c>
      <c r="Z379" s="56" t="s">
        <v>2654</v>
      </c>
      <c r="AA379" s="56" t="s">
        <v>2654</v>
      </c>
      <c r="AB379" s="56" t="s">
        <v>2654</v>
      </c>
      <c r="AC379" s="56" t="s">
        <v>2654</v>
      </c>
      <c r="AD379" s="56" t="s">
        <v>2654</v>
      </c>
      <c r="AE379" s="7" t="s">
        <v>2650</v>
      </c>
      <c r="AF379" s="56" t="s">
        <v>2654</v>
      </c>
      <c r="AG379" s="56" t="s">
        <v>2654</v>
      </c>
      <c r="AH379" s="56" t="s">
        <v>2654</v>
      </c>
      <c r="AI379" s="56" t="s">
        <v>2654</v>
      </c>
      <c r="AJ379" s="56" t="s">
        <v>2654</v>
      </c>
      <c r="AK379" s="8" t="s">
        <v>2651</v>
      </c>
      <c r="AL379" s="64" t="s">
        <v>2636</v>
      </c>
      <c r="AM379" t="s">
        <v>2591</v>
      </c>
      <c r="AN379" t="s">
        <v>2591</v>
      </c>
      <c r="AO379" t="b">
        <f t="shared" si="16"/>
        <v>1</v>
      </c>
    </row>
    <row r="380" spans="1:41" ht="15" customHeight="1">
      <c r="A380" s="1">
        <v>336</v>
      </c>
      <c r="B380" s="1" t="s">
        <v>2221</v>
      </c>
      <c r="C380" s="1" t="s">
        <v>2222</v>
      </c>
      <c r="D380" s="14" t="str">
        <f>VLOOKUP(C380, Tea_added!$B$1:$E$367, 3, FALSE)</f>
        <v>PlateI_E2_AAL5949_Diptera_Syrphidae_Platycheirus_idba_spades_consensus</v>
      </c>
      <c r="E380" s="14" t="str">
        <f>VLOOKUP(C380, Tea_added!$B$2:$E$367, 4, FALSE)</f>
        <v>BOLD:AAL5949</v>
      </c>
      <c r="F380" s="1" t="s">
        <v>2223</v>
      </c>
      <c r="G380" s="1" t="s">
        <v>2224</v>
      </c>
      <c r="H380" s="1" t="s">
        <v>2225</v>
      </c>
      <c r="I380" s="1" t="s">
        <v>40</v>
      </c>
      <c r="J380" s="1" t="s">
        <v>764</v>
      </c>
      <c r="K380" s="1" t="s">
        <v>765</v>
      </c>
      <c r="L380" t="s">
        <v>3371</v>
      </c>
      <c r="M380" s="1" t="str">
        <f t="shared" si="18"/>
        <v>Platycheirus sp_BOLD:AAL5949</v>
      </c>
      <c r="N380" s="13">
        <v>90</v>
      </c>
      <c r="O380" s="13" t="s">
        <v>2226</v>
      </c>
      <c r="P380" s="13">
        <v>35496</v>
      </c>
      <c r="Q380" s="1" t="s">
        <v>715</v>
      </c>
      <c r="R380" s="1" t="s">
        <v>1272</v>
      </c>
      <c r="S380" s="7" t="s">
        <v>2388</v>
      </c>
      <c r="T380" s="1" t="s">
        <v>55</v>
      </c>
      <c r="U380" s="7" t="s">
        <v>3544</v>
      </c>
      <c r="V380" s="71"/>
      <c r="W380" s="55" t="s">
        <v>45</v>
      </c>
      <c r="X380" s="56" t="s">
        <v>45</v>
      </c>
      <c r="Y380" s="56" t="s">
        <v>45</v>
      </c>
      <c r="Z380" s="56" t="s">
        <v>45</v>
      </c>
      <c r="AA380" s="56" t="s">
        <v>45</v>
      </c>
      <c r="AB380" s="56" t="s">
        <v>45</v>
      </c>
      <c r="AC380" s="56" t="s">
        <v>45</v>
      </c>
      <c r="AD380" s="56" t="s">
        <v>45</v>
      </c>
      <c r="AE380" s="56" t="s">
        <v>45</v>
      </c>
      <c r="AF380" s="56" t="s">
        <v>45</v>
      </c>
      <c r="AG380" s="56" t="s">
        <v>45</v>
      </c>
      <c r="AH380" s="56" t="s">
        <v>45</v>
      </c>
      <c r="AI380" s="56" t="s">
        <v>45</v>
      </c>
      <c r="AJ380" s="56" t="s">
        <v>45</v>
      </c>
      <c r="AK380" s="57" t="s">
        <v>45</v>
      </c>
      <c r="AL380" s="64" t="s">
        <v>72</v>
      </c>
      <c r="AM380" t="s">
        <v>2427</v>
      </c>
      <c r="AN380" t="s">
        <v>2427</v>
      </c>
      <c r="AO380" t="b">
        <f t="shared" si="16"/>
        <v>1</v>
      </c>
    </row>
    <row r="381" spans="1:41" ht="15" customHeight="1">
      <c r="A381" s="1">
        <v>337</v>
      </c>
      <c r="B381" s="1" t="s">
        <v>2227</v>
      </c>
      <c r="C381" s="1" t="s">
        <v>2228</v>
      </c>
      <c r="D381" s="14" t="str">
        <f>VLOOKUP(C381, Tea_added!$B$1:$E$367, 3, FALSE)</f>
        <v>PlateI_D4_ACF5729_Diptera_Exorista_thula_spades_pilon</v>
      </c>
      <c r="E381" s="14" t="str">
        <f>VLOOKUP(C381, Tea_added!$B$2:$E$367, 4, FALSE)</f>
        <v>BOLD:ACF5729</v>
      </c>
      <c r="F381" s="1" t="s">
        <v>2229</v>
      </c>
      <c r="G381" s="1" t="s">
        <v>2230</v>
      </c>
      <c r="H381" s="1" t="s">
        <v>2231</v>
      </c>
      <c r="I381" s="1" t="s">
        <v>40</v>
      </c>
      <c r="J381" s="1" t="s">
        <v>1171</v>
      </c>
      <c r="K381" s="1" t="s">
        <v>2232</v>
      </c>
      <c r="L381" s="1" t="s">
        <v>2231</v>
      </c>
      <c r="M381" s="1" t="str">
        <f t="shared" si="18"/>
        <v>Exorista thula_BOLD:ACF5729</v>
      </c>
      <c r="N381" s="2">
        <v>90</v>
      </c>
      <c r="O381" s="2" t="s">
        <v>2233</v>
      </c>
      <c r="P381" s="2">
        <v>113184</v>
      </c>
      <c r="Q381" s="1" t="s">
        <v>715</v>
      </c>
      <c r="R381" s="1" t="s">
        <v>1272</v>
      </c>
      <c r="S381" s="7" t="s">
        <v>2388</v>
      </c>
      <c r="T381" s="1" t="s">
        <v>55</v>
      </c>
      <c r="U381" s="7" t="s">
        <v>3544</v>
      </c>
      <c r="V381" s="71"/>
      <c r="W381" s="55" t="s">
        <v>45</v>
      </c>
      <c r="X381" s="56" t="s">
        <v>45</v>
      </c>
      <c r="Y381" s="56" t="s">
        <v>45</v>
      </c>
      <c r="Z381" s="56" t="s">
        <v>45</v>
      </c>
      <c r="AA381" s="56" t="s">
        <v>45</v>
      </c>
      <c r="AB381" s="56" t="s">
        <v>45</v>
      </c>
      <c r="AC381" s="56" t="s">
        <v>45</v>
      </c>
      <c r="AD381" s="56" t="s">
        <v>45</v>
      </c>
      <c r="AE381" s="56" t="s">
        <v>45</v>
      </c>
      <c r="AF381" s="56" t="s">
        <v>45</v>
      </c>
      <c r="AG381" s="56" t="s">
        <v>45</v>
      </c>
      <c r="AH381" s="56" t="s">
        <v>45</v>
      </c>
      <c r="AI381" s="56" t="s">
        <v>45</v>
      </c>
      <c r="AJ381" s="56" t="s">
        <v>45</v>
      </c>
      <c r="AK381" s="57" t="s">
        <v>45</v>
      </c>
      <c r="AL381" s="64" t="s">
        <v>2400</v>
      </c>
      <c r="AM381" t="s">
        <v>2592</v>
      </c>
      <c r="AN381" t="s">
        <v>2592</v>
      </c>
      <c r="AO381" t="b">
        <f t="shared" si="16"/>
        <v>1</v>
      </c>
    </row>
    <row r="382" spans="1:41" ht="15" customHeight="1">
      <c r="A382" s="1">
        <v>154</v>
      </c>
      <c r="B382" s="1" t="s">
        <v>1144</v>
      </c>
      <c r="C382" s="1" t="s">
        <v>1145</v>
      </c>
      <c r="D382" s="14" t="str">
        <f>VLOOKUP(C382, Tea_added!$B$1:$E$367, 3, FALSE)</f>
        <v>PlateI_G2_ABX6359_Diptera_Muscidae_Spilogona_tornensis_idba_spades_consensus</v>
      </c>
      <c r="E382" s="14" t="str">
        <f>VLOOKUP(C382, Tea_added!$B$2:$E$367, 4, FALSE)</f>
        <v>BOLD:ABX6359</v>
      </c>
      <c r="F382" s="1" t="s">
        <v>1146</v>
      </c>
      <c r="G382" s="1" t="s">
        <v>1102</v>
      </c>
      <c r="H382" s="1" t="s">
        <v>1147</v>
      </c>
      <c r="I382" s="1" t="s">
        <v>40</v>
      </c>
      <c r="J382" s="1" t="s">
        <v>406</v>
      </c>
      <c r="K382" s="1" t="s">
        <v>407</v>
      </c>
      <c r="L382" s="1" t="s">
        <v>1147</v>
      </c>
      <c r="M382" s="1"/>
      <c r="N382" s="13">
        <v>50</v>
      </c>
      <c r="O382" s="13" t="s">
        <v>1148</v>
      </c>
      <c r="P382" s="13">
        <v>6180</v>
      </c>
      <c r="Q382" s="1" t="s">
        <v>715</v>
      </c>
      <c r="R382" s="1" t="s">
        <v>44</v>
      </c>
      <c r="S382" s="4" t="s">
        <v>45</v>
      </c>
      <c r="T382" s="5" t="s">
        <v>46</v>
      </c>
      <c r="U382" s="116" t="s">
        <v>3544</v>
      </c>
      <c r="V382" s="122" t="s">
        <v>2685</v>
      </c>
      <c r="W382" s="6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8"/>
      <c r="AM382" s="1"/>
      <c r="AN382" t="s">
        <v>2415</v>
      </c>
      <c r="AO382" t="b">
        <f t="shared" si="16"/>
        <v>0</v>
      </c>
    </row>
    <row r="383" spans="1:41" ht="15" customHeight="1">
      <c r="A383" s="14">
        <v>154</v>
      </c>
      <c r="B383" s="14" t="s">
        <v>1144</v>
      </c>
      <c r="C383" s="14" t="s">
        <v>1145</v>
      </c>
      <c r="D383" s="14" t="str">
        <f>VLOOKUP(C383, Tea_added!$B$1:$E$367, 3, FALSE)</f>
        <v>PlateI_G2_ABX6359_Diptera_Muscidae_Spilogona_tornensis_idba_spades_consensus</v>
      </c>
      <c r="E383" s="14" t="str">
        <f>VLOOKUP(C383, Tea_added!$B$2:$E$367, 4, FALSE)</f>
        <v>BOLD:ABX6359</v>
      </c>
      <c r="F383" s="14" t="s">
        <v>1146</v>
      </c>
      <c r="G383" s="14" t="s">
        <v>1102</v>
      </c>
      <c r="H383" s="14" t="s">
        <v>1147</v>
      </c>
      <c r="I383" s="14" t="s">
        <v>40</v>
      </c>
      <c r="J383" s="14" t="s">
        <v>406</v>
      </c>
      <c r="K383" s="14" t="s">
        <v>407</v>
      </c>
      <c r="L383" s="14" t="s">
        <v>1147</v>
      </c>
      <c r="M383" s="1" t="str">
        <f>_xlfn.TEXTJOIN("_", FALSE, L383, E383)</f>
        <v>Spilogona tornensis_BOLD:ABX6359</v>
      </c>
      <c r="N383" s="15">
        <v>50</v>
      </c>
      <c r="O383" s="15" t="s">
        <v>1148</v>
      </c>
      <c r="P383" s="15">
        <v>6180</v>
      </c>
      <c r="Q383" s="14" t="s">
        <v>715</v>
      </c>
      <c r="R383" s="14" t="s">
        <v>2384</v>
      </c>
      <c r="S383" s="19" t="s">
        <v>2385</v>
      </c>
      <c r="T383" s="17" t="s">
        <v>2650</v>
      </c>
      <c r="U383" s="117" t="s">
        <v>3544</v>
      </c>
      <c r="V383" s="113"/>
      <c r="W383" s="60" t="s">
        <v>2653</v>
      </c>
      <c r="X383" s="61" t="s">
        <v>2653</v>
      </c>
      <c r="Y383" s="61" t="s">
        <v>2653</v>
      </c>
      <c r="Z383" s="61" t="s">
        <v>2653</v>
      </c>
      <c r="AA383" s="61" t="s">
        <v>2653</v>
      </c>
      <c r="AB383" s="61" t="s">
        <v>2653</v>
      </c>
      <c r="AC383" s="61" t="s">
        <v>2653</v>
      </c>
      <c r="AD383" s="61" t="s">
        <v>2653</v>
      </c>
      <c r="AE383" s="61" t="s">
        <v>2653</v>
      </c>
      <c r="AF383" s="61" t="s">
        <v>2653</v>
      </c>
      <c r="AG383" s="61" t="s">
        <v>2653</v>
      </c>
      <c r="AH383" s="61" t="s">
        <v>2653</v>
      </c>
      <c r="AI383" s="61" t="s">
        <v>2653</v>
      </c>
      <c r="AJ383" s="19" t="s">
        <v>2651</v>
      </c>
      <c r="AK383" s="20" t="s">
        <v>2652</v>
      </c>
      <c r="AL383" s="65" t="s">
        <v>72</v>
      </c>
      <c r="AM383" s="14" t="s">
        <v>2415</v>
      </c>
      <c r="AN383" s="16" t="s">
        <v>2415</v>
      </c>
      <c r="AO383" t="b">
        <f t="shared" si="16"/>
        <v>1</v>
      </c>
    </row>
    <row r="384" spans="1:41" ht="15" customHeight="1">
      <c r="A384" s="32">
        <v>340</v>
      </c>
      <c r="B384" s="32" t="s">
        <v>2246</v>
      </c>
      <c r="C384" s="32" t="s">
        <v>2662</v>
      </c>
      <c r="D384" s="14" t="str">
        <f>VLOOKUP(C384, Tea_added!$B$1:$E$367, 3, FALSE)</f>
        <v>soup_AAM9110_Diptera_Muscidae_Spilogona_novaesibiriae_geneiousmapping</v>
      </c>
      <c r="E384" s="14" t="str">
        <f>VLOOKUP(C384, Tea_added!$B$2:$E$367, 4, FALSE)</f>
        <v>BOLD:AAM9110</v>
      </c>
      <c r="F384" s="32" t="s">
        <v>2247</v>
      </c>
      <c r="G384" s="32" t="s">
        <v>2248</v>
      </c>
      <c r="H384" s="32" t="s">
        <v>2249</v>
      </c>
      <c r="I384" s="32" t="s">
        <v>40</v>
      </c>
      <c r="J384" s="32" t="s">
        <v>406</v>
      </c>
      <c r="K384" s="32" t="s">
        <v>407</v>
      </c>
      <c r="L384" s="32" t="s">
        <v>2249</v>
      </c>
      <c r="M384" s="1" t="str">
        <f>_xlfn.TEXTJOIN("_", FALSE, L384, E384)</f>
        <v>Spilogona novaesibiriae_BOLD:AAM9110</v>
      </c>
      <c r="N384" s="33">
        <v>50</v>
      </c>
      <c r="O384" s="33" t="s">
        <v>2250</v>
      </c>
      <c r="P384" s="33">
        <v>15615</v>
      </c>
      <c r="Q384" s="32" t="s">
        <v>715</v>
      </c>
      <c r="R384" s="32" t="s">
        <v>1272</v>
      </c>
      <c r="S384" s="34" t="s">
        <v>2398</v>
      </c>
      <c r="T384" s="32" t="s">
        <v>2650</v>
      </c>
      <c r="U384" s="34" t="s">
        <v>3544</v>
      </c>
      <c r="V384" s="76" t="s">
        <v>2682</v>
      </c>
      <c r="W384" s="35" t="s">
        <v>45</v>
      </c>
      <c r="X384" s="34" t="s">
        <v>45</v>
      </c>
      <c r="Y384" s="34" t="s">
        <v>45</v>
      </c>
      <c r="Z384" s="34" t="s">
        <v>45</v>
      </c>
      <c r="AA384" s="34" t="s">
        <v>45</v>
      </c>
      <c r="AB384" s="34" t="s">
        <v>45</v>
      </c>
      <c r="AC384" s="34" t="s">
        <v>45</v>
      </c>
      <c r="AD384" s="34" t="s">
        <v>45</v>
      </c>
      <c r="AE384" s="34" t="s">
        <v>45</v>
      </c>
      <c r="AF384" s="34" t="s">
        <v>45</v>
      </c>
      <c r="AG384" s="34" t="s">
        <v>45</v>
      </c>
      <c r="AH384" s="34" t="s">
        <v>45</v>
      </c>
      <c r="AI384" s="34" t="s">
        <v>2664</v>
      </c>
      <c r="AJ384" s="34" t="s">
        <v>2656</v>
      </c>
      <c r="AK384" s="36" t="s">
        <v>2656</v>
      </c>
      <c r="AL384" s="33" t="s">
        <v>2663</v>
      </c>
      <c r="AM384" s="32" t="s">
        <v>2451</v>
      </c>
      <c r="AN384" s="32" t="s">
        <v>2595</v>
      </c>
      <c r="AO384" t="b">
        <f t="shared" si="16"/>
        <v>0</v>
      </c>
    </row>
    <row r="385" spans="14:37" ht="15" customHeight="1">
      <c r="N385" s="13"/>
      <c r="O385" s="13"/>
      <c r="P385" s="13"/>
      <c r="S385" s="7"/>
      <c r="W385" s="6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8"/>
    </row>
    <row r="386" spans="14:37" ht="15" customHeight="1">
      <c r="N386" s="13"/>
      <c r="O386" s="13"/>
      <c r="P386" s="13"/>
      <c r="S386" s="7"/>
      <c r="W386" s="6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8"/>
    </row>
    <row r="387" spans="14:37" ht="15" customHeight="1">
      <c r="N387" s="13"/>
      <c r="O387" s="13"/>
      <c r="P387" s="13"/>
      <c r="S387" s="7"/>
      <c r="W387" s="6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8"/>
    </row>
    <row r="388" spans="14:37" ht="15" customHeight="1">
      <c r="N388" s="13"/>
      <c r="O388" s="13"/>
      <c r="P388" s="13"/>
      <c r="S388" s="7"/>
      <c r="W388" s="6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8"/>
    </row>
    <row r="389" spans="14:37" ht="15" customHeight="1">
      <c r="N389" s="13"/>
      <c r="O389" s="13"/>
      <c r="P389" s="13"/>
      <c r="S389" s="7"/>
      <c r="W389" s="6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8"/>
    </row>
    <row r="390" spans="14:37" ht="15" customHeight="1">
      <c r="N390" s="13"/>
      <c r="O390" s="13"/>
      <c r="P390" s="13"/>
      <c r="S390" s="7"/>
      <c r="W390" s="6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8"/>
    </row>
    <row r="391" spans="14:37" ht="15" customHeight="1">
      <c r="N391" s="13"/>
      <c r="O391" s="13"/>
      <c r="P391" s="13"/>
      <c r="S391" s="7"/>
      <c r="W391" s="6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8"/>
    </row>
    <row r="392" spans="14:37" ht="15" customHeight="1">
      <c r="N392" s="13"/>
      <c r="O392" s="13"/>
      <c r="P392" s="13"/>
      <c r="S392" s="7"/>
      <c r="W392" s="6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8"/>
    </row>
    <row r="393" spans="14:37" ht="15" customHeight="1">
      <c r="N393" s="13"/>
      <c r="O393" s="13"/>
      <c r="P393" s="13"/>
      <c r="S393" s="7"/>
      <c r="W393" s="6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8"/>
    </row>
    <row r="394" spans="14:37" ht="15" customHeight="1">
      <c r="N394" s="13"/>
      <c r="O394" s="13"/>
      <c r="P394" s="13"/>
      <c r="S394" s="7"/>
      <c r="W394" s="6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8"/>
    </row>
    <row r="395" spans="14:37" ht="15" customHeight="1">
      <c r="N395" s="13"/>
      <c r="O395" s="13"/>
      <c r="P395" s="13"/>
      <c r="S395" s="7"/>
      <c r="W395" s="6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8"/>
    </row>
    <row r="396" spans="14:37" ht="15" customHeight="1">
      <c r="N396" s="13"/>
      <c r="O396" s="13"/>
      <c r="P396" s="13"/>
      <c r="S396" s="7"/>
      <c r="W396" s="6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8"/>
    </row>
    <row r="397" spans="14:37" ht="15" customHeight="1">
      <c r="N397" s="13"/>
      <c r="O397" s="13"/>
      <c r="P397" s="13"/>
      <c r="S397" s="7"/>
      <c r="W397" s="6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8"/>
    </row>
    <row r="398" spans="14:37" ht="15" customHeight="1">
      <c r="N398" s="13"/>
      <c r="O398" s="13"/>
      <c r="P398" s="13"/>
      <c r="S398" s="7"/>
      <c r="W398" s="6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8"/>
    </row>
    <row r="399" spans="14:37" ht="15" customHeight="1">
      <c r="N399" s="13"/>
      <c r="O399" s="13"/>
      <c r="P399" s="13"/>
      <c r="S399" s="7"/>
      <c r="W399" s="6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8"/>
    </row>
    <row r="400" spans="14:37" ht="15" customHeight="1">
      <c r="N400" s="13"/>
      <c r="O400" s="13"/>
      <c r="P400" s="13"/>
      <c r="S400" s="7"/>
      <c r="W400" s="6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8"/>
    </row>
    <row r="401" spans="14:37" ht="15" customHeight="1">
      <c r="N401" s="13"/>
      <c r="O401" s="13"/>
      <c r="P401" s="13"/>
      <c r="S401" s="7"/>
      <c r="W401" s="6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8"/>
    </row>
    <row r="402" spans="14:37" ht="15" customHeight="1">
      <c r="N402" s="13"/>
      <c r="O402" s="13"/>
      <c r="P402" s="13"/>
      <c r="S402" s="7"/>
      <c r="W402" s="6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8"/>
    </row>
    <row r="403" spans="14:37" ht="15" customHeight="1">
      <c r="N403" s="13"/>
      <c r="O403" s="13"/>
      <c r="P403" s="13"/>
      <c r="S403" s="7"/>
      <c r="W403" s="6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8"/>
    </row>
    <row r="404" spans="14:37" ht="15" customHeight="1">
      <c r="N404" s="13"/>
      <c r="O404" s="13"/>
      <c r="P404" s="13"/>
      <c r="S404" s="7"/>
      <c r="W404" s="6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8"/>
    </row>
    <row r="405" spans="14:37" ht="15" customHeight="1">
      <c r="N405" s="13"/>
      <c r="O405" s="13"/>
      <c r="P405" s="13"/>
      <c r="S405" s="7"/>
      <c r="W405" s="6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8"/>
    </row>
    <row r="406" spans="14:37" ht="15" customHeight="1">
      <c r="N406" s="13"/>
      <c r="O406" s="13"/>
      <c r="P406" s="13"/>
      <c r="S406" s="7"/>
      <c r="W406" s="6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8"/>
    </row>
    <row r="407" spans="14:37" ht="15" customHeight="1">
      <c r="N407" s="13"/>
      <c r="O407" s="13"/>
      <c r="P407" s="13"/>
      <c r="S407" s="7"/>
      <c r="W407" s="6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8"/>
    </row>
    <row r="408" spans="14:37" ht="15" customHeight="1">
      <c r="N408" s="13"/>
      <c r="O408" s="13"/>
      <c r="P408" s="13"/>
      <c r="S408" s="7"/>
      <c r="W408" s="6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8"/>
    </row>
    <row r="409" spans="14:37" ht="15" customHeight="1">
      <c r="N409" s="13"/>
      <c r="O409" s="13"/>
      <c r="P409" s="13"/>
      <c r="S409" s="7"/>
      <c r="W409" s="6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8"/>
    </row>
    <row r="410" spans="14:37" ht="15" customHeight="1">
      <c r="N410" s="13"/>
      <c r="O410" s="13"/>
      <c r="P410" s="13"/>
      <c r="S410" s="7"/>
      <c r="W410" s="6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8"/>
    </row>
    <row r="411" spans="14:37" ht="15" customHeight="1">
      <c r="N411" s="13"/>
      <c r="O411" s="13"/>
      <c r="P411" s="13"/>
      <c r="S411" s="7"/>
      <c r="W411" s="6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8"/>
    </row>
    <row r="412" spans="14:37" ht="15" customHeight="1">
      <c r="N412" s="13"/>
      <c r="O412" s="13"/>
      <c r="P412" s="13"/>
      <c r="S412" s="7"/>
      <c r="W412" s="6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8"/>
    </row>
    <row r="413" spans="14:37" ht="15" customHeight="1">
      <c r="N413" s="13"/>
      <c r="O413" s="13"/>
      <c r="P413" s="13"/>
      <c r="S413" s="7"/>
      <c r="W413" s="6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8"/>
    </row>
    <row r="414" spans="14:37" ht="15" customHeight="1">
      <c r="N414" s="13"/>
      <c r="O414" s="13"/>
      <c r="P414" s="13"/>
      <c r="S414" s="7"/>
      <c r="W414" s="6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8"/>
    </row>
    <row r="415" spans="14:37" ht="15" customHeight="1">
      <c r="N415" s="13"/>
      <c r="O415" s="13"/>
      <c r="P415" s="13"/>
      <c r="S415" s="7"/>
      <c r="W415" s="6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8"/>
    </row>
    <row r="416" spans="14:37" ht="15" customHeight="1">
      <c r="N416" s="13"/>
      <c r="O416" s="13"/>
      <c r="P416" s="13"/>
      <c r="S416" s="7"/>
      <c r="W416" s="6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8"/>
    </row>
    <row r="417" spans="14:37" ht="15" customHeight="1">
      <c r="N417" s="13"/>
      <c r="O417" s="13"/>
      <c r="P417" s="13"/>
      <c r="S417" s="7"/>
      <c r="W417" s="6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8"/>
    </row>
    <row r="418" spans="14:37" ht="15" customHeight="1">
      <c r="N418" s="13"/>
      <c r="O418" s="13"/>
      <c r="P418" s="13"/>
      <c r="S418" s="7"/>
      <c r="W418" s="6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8"/>
    </row>
    <row r="419" spans="14:37" ht="15" customHeight="1">
      <c r="N419" s="13"/>
      <c r="O419" s="13"/>
      <c r="P419" s="13"/>
      <c r="S419" s="7"/>
      <c r="W419" s="6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8"/>
    </row>
    <row r="420" spans="14:37" ht="15" customHeight="1">
      <c r="N420" s="13"/>
      <c r="O420" s="13"/>
      <c r="P420" s="13"/>
      <c r="S420" s="7"/>
      <c r="W420" s="6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8"/>
    </row>
    <row r="421" spans="14:37" ht="15" customHeight="1">
      <c r="N421" s="13"/>
      <c r="O421" s="13"/>
      <c r="P421" s="13"/>
      <c r="S421" s="7"/>
      <c r="W421" s="6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8"/>
    </row>
    <row r="422" spans="14:37" ht="15" customHeight="1">
      <c r="N422" s="13"/>
      <c r="O422" s="13"/>
      <c r="P422" s="13"/>
      <c r="S422" s="7"/>
      <c r="W422" s="6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8"/>
    </row>
    <row r="423" spans="14:37" ht="15" customHeight="1">
      <c r="N423" s="13"/>
      <c r="O423" s="13"/>
      <c r="P423" s="13"/>
      <c r="S423" s="7"/>
      <c r="W423" s="6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8"/>
    </row>
    <row r="424" spans="14:37" ht="15" customHeight="1">
      <c r="N424" s="13"/>
      <c r="O424" s="13"/>
      <c r="P424" s="13"/>
      <c r="S424" s="7"/>
      <c r="W424" s="6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8"/>
    </row>
    <row r="425" spans="14:37" ht="15" customHeight="1">
      <c r="N425" s="13"/>
      <c r="O425" s="13"/>
      <c r="P425" s="13"/>
      <c r="S425" s="7"/>
      <c r="W425" s="6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8"/>
    </row>
    <row r="426" spans="14:37" ht="15" customHeight="1">
      <c r="N426" s="13"/>
      <c r="O426" s="13"/>
      <c r="P426" s="13"/>
      <c r="S426" s="7"/>
      <c r="W426" s="6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8"/>
    </row>
    <row r="427" spans="14:37" ht="15" customHeight="1">
      <c r="N427" s="13"/>
      <c r="O427" s="13"/>
      <c r="P427" s="13"/>
      <c r="S427" s="7"/>
      <c r="W427" s="6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8"/>
    </row>
    <row r="428" spans="14:37" ht="15" customHeight="1">
      <c r="N428" s="13"/>
      <c r="O428" s="13"/>
      <c r="P428" s="13"/>
      <c r="S428" s="7"/>
      <c r="W428" s="6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8"/>
    </row>
    <row r="429" spans="14:37" ht="15" customHeight="1">
      <c r="N429" s="13"/>
      <c r="O429" s="13"/>
      <c r="P429" s="13"/>
      <c r="S429" s="7"/>
      <c r="W429" s="6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8"/>
    </row>
    <row r="430" spans="14:37" ht="15" customHeight="1">
      <c r="N430" s="13"/>
      <c r="O430" s="13"/>
      <c r="P430" s="13"/>
      <c r="S430" s="7"/>
      <c r="W430" s="6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8"/>
    </row>
    <row r="431" spans="14:37" ht="15" customHeight="1">
      <c r="N431" s="13"/>
      <c r="O431" s="13"/>
      <c r="P431" s="13"/>
      <c r="S431" s="7"/>
      <c r="W431" s="6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8"/>
    </row>
    <row r="432" spans="14:37" ht="15" customHeight="1">
      <c r="N432" s="13"/>
      <c r="O432" s="13"/>
      <c r="P432" s="13"/>
      <c r="S432" s="7"/>
      <c r="W432" s="6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8"/>
    </row>
    <row r="433" spans="14:37" ht="15" customHeight="1">
      <c r="N433" s="13"/>
      <c r="O433" s="13"/>
      <c r="P433" s="13"/>
      <c r="S433" s="7"/>
      <c r="W433" s="6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8"/>
    </row>
    <row r="434" spans="14:37" ht="15" customHeight="1">
      <c r="N434" s="13"/>
      <c r="O434" s="13"/>
      <c r="P434" s="13"/>
      <c r="S434" s="7"/>
      <c r="W434" s="6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8"/>
    </row>
    <row r="435" spans="14:37" ht="15" customHeight="1">
      <c r="N435" s="13"/>
      <c r="O435" s="13"/>
      <c r="P435" s="13"/>
      <c r="S435" s="7"/>
      <c r="W435" s="6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8"/>
    </row>
    <row r="436" spans="14:37" ht="15" customHeight="1">
      <c r="N436" s="13"/>
      <c r="O436" s="13"/>
      <c r="P436" s="13"/>
      <c r="S436" s="7"/>
      <c r="W436" s="6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8"/>
    </row>
    <row r="437" spans="14:37" ht="15" customHeight="1">
      <c r="N437" s="13"/>
      <c r="O437" s="13"/>
      <c r="P437" s="13"/>
      <c r="S437" s="7"/>
      <c r="W437" s="6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8"/>
    </row>
    <row r="438" spans="14:37" ht="15" customHeight="1">
      <c r="N438" s="13"/>
      <c r="O438" s="13"/>
      <c r="P438" s="13"/>
      <c r="S438" s="7"/>
      <c r="W438" s="6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8"/>
    </row>
    <row r="439" spans="14:37" ht="15" customHeight="1">
      <c r="N439" s="13"/>
      <c r="O439" s="13"/>
      <c r="P439" s="13"/>
      <c r="S439" s="7"/>
      <c r="W439" s="6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8"/>
    </row>
    <row r="440" spans="14:37" ht="15" customHeight="1">
      <c r="N440" s="13"/>
      <c r="O440" s="13"/>
      <c r="P440" s="13"/>
      <c r="S440" s="7"/>
      <c r="W440" s="6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8"/>
    </row>
    <row r="441" spans="14:37" ht="15" customHeight="1">
      <c r="N441" s="13"/>
      <c r="O441" s="13"/>
      <c r="P441" s="13"/>
      <c r="S441" s="7"/>
      <c r="W441" s="6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8"/>
    </row>
    <row r="442" spans="14:37" ht="15" customHeight="1">
      <c r="N442" s="13"/>
      <c r="O442" s="13"/>
      <c r="P442" s="13"/>
      <c r="S442" s="7"/>
      <c r="W442" s="6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8"/>
    </row>
    <row r="443" spans="14:37" ht="15" customHeight="1">
      <c r="N443" s="13"/>
      <c r="O443" s="13"/>
      <c r="P443" s="13"/>
      <c r="S443" s="7"/>
      <c r="W443" s="6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8"/>
    </row>
    <row r="444" spans="14:37" ht="15" customHeight="1">
      <c r="N444" s="13"/>
      <c r="O444" s="13"/>
      <c r="P444" s="13"/>
      <c r="S444" s="7"/>
      <c r="W444" s="6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8"/>
    </row>
    <row r="445" spans="14:37" ht="15" customHeight="1">
      <c r="N445" s="13"/>
      <c r="O445" s="13"/>
      <c r="P445" s="13"/>
      <c r="S445" s="7"/>
      <c r="W445" s="6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8"/>
    </row>
    <row r="446" spans="14:37" ht="15" customHeight="1">
      <c r="N446" s="13"/>
      <c r="O446" s="13"/>
      <c r="P446" s="13"/>
      <c r="S446" s="7"/>
      <c r="W446" s="6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8"/>
    </row>
    <row r="447" spans="14:37" ht="15" customHeight="1">
      <c r="N447" s="13"/>
      <c r="O447" s="13"/>
      <c r="P447" s="13"/>
      <c r="S447" s="7"/>
      <c r="W447" s="6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8"/>
    </row>
    <row r="448" spans="14:37" ht="15" customHeight="1">
      <c r="N448" s="13"/>
      <c r="O448" s="13"/>
      <c r="P448" s="13"/>
      <c r="S448" s="7"/>
      <c r="W448" s="6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8"/>
    </row>
    <row r="449" spans="14:37" ht="15" customHeight="1">
      <c r="N449" s="13"/>
      <c r="O449" s="13"/>
      <c r="P449" s="13"/>
      <c r="S449" s="7"/>
      <c r="W449" s="6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8"/>
    </row>
    <row r="450" spans="14:37" ht="15" customHeight="1">
      <c r="N450" s="13"/>
      <c r="O450" s="13"/>
      <c r="P450" s="13"/>
      <c r="S450" s="7"/>
      <c r="W450" s="6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8"/>
    </row>
    <row r="451" spans="14:37" ht="15" customHeight="1">
      <c r="N451" s="13"/>
      <c r="O451" s="13"/>
      <c r="P451" s="13"/>
      <c r="S451" s="7"/>
      <c r="W451" s="6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8"/>
    </row>
    <row r="452" spans="14:37" ht="15" customHeight="1">
      <c r="N452" s="13"/>
      <c r="O452" s="13"/>
      <c r="P452" s="13"/>
      <c r="S452" s="7"/>
      <c r="W452" s="6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8"/>
    </row>
    <row r="453" spans="14:37" ht="15" customHeight="1">
      <c r="N453" s="13"/>
      <c r="O453" s="13"/>
      <c r="P453" s="13"/>
      <c r="S453" s="7"/>
      <c r="W453" s="6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8"/>
    </row>
    <row r="454" spans="14:37" ht="15" customHeight="1">
      <c r="N454" s="13"/>
      <c r="O454" s="13"/>
      <c r="P454" s="13"/>
      <c r="S454" s="7"/>
      <c r="W454" s="6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8"/>
    </row>
    <row r="455" spans="14:37" ht="15" customHeight="1">
      <c r="N455" s="13"/>
      <c r="O455" s="13"/>
      <c r="P455" s="13"/>
      <c r="S455" s="7"/>
      <c r="W455" s="6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8"/>
    </row>
    <row r="456" spans="14:37" ht="15" customHeight="1">
      <c r="N456" s="13"/>
      <c r="O456" s="13"/>
      <c r="P456" s="13"/>
      <c r="S456" s="7"/>
      <c r="W456" s="6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8"/>
    </row>
    <row r="457" spans="14:37" ht="15" customHeight="1">
      <c r="N457" s="13"/>
      <c r="O457" s="13"/>
      <c r="P457" s="13"/>
      <c r="S457" s="7"/>
      <c r="W457" s="6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8"/>
    </row>
    <row r="458" spans="14:37" ht="15" customHeight="1">
      <c r="N458" s="13"/>
      <c r="O458" s="13"/>
      <c r="P458" s="13"/>
      <c r="S458" s="7"/>
      <c r="W458" s="6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8"/>
    </row>
    <row r="459" spans="14:37" ht="15" customHeight="1">
      <c r="N459" s="13"/>
      <c r="O459" s="13"/>
      <c r="P459" s="13"/>
      <c r="S459" s="7"/>
      <c r="W459" s="6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8"/>
    </row>
    <row r="460" spans="14:37" ht="15" customHeight="1">
      <c r="N460" s="13"/>
      <c r="O460" s="13"/>
      <c r="P460" s="13"/>
      <c r="S460" s="7"/>
      <c r="W460" s="6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8"/>
    </row>
    <row r="461" spans="14:37" ht="15" customHeight="1">
      <c r="N461" s="13"/>
      <c r="O461" s="13"/>
      <c r="P461" s="13"/>
      <c r="S461" s="7"/>
      <c r="W461" s="6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8"/>
    </row>
    <row r="462" spans="14:37" ht="15" customHeight="1">
      <c r="N462" s="13"/>
      <c r="O462" s="13"/>
      <c r="P462" s="13"/>
      <c r="S462" s="7"/>
      <c r="W462" s="6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8"/>
    </row>
    <row r="463" spans="14:37" ht="15" customHeight="1">
      <c r="N463" s="13"/>
      <c r="O463" s="13"/>
      <c r="P463" s="13"/>
      <c r="S463" s="7"/>
      <c r="W463" s="6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8"/>
    </row>
    <row r="464" spans="14:37" ht="15" customHeight="1">
      <c r="N464" s="13"/>
      <c r="O464" s="13"/>
      <c r="P464" s="13"/>
      <c r="S464" s="7"/>
      <c r="W464" s="6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8"/>
    </row>
    <row r="465" spans="14:37" ht="15" customHeight="1">
      <c r="N465" s="13"/>
      <c r="O465" s="13"/>
      <c r="P465" s="13"/>
      <c r="S465" s="7"/>
      <c r="W465" s="6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8"/>
    </row>
    <row r="466" spans="14:37" ht="15" customHeight="1">
      <c r="N466" s="13"/>
      <c r="O466" s="13"/>
      <c r="P466" s="13"/>
      <c r="S466" s="7"/>
      <c r="W466" s="6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8"/>
    </row>
    <row r="467" spans="14:37" ht="15" customHeight="1">
      <c r="N467" s="13"/>
      <c r="O467" s="13"/>
      <c r="P467" s="13"/>
      <c r="S467" s="7"/>
      <c r="W467" s="6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8"/>
    </row>
    <row r="468" spans="14:37" ht="15" customHeight="1">
      <c r="N468" s="13"/>
      <c r="O468" s="13"/>
      <c r="P468" s="13"/>
      <c r="S468" s="7"/>
      <c r="W468" s="6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8"/>
    </row>
    <row r="469" spans="14:37" ht="15" customHeight="1">
      <c r="N469" s="13"/>
      <c r="O469" s="13"/>
      <c r="P469" s="13"/>
      <c r="S469" s="7"/>
      <c r="W469" s="6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8"/>
    </row>
    <row r="470" spans="14:37" ht="15" customHeight="1">
      <c r="N470" s="13"/>
      <c r="O470" s="13"/>
      <c r="P470" s="13"/>
      <c r="S470" s="7"/>
      <c r="W470" s="6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8"/>
    </row>
    <row r="471" spans="14:37" ht="15" customHeight="1">
      <c r="N471" s="13"/>
      <c r="O471" s="13"/>
      <c r="P471" s="13"/>
      <c r="S471" s="7"/>
      <c r="W471" s="6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8"/>
    </row>
    <row r="472" spans="14:37" ht="15" customHeight="1">
      <c r="N472" s="13"/>
      <c r="O472" s="13"/>
      <c r="P472" s="13"/>
      <c r="S472" s="7"/>
      <c r="W472" s="6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8"/>
    </row>
    <row r="473" spans="14:37" ht="15" customHeight="1">
      <c r="N473" s="13"/>
      <c r="O473" s="13"/>
      <c r="P473" s="13"/>
      <c r="S473" s="7"/>
      <c r="W473" s="6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8"/>
    </row>
    <row r="474" spans="14:37" ht="15" customHeight="1">
      <c r="N474" s="13"/>
      <c r="O474" s="13"/>
      <c r="P474" s="13"/>
      <c r="S474" s="7"/>
      <c r="W474" s="6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8"/>
    </row>
    <row r="475" spans="14:37" ht="15" customHeight="1">
      <c r="N475" s="13"/>
      <c r="O475" s="13"/>
      <c r="P475" s="13"/>
      <c r="S475" s="7"/>
      <c r="W475" s="6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8"/>
    </row>
    <row r="476" spans="14:37" ht="15" customHeight="1">
      <c r="N476" s="13"/>
      <c r="O476" s="13"/>
      <c r="P476" s="13"/>
      <c r="S476" s="7"/>
      <c r="W476" s="6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8"/>
    </row>
    <row r="477" spans="14:37" ht="15" customHeight="1">
      <c r="N477" s="13"/>
      <c r="O477" s="13"/>
      <c r="P477" s="13"/>
      <c r="S477" s="7"/>
      <c r="W477" s="6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8"/>
    </row>
    <row r="478" spans="14:37" ht="15" customHeight="1">
      <c r="N478" s="13"/>
      <c r="O478" s="13"/>
      <c r="P478" s="13"/>
      <c r="S478" s="7"/>
      <c r="W478" s="6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8"/>
    </row>
    <row r="479" spans="14:37" ht="15" customHeight="1">
      <c r="N479" s="13"/>
      <c r="O479" s="13"/>
      <c r="P479" s="13"/>
      <c r="S479" s="7"/>
      <c r="W479" s="6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8"/>
    </row>
    <row r="480" spans="14:37" ht="15" customHeight="1">
      <c r="N480" s="13"/>
      <c r="O480" s="13"/>
      <c r="P480" s="13"/>
      <c r="S480" s="7"/>
      <c r="W480" s="6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8"/>
    </row>
    <row r="481" spans="14:37" ht="15" customHeight="1">
      <c r="N481" s="13"/>
      <c r="O481" s="13"/>
      <c r="P481" s="13"/>
      <c r="S481" s="7"/>
      <c r="W481" s="6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8"/>
    </row>
    <row r="482" spans="14:37" ht="15" customHeight="1">
      <c r="N482" s="13"/>
      <c r="O482" s="13"/>
      <c r="P482" s="13"/>
      <c r="S482" s="7"/>
      <c r="W482" s="6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8"/>
    </row>
    <row r="483" spans="14:37" ht="15" customHeight="1">
      <c r="N483" s="13"/>
      <c r="O483" s="13"/>
      <c r="P483" s="13"/>
      <c r="S483" s="7"/>
      <c r="W483" s="6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8"/>
    </row>
    <row r="484" spans="14:37" ht="15" customHeight="1">
      <c r="N484" s="13"/>
      <c r="O484" s="13"/>
      <c r="P484" s="13"/>
      <c r="S484" s="7"/>
      <c r="W484" s="6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8"/>
    </row>
    <row r="485" spans="14:37" ht="15" customHeight="1">
      <c r="N485" s="13"/>
      <c r="O485" s="13"/>
      <c r="P485" s="13"/>
      <c r="S485" s="7"/>
      <c r="W485" s="6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8"/>
    </row>
    <row r="486" spans="14:37" ht="15" customHeight="1">
      <c r="N486" s="13"/>
      <c r="O486" s="13"/>
      <c r="P486" s="13"/>
      <c r="S486" s="7"/>
      <c r="W486" s="6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8"/>
    </row>
    <row r="487" spans="14:37" ht="15" customHeight="1">
      <c r="N487" s="13"/>
      <c r="O487" s="13"/>
      <c r="P487" s="13"/>
      <c r="S487" s="7"/>
      <c r="W487" s="6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8"/>
    </row>
    <row r="488" spans="14:37" ht="15" customHeight="1">
      <c r="N488" s="13"/>
      <c r="O488" s="13"/>
      <c r="P488" s="13"/>
      <c r="S488" s="7"/>
      <c r="W488" s="6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8"/>
    </row>
    <row r="489" spans="14:37" ht="15" customHeight="1">
      <c r="N489" s="13"/>
      <c r="O489" s="13"/>
      <c r="P489" s="13"/>
      <c r="S489" s="7"/>
      <c r="W489" s="6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8"/>
    </row>
    <row r="490" spans="14:37" ht="15" customHeight="1">
      <c r="N490" s="13"/>
      <c r="O490" s="13"/>
      <c r="P490" s="13"/>
      <c r="S490" s="7"/>
      <c r="W490" s="6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8"/>
    </row>
    <row r="491" spans="14:37" ht="15" customHeight="1">
      <c r="N491" s="13"/>
      <c r="O491" s="13"/>
      <c r="P491" s="13"/>
      <c r="S491" s="7"/>
      <c r="W491" s="6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8"/>
    </row>
    <row r="492" spans="14:37" ht="15" customHeight="1">
      <c r="N492" s="13"/>
      <c r="O492" s="13"/>
      <c r="P492" s="13"/>
      <c r="S492" s="7"/>
      <c r="W492" s="6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8"/>
    </row>
    <row r="493" spans="14:37" ht="15" customHeight="1">
      <c r="N493" s="13"/>
      <c r="O493" s="13"/>
      <c r="P493" s="13"/>
      <c r="S493" s="7"/>
      <c r="W493" s="6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8"/>
    </row>
    <row r="494" spans="14:37" ht="15" customHeight="1">
      <c r="N494" s="13"/>
      <c r="O494" s="13"/>
      <c r="P494" s="13"/>
      <c r="S494" s="7"/>
      <c r="W494" s="6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8"/>
    </row>
    <row r="495" spans="14:37" ht="15" customHeight="1">
      <c r="N495" s="13"/>
      <c r="O495" s="13"/>
      <c r="P495" s="13"/>
      <c r="S495" s="7"/>
      <c r="W495" s="6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8"/>
    </row>
    <row r="496" spans="14:37" ht="15" customHeight="1">
      <c r="N496" s="13"/>
      <c r="O496" s="13"/>
      <c r="P496" s="13"/>
      <c r="S496" s="7"/>
      <c r="W496" s="6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8"/>
    </row>
    <row r="497" spans="14:37" ht="15" customHeight="1">
      <c r="N497" s="13"/>
      <c r="O497" s="13"/>
      <c r="P497" s="13"/>
      <c r="S497" s="7"/>
      <c r="W497" s="6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8"/>
    </row>
    <row r="498" spans="14:37" ht="15" customHeight="1">
      <c r="N498" s="13"/>
      <c r="O498" s="13"/>
      <c r="P498" s="13"/>
      <c r="S498" s="7"/>
      <c r="W498" s="6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8"/>
    </row>
    <row r="499" spans="14:37" ht="15" customHeight="1">
      <c r="N499" s="13"/>
      <c r="O499" s="13"/>
      <c r="P499" s="13"/>
      <c r="S499" s="7"/>
      <c r="W499" s="6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8"/>
    </row>
    <row r="500" spans="14:37" ht="15" customHeight="1">
      <c r="N500" s="13"/>
      <c r="O500" s="13"/>
      <c r="P500" s="13"/>
      <c r="S500" s="7"/>
      <c r="W500" s="6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8"/>
    </row>
    <row r="501" spans="14:37" ht="15" customHeight="1">
      <c r="N501" s="13"/>
      <c r="O501" s="13"/>
      <c r="P501" s="13"/>
      <c r="S501" s="7"/>
      <c r="W501" s="6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8"/>
    </row>
    <row r="502" spans="14:37" ht="15" customHeight="1">
      <c r="N502" s="13"/>
      <c r="O502" s="13"/>
      <c r="P502" s="13"/>
      <c r="S502" s="7"/>
      <c r="W502" s="6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8"/>
    </row>
    <row r="503" spans="14:37" ht="15" customHeight="1">
      <c r="N503" s="13"/>
      <c r="O503" s="13"/>
      <c r="P503" s="13"/>
      <c r="S503" s="7"/>
      <c r="W503" s="6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8"/>
    </row>
    <row r="504" spans="14:37" ht="15" customHeight="1">
      <c r="N504" s="13"/>
      <c r="O504" s="13"/>
      <c r="P504" s="13"/>
      <c r="S504" s="7"/>
      <c r="W504" s="6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8"/>
    </row>
    <row r="505" spans="14:37" ht="15" customHeight="1">
      <c r="N505" s="13"/>
      <c r="O505" s="13"/>
      <c r="P505" s="13"/>
      <c r="S505" s="7"/>
      <c r="W505" s="6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8"/>
    </row>
    <row r="506" spans="14:37" ht="15" customHeight="1">
      <c r="N506" s="13"/>
      <c r="O506" s="13"/>
      <c r="P506" s="13"/>
      <c r="S506" s="7"/>
      <c r="W506" s="6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8"/>
    </row>
    <row r="507" spans="14:37" ht="15" customHeight="1">
      <c r="N507" s="13"/>
      <c r="O507" s="13"/>
      <c r="P507" s="13"/>
      <c r="S507" s="7"/>
      <c r="W507" s="6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8"/>
    </row>
    <row r="508" spans="14:37" ht="15" customHeight="1">
      <c r="N508" s="13"/>
      <c r="O508" s="13"/>
      <c r="P508" s="13"/>
      <c r="S508" s="7"/>
      <c r="W508" s="6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8"/>
    </row>
    <row r="509" spans="14:37" ht="15" customHeight="1">
      <c r="N509" s="13"/>
      <c r="O509" s="13"/>
      <c r="P509" s="13"/>
      <c r="S509" s="7"/>
      <c r="W509" s="6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8"/>
    </row>
    <row r="510" spans="14:37" ht="15" customHeight="1">
      <c r="N510" s="13"/>
      <c r="O510" s="13"/>
      <c r="P510" s="13"/>
      <c r="S510" s="7"/>
      <c r="W510" s="6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8"/>
    </row>
    <row r="511" spans="14:37" ht="15" customHeight="1">
      <c r="N511" s="13"/>
      <c r="O511" s="13"/>
      <c r="P511" s="13"/>
      <c r="S511" s="7"/>
      <c r="W511" s="6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8"/>
    </row>
    <row r="512" spans="14:37" ht="15" customHeight="1">
      <c r="N512" s="13"/>
      <c r="O512" s="13"/>
      <c r="P512" s="13"/>
      <c r="S512" s="7"/>
      <c r="W512" s="6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8"/>
    </row>
    <row r="513" spans="14:37" ht="15" customHeight="1">
      <c r="N513" s="13"/>
      <c r="O513" s="13"/>
      <c r="P513" s="13"/>
      <c r="S513" s="7"/>
      <c r="W513" s="6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8"/>
    </row>
    <row r="514" spans="14:37" ht="15" customHeight="1">
      <c r="N514" s="13"/>
      <c r="O514" s="13"/>
      <c r="P514" s="13"/>
      <c r="S514" s="7"/>
      <c r="W514" s="6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8"/>
    </row>
    <row r="515" spans="14:37" ht="15" customHeight="1">
      <c r="N515" s="13"/>
      <c r="O515" s="13"/>
      <c r="P515" s="13"/>
      <c r="S515" s="7"/>
      <c r="W515" s="6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8"/>
    </row>
    <row r="516" spans="14:37" ht="15" customHeight="1">
      <c r="N516" s="13"/>
      <c r="O516" s="13"/>
      <c r="P516" s="13"/>
      <c r="S516" s="7"/>
      <c r="W516" s="6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8"/>
    </row>
    <row r="517" spans="14:37" ht="15" customHeight="1">
      <c r="N517" s="13"/>
      <c r="O517" s="13"/>
      <c r="P517" s="13"/>
      <c r="S517" s="7"/>
      <c r="W517" s="6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8"/>
    </row>
    <row r="518" spans="14:37" ht="15" customHeight="1">
      <c r="N518" s="13"/>
      <c r="O518" s="13"/>
      <c r="P518" s="13"/>
      <c r="S518" s="7"/>
      <c r="W518" s="6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8"/>
    </row>
    <row r="519" spans="14:37" ht="15" customHeight="1">
      <c r="N519" s="13"/>
      <c r="O519" s="13"/>
      <c r="P519" s="13"/>
      <c r="S519" s="7"/>
      <c r="W519" s="6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8"/>
    </row>
    <row r="520" spans="14:37" ht="15" customHeight="1">
      <c r="N520" s="13"/>
      <c r="O520" s="13"/>
      <c r="P520" s="13"/>
      <c r="S520" s="7"/>
      <c r="W520" s="6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8"/>
    </row>
    <row r="521" spans="14:37" ht="15" customHeight="1">
      <c r="N521" s="13"/>
      <c r="O521" s="13"/>
      <c r="P521" s="13"/>
      <c r="S521" s="7"/>
      <c r="W521" s="6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8"/>
    </row>
    <row r="522" spans="14:37" ht="15" customHeight="1">
      <c r="N522" s="13"/>
      <c r="O522" s="13"/>
      <c r="P522" s="13"/>
      <c r="S522" s="7"/>
      <c r="W522" s="6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8"/>
    </row>
    <row r="523" spans="14:37" ht="15" customHeight="1">
      <c r="N523" s="13"/>
      <c r="O523" s="13"/>
      <c r="P523" s="13"/>
      <c r="S523" s="7"/>
      <c r="W523" s="6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8"/>
    </row>
    <row r="524" spans="14:37" ht="15" customHeight="1">
      <c r="N524" s="13"/>
      <c r="O524" s="13"/>
      <c r="P524" s="13"/>
      <c r="S524" s="7"/>
      <c r="W524" s="6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8"/>
    </row>
    <row r="525" spans="14:37" ht="15" customHeight="1">
      <c r="N525" s="13"/>
      <c r="O525" s="13"/>
      <c r="P525" s="13"/>
      <c r="S525" s="7"/>
      <c r="W525" s="6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8"/>
    </row>
    <row r="526" spans="14:37" ht="15" customHeight="1">
      <c r="N526" s="13"/>
      <c r="O526" s="13"/>
      <c r="P526" s="13"/>
      <c r="S526" s="7"/>
      <c r="W526" s="6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8"/>
    </row>
    <row r="527" spans="14:37" ht="15" customHeight="1">
      <c r="N527" s="13"/>
      <c r="O527" s="13"/>
      <c r="P527" s="13"/>
      <c r="S527" s="7"/>
      <c r="W527" s="6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8"/>
    </row>
    <row r="528" spans="14:37" ht="15" customHeight="1">
      <c r="N528" s="13"/>
      <c r="O528" s="13"/>
      <c r="P528" s="13"/>
      <c r="S528" s="7"/>
      <c r="W528" s="6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8"/>
    </row>
    <row r="529" spans="14:37" ht="15" customHeight="1">
      <c r="N529" s="13"/>
      <c r="O529" s="13"/>
      <c r="P529" s="13"/>
      <c r="S529" s="7"/>
      <c r="W529" s="6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8"/>
    </row>
    <row r="530" spans="14:37" ht="15" customHeight="1">
      <c r="N530" s="13"/>
      <c r="O530" s="13"/>
      <c r="P530" s="13"/>
      <c r="S530" s="7"/>
      <c r="W530" s="6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8"/>
    </row>
    <row r="531" spans="14:37" ht="15" customHeight="1">
      <c r="N531" s="13"/>
      <c r="O531" s="13"/>
      <c r="P531" s="13"/>
      <c r="S531" s="7"/>
      <c r="W531" s="6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8"/>
    </row>
    <row r="532" spans="14:37" ht="15" customHeight="1">
      <c r="N532" s="13"/>
      <c r="O532" s="13"/>
      <c r="P532" s="13"/>
      <c r="S532" s="7"/>
      <c r="W532" s="6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8"/>
    </row>
    <row r="533" spans="14:37" ht="15" customHeight="1">
      <c r="N533" s="13"/>
      <c r="O533" s="13"/>
      <c r="P533" s="13"/>
      <c r="S533" s="7"/>
      <c r="W533" s="6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8"/>
    </row>
    <row r="534" spans="14:37" ht="15" customHeight="1">
      <c r="N534" s="13"/>
      <c r="O534" s="13"/>
      <c r="P534" s="13"/>
      <c r="S534" s="7"/>
      <c r="W534" s="6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8"/>
    </row>
    <row r="535" spans="14:37" ht="15" customHeight="1">
      <c r="N535" s="13"/>
      <c r="O535" s="13"/>
      <c r="P535" s="13"/>
      <c r="S535" s="7"/>
      <c r="W535" s="6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8"/>
    </row>
    <row r="536" spans="14:37" ht="15" customHeight="1">
      <c r="N536" s="13"/>
      <c r="O536" s="13"/>
      <c r="P536" s="13"/>
      <c r="S536" s="7"/>
      <c r="W536" s="6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8"/>
    </row>
    <row r="537" spans="14:37" ht="15" customHeight="1">
      <c r="N537" s="13"/>
      <c r="O537" s="13"/>
      <c r="P537" s="13"/>
      <c r="S537" s="7"/>
      <c r="W537" s="6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8"/>
    </row>
    <row r="538" spans="14:37" ht="15" customHeight="1">
      <c r="N538" s="13"/>
      <c r="O538" s="13"/>
      <c r="P538" s="13"/>
      <c r="S538" s="7"/>
      <c r="W538" s="6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8"/>
    </row>
    <row r="539" spans="14:37" ht="15" customHeight="1">
      <c r="N539" s="13"/>
      <c r="O539" s="13"/>
      <c r="P539" s="13"/>
      <c r="S539" s="7"/>
      <c r="W539" s="6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8"/>
    </row>
    <row r="540" spans="14:37" ht="15" customHeight="1">
      <c r="N540" s="13"/>
      <c r="O540" s="13"/>
      <c r="P540" s="13"/>
      <c r="S540" s="7"/>
      <c r="W540" s="6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8"/>
    </row>
    <row r="541" spans="14:37" ht="15" customHeight="1">
      <c r="N541" s="13"/>
      <c r="O541" s="13"/>
      <c r="P541" s="13"/>
      <c r="S541" s="7"/>
      <c r="W541" s="6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8"/>
    </row>
    <row r="542" spans="14:37" ht="15" customHeight="1">
      <c r="N542" s="13"/>
      <c r="O542" s="13"/>
      <c r="P542" s="13"/>
      <c r="S542" s="7"/>
      <c r="W542" s="6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8"/>
    </row>
    <row r="543" spans="14:37" ht="15" customHeight="1">
      <c r="N543" s="13"/>
      <c r="O543" s="13"/>
      <c r="P543" s="13"/>
      <c r="S543" s="7"/>
      <c r="W543" s="6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8"/>
    </row>
    <row r="544" spans="14:37" ht="15" customHeight="1">
      <c r="N544" s="13"/>
      <c r="O544" s="13"/>
      <c r="P544" s="13"/>
      <c r="S544" s="7"/>
      <c r="W544" s="6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8"/>
    </row>
    <row r="545" spans="14:37" ht="15" customHeight="1">
      <c r="N545" s="13"/>
      <c r="O545" s="13"/>
      <c r="P545" s="13"/>
      <c r="S545" s="7"/>
      <c r="W545" s="6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8"/>
    </row>
    <row r="546" spans="14:37" ht="15" customHeight="1">
      <c r="N546" s="13"/>
      <c r="O546" s="13"/>
      <c r="P546" s="13"/>
      <c r="S546" s="7"/>
      <c r="W546" s="6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8"/>
    </row>
    <row r="547" spans="14:37" ht="15" customHeight="1">
      <c r="N547" s="13"/>
      <c r="O547" s="13"/>
      <c r="P547" s="13"/>
      <c r="S547" s="7"/>
      <c r="W547" s="6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8"/>
    </row>
    <row r="548" spans="14:37" ht="15" customHeight="1">
      <c r="N548" s="13"/>
      <c r="O548" s="13"/>
      <c r="P548" s="13"/>
      <c r="S548" s="7"/>
      <c r="W548" s="6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8"/>
    </row>
    <row r="549" spans="14:37" ht="15" customHeight="1">
      <c r="N549" s="13"/>
      <c r="O549" s="13"/>
      <c r="P549" s="13"/>
      <c r="S549" s="7"/>
      <c r="W549" s="6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8"/>
    </row>
    <row r="550" spans="14:37" ht="15" customHeight="1">
      <c r="N550" s="13"/>
      <c r="O550" s="13"/>
      <c r="P550" s="13"/>
      <c r="S550" s="7"/>
      <c r="W550" s="6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8"/>
    </row>
    <row r="551" spans="14:37" ht="15" customHeight="1">
      <c r="N551" s="13"/>
      <c r="O551" s="13"/>
      <c r="P551" s="13"/>
      <c r="S551" s="7"/>
      <c r="W551" s="6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8"/>
    </row>
    <row r="552" spans="14:37" ht="15" customHeight="1">
      <c r="N552" s="13"/>
      <c r="O552" s="13"/>
      <c r="P552" s="13"/>
      <c r="S552" s="7"/>
      <c r="W552" s="6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8"/>
    </row>
    <row r="553" spans="14:37" ht="15" customHeight="1">
      <c r="N553" s="13"/>
      <c r="O553" s="13"/>
      <c r="P553" s="13"/>
      <c r="S553" s="7"/>
      <c r="W553" s="6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8"/>
    </row>
    <row r="554" spans="14:37" ht="15" customHeight="1">
      <c r="N554" s="13"/>
      <c r="O554" s="13"/>
      <c r="P554" s="13"/>
      <c r="S554" s="7"/>
      <c r="W554" s="6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8"/>
    </row>
    <row r="555" spans="14:37" ht="15" customHeight="1">
      <c r="N555" s="13"/>
      <c r="O555" s="13"/>
      <c r="P555" s="13"/>
      <c r="S555" s="7"/>
      <c r="W555" s="6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8"/>
    </row>
    <row r="556" spans="14:37" ht="15" customHeight="1">
      <c r="N556" s="13"/>
      <c r="O556" s="13"/>
      <c r="P556" s="13"/>
      <c r="S556" s="7"/>
      <c r="W556" s="6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8"/>
    </row>
    <row r="557" spans="14:37" ht="15" customHeight="1">
      <c r="N557" s="13"/>
      <c r="O557" s="13"/>
      <c r="P557" s="13"/>
      <c r="S557" s="7"/>
      <c r="W557" s="6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8"/>
    </row>
    <row r="558" spans="14:37" ht="15" customHeight="1">
      <c r="N558" s="13"/>
      <c r="O558" s="13"/>
      <c r="P558" s="13"/>
      <c r="S558" s="7"/>
      <c r="W558" s="6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8"/>
    </row>
    <row r="559" spans="14:37" ht="15" customHeight="1">
      <c r="N559" s="13"/>
      <c r="O559" s="13"/>
      <c r="P559" s="13"/>
      <c r="S559" s="7"/>
      <c r="W559" s="6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8"/>
    </row>
    <row r="560" spans="14:37" ht="15" customHeight="1">
      <c r="N560" s="13"/>
      <c r="O560" s="13"/>
      <c r="P560" s="13"/>
      <c r="S560" s="7"/>
      <c r="W560" s="6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8"/>
    </row>
    <row r="561" spans="14:37" ht="15" customHeight="1">
      <c r="N561" s="13"/>
      <c r="O561" s="13"/>
      <c r="P561" s="13"/>
      <c r="S561" s="7"/>
      <c r="W561" s="6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8"/>
    </row>
    <row r="562" spans="14:37" ht="15" customHeight="1">
      <c r="N562" s="13"/>
      <c r="O562" s="13"/>
      <c r="P562" s="13"/>
      <c r="S562" s="7"/>
      <c r="W562" s="6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8"/>
    </row>
    <row r="563" spans="14:37" ht="15" customHeight="1">
      <c r="N563" s="13"/>
      <c r="O563" s="13"/>
      <c r="P563" s="13"/>
      <c r="S563" s="7"/>
      <c r="W563" s="6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8"/>
    </row>
    <row r="564" spans="14:37" ht="15" customHeight="1">
      <c r="N564" s="13"/>
      <c r="O564" s="13"/>
      <c r="P564" s="13"/>
      <c r="S564" s="7"/>
      <c r="W564" s="6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8"/>
    </row>
    <row r="565" spans="14:37" ht="15" customHeight="1">
      <c r="N565" s="13"/>
      <c r="O565" s="13"/>
      <c r="P565" s="13"/>
      <c r="S565" s="7"/>
      <c r="W565" s="6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8"/>
    </row>
    <row r="566" spans="14:37" ht="15" customHeight="1">
      <c r="N566" s="13"/>
      <c r="O566" s="13"/>
      <c r="P566" s="13"/>
      <c r="S566" s="7"/>
      <c r="W566" s="6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8"/>
    </row>
    <row r="567" spans="14:37" ht="15" customHeight="1">
      <c r="N567" s="13"/>
      <c r="O567" s="13"/>
      <c r="P567" s="13"/>
      <c r="S567" s="7"/>
      <c r="W567" s="6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8"/>
    </row>
    <row r="568" spans="14:37" ht="15" customHeight="1">
      <c r="N568" s="13"/>
      <c r="O568" s="13"/>
      <c r="P568" s="13"/>
      <c r="S568" s="7"/>
      <c r="W568" s="6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8"/>
    </row>
    <row r="569" spans="14:37" ht="15" customHeight="1">
      <c r="N569" s="13"/>
      <c r="O569" s="13"/>
      <c r="P569" s="13"/>
      <c r="S569" s="7"/>
      <c r="W569" s="6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8"/>
    </row>
    <row r="570" spans="14:37" ht="15" customHeight="1">
      <c r="N570" s="13"/>
      <c r="O570" s="13"/>
      <c r="P570" s="13"/>
      <c r="S570" s="7"/>
      <c r="W570" s="6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8"/>
    </row>
    <row r="571" spans="14:37" ht="15" customHeight="1">
      <c r="N571" s="13"/>
      <c r="O571" s="13"/>
      <c r="P571" s="13"/>
      <c r="S571" s="7"/>
      <c r="W571" s="6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8"/>
    </row>
    <row r="572" spans="14:37" ht="15" customHeight="1">
      <c r="N572" s="13"/>
      <c r="O572" s="13"/>
      <c r="P572" s="13"/>
      <c r="S572" s="7"/>
      <c r="W572" s="6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8"/>
    </row>
    <row r="573" spans="14:37" ht="15" customHeight="1">
      <c r="N573" s="13"/>
      <c r="O573" s="13"/>
      <c r="P573" s="13"/>
      <c r="S573" s="7"/>
      <c r="W573" s="6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8"/>
    </row>
    <row r="574" spans="14:37" ht="15" customHeight="1">
      <c r="N574" s="13"/>
      <c r="O574" s="13"/>
      <c r="P574" s="13"/>
      <c r="S574" s="7"/>
      <c r="W574" s="6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8"/>
    </row>
    <row r="575" spans="14:37" ht="15" customHeight="1">
      <c r="N575" s="13"/>
      <c r="O575" s="13"/>
      <c r="P575" s="13"/>
      <c r="S575" s="7"/>
      <c r="W575" s="6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8"/>
    </row>
    <row r="576" spans="14:37" ht="15" customHeight="1">
      <c r="N576" s="13"/>
      <c r="O576" s="13"/>
      <c r="P576" s="13"/>
      <c r="S576" s="7"/>
      <c r="W576" s="6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8"/>
    </row>
    <row r="577" spans="14:37" ht="15" customHeight="1">
      <c r="N577" s="13"/>
      <c r="O577" s="13"/>
      <c r="P577" s="13"/>
      <c r="S577" s="7"/>
      <c r="W577" s="6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8"/>
    </row>
    <row r="578" spans="14:37" ht="15" customHeight="1">
      <c r="N578" s="13"/>
      <c r="O578" s="13"/>
      <c r="P578" s="13"/>
      <c r="S578" s="7"/>
      <c r="W578" s="6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8"/>
    </row>
    <row r="579" spans="14:37" ht="15" customHeight="1">
      <c r="N579" s="13"/>
      <c r="O579" s="13"/>
      <c r="P579" s="13"/>
      <c r="S579" s="7"/>
      <c r="W579" s="6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8"/>
    </row>
    <row r="580" spans="14:37" ht="15" customHeight="1">
      <c r="N580" s="13"/>
      <c r="O580" s="13"/>
      <c r="P580" s="13"/>
      <c r="S580" s="7"/>
      <c r="W580" s="6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8"/>
    </row>
    <row r="581" spans="14:37" ht="15" customHeight="1">
      <c r="N581" s="13"/>
      <c r="O581" s="13"/>
      <c r="P581" s="13"/>
      <c r="S581" s="7"/>
      <c r="W581" s="6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8"/>
    </row>
    <row r="582" spans="14:37" ht="15" customHeight="1">
      <c r="N582" s="13"/>
      <c r="O582" s="13"/>
      <c r="P582" s="13"/>
      <c r="S582" s="7"/>
      <c r="W582" s="6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8"/>
    </row>
    <row r="583" spans="14:37" ht="15" customHeight="1">
      <c r="N583" s="13"/>
      <c r="O583" s="13"/>
      <c r="P583" s="13"/>
      <c r="S583" s="7"/>
      <c r="W583" s="6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8"/>
    </row>
    <row r="584" spans="14:37" ht="15" customHeight="1">
      <c r="N584" s="13"/>
      <c r="O584" s="13"/>
      <c r="P584" s="13"/>
      <c r="S584" s="7"/>
      <c r="W584" s="6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8"/>
    </row>
    <row r="585" spans="14:37" ht="15" customHeight="1">
      <c r="N585" s="13"/>
      <c r="O585" s="13"/>
      <c r="P585" s="13"/>
      <c r="S585" s="7"/>
      <c r="W585" s="6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8"/>
    </row>
    <row r="586" spans="14:37" ht="15" customHeight="1">
      <c r="N586" s="13"/>
      <c r="O586" s="13"/>
      <c r="P586" s="13"/>
      <c r="S586" s="7"/>
      <c r="W586" s="6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8"/>
    </row>
    <row r="587" spans="14:37" ht="15" customHeight="1">
      <c r="N587" s="13"/>
      <c r="O587" s="13"/>
      <c r="P587" s="13"/>
      <c r="S587" s="7"/>
      <c r="W587" s="6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8"/>
    </row>
    <row r="588" spans="14:37" ht="15" customHeight="1">
      <c r="N588" s="13"/>
      <c r="O588" s="13"/>
      <c r="P588" s="13"/>
      <c r="S588" s="7"/>
      <c r="W588" s="6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8"/>
    </row>
    <row r="589" spans="14:37" ht="15" customHeight="1">
      <c r="N589" s="13"/>
      <c r="O589" s="13"/>
      <c r="P589" s="13"/>
      <c r="S589" s="7"/>
      <c r="W589" s="6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8"/>
    </row>
    <row r="590" spans="14:37" ht="15" customHeight="1">
      <c r="N590" s="13"/>
      <c r="O590" s="13"/>
      <c r="P590" s="13"/>
      <c r="S590" s="7"/>
      <c r="W590" s="6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8"/>
    </row>
    <row r="591" spans="14:37" ht="15" customHeight="1">
      <c r="N591" s="13"/>
      <c r="O591" s="13"/>
      <c r="P591" s="13"/>
      <c r="S591" s="7"/>
      <c r="W591" s="6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8"/>
    </row>
    <row r="592" spans="14:37" ht="15" customHeight="1">
      <c r="N592" s="13"/>
      <c r="O592" s="13"/>
      <c r="P592" s="13"/>
      <c r="S592" s="7"/>
      <c r="W592" s="6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8"/>
    </row>
    <row r="593" spans="14:37" ht="15" customHeight="1">
      <c r="N593" s="13"/>
      <c r="O593" s="13"/>
      <c r="P593" s="13"/>
      <c r="S593" s="7"/>
      <c r="W593" s="6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8"/>
    </row>
    <row r="594" spans="14:37" ht="15" customHeight="1">
      <c r="N594" s="13"/>
      <c r="O594" s="13"/>
      <c r="P594" s="13"/>
      <c r="S594" s="7"/>
      <c r="W594" s="6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8"/>
    </row>
    <row r="595" spans="14:37" ht="15" customHeight="1">
      <c r="N595" s="13"/>
      <c r="O595" s="13"/>
      <c r="P595" s="13"/>
      <c r="S595" s="7"/>
      <c r="W595" s="6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8"/>
    </row>
    <row r="596" spans="14:37" ht="15" customHeight="1">
      <c r="N596" s="13"/>
      <c r="O596" s="13"/>
      <c r="P596" s="13"/>
      <c r="S596" s="7"/>
      <c r="W596" s="6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8"/>
    </row>
    <row r="597" spans="14:37" ht="15" customHeight="1">
      <c r="N597" s="13"/>
      <c r="O597" s="13"/>
      <c r="P597" s="13"/>
      <c r="S597" s="7"/>
      <c r="W597" s="6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8"/>
    </row>
    <row r="598" spans="14:37" ht="15" customHeight="1">
      <c r="N598" s="13"/>
      <c r="O598" s="13"/>
      <c r="P598" s="13"/>
      <c r="S598" s="7"/>
      <c r="W598" s="6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8"/>
    </row>
    <row r="599" spans="14:37" ht="15" customHeight="1">
      <c r="N599" s="13"/>
      <c r="O599" s="13"/>
      <c r="P599" s="13"/>
      <c r="S599" s="7"/>
      <c r="W599" s="6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8"/>
    </row>
    <row r="600" spans="14:37" ht="15" customHeight="1">
      <c r="N600" s="13"/>
      <c r="O600" s="13"/>
      <c r="P600" s="13"/>
      <c r="S600" s="7"/>
      <c r="W600" s="6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8"/>
    </row>
    <row r="601" spans="14:37" ht="15" customHeight="1">
      <c r="N601" s="13"/>
      <c r="O601" s="13"/>
      <c r="P601" s="13"/>
      <c r="S601" s="7"/>
      <c r="W601" s="6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8"/>
    </row>
    <row r="602" spans="14:37" ht="15" customHeight="1">
      <c r="N602" s="13"/>
      <c r="O602" s="13"/>
      <c r="P602" s="13"/>
      <c r="S602" s="7"/>
      <c r="W602" s="6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8"/>
    </row>
    <row r="603" spans="14:37" ht="15" customHeight="1">
      <c r="N603" s="13"/>
      <c r="O603" s="13"/>
      <c r="P603" s="13"/>
      <c r="S603" s="7"/>
      <c r="W603" s="6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8"/>
    </row>
    <row r="604" spans="14:37" ht="15" customHeight="1">
      <c r="N604" s="13"/>
      <c r="O604" s="13"/>
      <c r="P604" s="13"/>
      <c r="S604" s="7"/>
      <c r="W604" s="6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8"/>
    </row>
    <row r="605" spans="14:37" ht="15" customHeight="1">
      <c r="N605" s="13"/>
      <c r="O605" s="13"/>
      <c r="P605" s="13"/>
      <c r="S605" s="7"/>
      <c r="W605" s="6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8"/>
    </row>
    <row r="606" spans="14:37" ht="15" customHeight="1">
      <c r="N606" s="13"/>
      <c r="O606" s="13"/>
      <c r="P606" s="13"/>
      <c r="S606" s="7"/>
      <c r="W606" s="6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8"/>
    </row>
    <row r="607" spans="14:37" ht="15" customHeight="1">
      <c r="N607" s="13"/>
      <c r="O607" s="13"/>
      <c r="P607" s="13"/>
      <c r="S607" s="7"/>
      <c r="W607" s="6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8"/>
    </row>
    <row r="608" spans="14:37" ht="15" customHeight="1">
      <c r="N608" s="13"/>
      <c r="O608" s="13"/>
      <c r="P608" s="13"/>
      <c r="S608" s="7"/>
      <c r="W608" s="6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8"/>
    </row>
    <row r="609" spans="14:37" ht="15" customHeight="1">
      <c r="N609" s="13"/>
      <c r="O609" s="13"/>
      <c r="P609" s="13"/>
      <c r="S609" s="7"/>
      <c r="W609" s="6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8"/>
    </row>
    <row r="610" spans="14:37" ht="15" customHeight="1">
      <c r="N610" s="13"/>
      <c r="O610" s="13"/>
      <c r="P610" s="13"/>
      <c r="S610" s="7"/>
      <c r="W610" s="6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8"/>
    </row>
    <row r="611" spans="14:37" ht="15" customHeight="1">
      <c r="N611" s="13"/>
      <c r="O611" s="13"/>
      <c r="P611" s="13"/>
      <c r="S611" s="7"/>
      <c r="W611" s="6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8"/>
    </row>
    <row r="612" spans="14:37" ht="15" customHeight="1">
      <c r="N612" s="13"/>
      <c r="O612" s="13"/>
      <c r="P612" s="13"/>
      <c r="S612" s="7"/>
      <c r="W612" s="6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8"/>
    </row>
    <row r="613" spans="14:37" ht="15" customHeight="1">
      <c r="N613" s="13"/>
      <c r="O613" s="13"/>
      <c r="P613" s="13"/>
      <c r="S613" s="7"/>
      <c r="W613" s="6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8"/>
    </row>
    <row r="614" spans="14:37" ht="15" customHeight="1">
      <c r="N614" s="13"/>
      <c r="O614" s="13"/>
      <c r="P614" s="13"/>
      <c r="S614" s="7"/>
      <c r="W614" s="6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8"/>
    </row>
    <row r="615" spans="14:37" ht="15" customHeight="1">
      <c r="N615" s="13"/>
      <c r="O615" s="13"/>
      <c r="P615" s="13"/>
      <c r="S615" s="7"/>
      <c r="W615" s="6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8"/>
    </row>
    <row r="616" spans="14:37" ht="15" customHeight="1">
      <c r="N616" s="13"/>
      <c r="O616" s="13"/>
      <c r="P616" s="13"/>
      <c r="S616" s="7"/>
      <c r="W616" s="6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8"/>
    </row>
    <row r="617" spans="14:37" ht="15" customHeight="1">
      <c r="N617" s="13"/>
      <c r="O617" s="13"/>
      <c r="P617" s="13"/>
      <c r="S617" s="7"/>
      <c r="W617" s="6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8"/>
    </row>
    <row r="618" spans="14:37" ht="15" customHeight="1">
      <c r="N618" s="13"/>
      <c r="O618" s="13"/>
      <c r="P618" s="13"/>
      <c r="S618" s="7"/>
      <c r="W618" s="6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8"/>
    </row>
    <row r="619" spans="14:37" ht="15" customHeight="1">
      <c r="N619" s="13"/>
      <c r="O619" s="13"/>
      <c r="P619" s="13"/>
      <c r="S619" s="7"/>
      <c r="W619" s="6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8"/>
    </row>
    <row r="620" spans="14:37" ht="15" customHeight="1">
      <c r="N620" s="13"/>
      <c r="O620" s="13"/>
      <c r="P620" s="13"/>
      <c r="S620" s="7"/>
      <c r="W620" s="6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8"/>
    </row>
    <row r="621" spans="14:37" ht="15" customHeight="1">
      <c r="N621" s="13"/>
      <c r="O621" s="13"/>
      <c r="P621" s="13"/>
      <c r="S621" s="7"/>
      <c r="W621" s="6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8"/>
    </row>
    <row r="622" spans="14:37" ht="15" customHeight="1">
      <c r="N622" s="13"/>
      <c r="O622" s="13"/>
      <c r="P622" s="13"/>
      <c r="S622" s="7"/>
      <c r="W622" s="6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8"/>
    </row>
    <row r="623" spans="14:37" ht="15" customHeight="1">
      <c r="N623" s="13"/>
      <c r="O623" s="13"/>
      <c r="P623" s="13"/>
      <c r="S623" s="7"/>
      <c r="W623" s="6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8"/>
    </row>
    <row r="624" spans="14:37" ht="15" customHeight="1">
      <c r="N624" s="13"/>
      <c r="O624" s="13"/>
      <c r="P624" s="13"/>
      <c r="S624" s="7"/>
      <c r="W624" s="6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8"/>
    </row>
    <row r="625" spans="14:37" ht="15" customHeight="1">
      <c r="N625" s="13"/>
      <c r="O625" s="13"/>
      <c r="P625" s="13"/>
      <c r="S625" s="7"/>
      <c r="W625" s="6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8"/>
    </row>
    <row r="626" spans="14:37" ht="15" customHeight="1">
      <c r="N626" s="13"/>
      <c r="O626" s="13"/>
      <c r="P626" s="13"/>
      <c r="S626" s="7"/>
      <c r="W626" s="6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8"/>
    </row>
    <row r="627" spans="14:37" ht="15" customHeight="1">
      <c r="N627" s="13"/>
      <c r="O627" s="13"/>
      <c r="P627" s="13"/>
      <c r="S627" s="7"/>
      <c r="W627" s="6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8"/>
    </row>
    <row r="628" spans="14:37" ht="15" customHeight="1">
      <c r="N628" s="13"/>
      <c r="O628" s="13"/>
      <c r="P628" s="13"/>
      <c r="S628" s="7"/>
      <c r="W628" s="6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8"/>
    </row>
    <row r="629" spans="14:37" ht="15" customHeight="1">
      <c r="N629" s="13"/>
      <c r="O629" s="13"/>
      <c r="P629" s="13"/>
      <c r="S629" s="7"/>
      <c r="W629" s="6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8"/>
    </row>
    <row r="630" spans="14:37" ht="15" customHeight="1">
      <c r="N630" s="13"/>
      <c r="O630" s="13"/>
      <c r="P630" s="13"/>
      <c r="S630" s="7"/>
      <c r="W630" s="6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8"/>
    </row>
    <row r="631" spans="14:37" ht="15" customHeight="1">
      <c r="N631" s="13"/>
      <c r="O631" s="13"/>
      <c r="P631" s="13"/>
      <c r="S631" s="7"/>
      <c r="W631" s="6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8"/>
    </row>
    <row r="632" spans="14:37" ht="15" customHeight="1">
      <c r="N632" s="13"/>
      <c r="O632" s="13"/>
      <c r="P632" s="13"/>
      <c r="S632" s="7"/>
      <c r="W632" s="6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8"/>
    </row>
    <row r="633" spans="14:37" ht="15" customHeight="1">
      <c r="N633" s="13"/>
      <c r="O633" s="13"/>
      <c r="P633" s="13"/>
      <c r="S633" s="7"/>
      <c r="W633" s="6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8"/>
    </row>
    <row r="634" spans="14:37" ht="15" customHeight="1">
      <c r="N634" s="13"/>
      <c r="O634" s="13"/>
      <c r="P634" s="13"/>
      <c r="S634" s="7"/>
      <c r="W634" s="6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8"/>
    </row>
    <row r="635" spans="14:37" ht="15" customHeight="1">
      <c r="N635" s="13"/>
      <c r="O635" s="13"/>
      <c r="P635" s="13"/>
      <c r="S635" s="7"/>
      <c r="W635" s="6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8"/>
    </row>
    <row r="636" spans="14:37" ht="15" customHeight="1">
      <c r="N636" s="13"/>
      <c r="O636" s="13"/>
      <c r="P636" s="13"/>
      <c r="S636" s="7"/>
      <c r="W636" s="6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8"/>
    </row>
    <row r="637" spans="14:37" ht="15" customHeight="1">
      <c r="N637" s="13"/>
      <c r="O637" s="13"/>
      <c r="P637" s="13"/>
      <c r="S637" s="7"/>
      <c r="W637" s="6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8"/>
    </row>
    <row r="638" spans="14:37" ht="15" customHeight="1">
      <c r="N638" s="13"/>
      <c r="O638" s="13"/>
      <c r="P638" s="13"/>
      <c r="S638" s="7"/>
      <c r="W638" s="6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8"/>
    </row>
    <row r="639" spans="14:37" ht="15" customHeight="1">
      <c r="N639" s="13"/>
      <c r="O639" s="13"/>
      <c r="P639" s="13"/>
      <c r="S639" s="7"/>
      <c r="W639" s="6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8"/>
    </row>
    <row r="640" spans="14:37" ht="15" customHeight="1">
      <c r="N640" s="13"/>
      <c r="O640" s="13"/>
      <c r="P640" s="13"/>
      <c r="S640" s="7"/>
      <c r="W640" s="6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8"/>
    </row>
    <row r="641" spans="14:37" ht="15" customHeight="1">
      <c r="N641" s="13"/>
      <c r="O641" s="13"/>
      <c r="P641" s="13"/>
      <c r="S641" s="7"/>
      <c r="W641" s="6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8"/>
    </row>
    <row r="642" spans="14:37" ht="15" customHeight="1">
      <c r="N642" s="13"/>
      <c r="O642" s="13"/>
      <c r="P642" s="13"/>
      <c r="S642" s="7"/>
      <c r="W642" s="6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8"/>
    </row>
    <row r="643" spans="14:37" ht="15" customHeight="1">
      <c r="N643" s="13"/>
      <c r="O643" s="13"/>
      <c r="P643" s="13"/>
      <c r="S643" s="7"/>
      <c r="W643" s="6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8"/>
    </row>
    <row r="644" spans="14:37" ht="15" customHeight="1">
      <c r="N644" s="13"/>
      <c r="O644" s="13"/>
      <c r="P644" s="13"/>
      <c r="S644" s="7"/>
      <c r="W644" s="6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8"/>
    </row>
    <row r="645" spans="14:37" ht="15" customHeight="1">
      <c r="N645" s="13"/>
      <c r="O645" s="13"/>
      <c r="P645" s="13"/>
      <c r="S645" s="7"/>
      <c r="W645" s="6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8"/>
    </row>
    <row r="646" spans="14:37" ht="15" customHeight="1">
      <c r="N646" s="13"/>
      <c r="O646" s="13"/>
      <c r="P646" s="13"/>
      <c r="S646" s="7"/>
      <c r="W646" s="6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8"/>
    </row>
    <row r="647" spans="14:37" ht="15" customHeight="1">
      <c r="N647" s="13"/>
      <c r="O647" s="13"/>
      <c r="P647" s="13"/>
      <c r="S647" s="7"/>
      <c r="W647" s="6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8"/>
    </row>
    <row r="648" spans="14:37" ht="15" customHeight="1">
      <c r="N648" s="13"/>
      <c r="O648" s="13"/>
      <c r="P648" s="13"/>
      <c r="S648" s="7"/>
      <c r="W648" s="6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8"/>
    </row>
    <row r="649" spans="14:37" ht="15" customHeight="1">
      <c r="N649" s="13"/>
      <c r="O649" s="13"/>
      <c r="P649" s="13"/>
      <c r="S649" s="7"/>
      <c r="W649" s="6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8"/>
    </row>
    <row r="650" spans="14:37" ht="15" customHeight="1">
      <c r="N650" s="13"/>
      <c r="O650" s="13"/>
      <c r="P650" s="13"/>
      <c r="S650" s="7"/>
      <c r="W650" s="6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8"/>
    </row>
    <row r="651" spans="14:37" ht="15" customHeight="1">
      <c r="N651" s="13"/>
      <c r="O651" s="13"/>
      <c r="P651" s="13"/>
      <c r="S651" s="7"/>
      <c r="W651" s="6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8"/>
    </row>
    <row r="652" spans="14:37" ht="15" customHeight="1">
      <c r="N652" s="13"/>
      <c r="O652" s="13"/>
      <c r="P652" s="13"/>
      <c r="S652" s="7"/>
      <c r="W652" s="6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8"/>
    </row>
    <row r="653" spans="14:37" ht="15" customHeight="1">
      <c r="N653" s="13"/>
      <c r="O653" s="13"/>
      <c r="P653" s="13"/>
      <c r="S653" s="7"/>
      <c r="W653" s="6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8"/>
    </row>
    <row r="654" spans="14:37" ht="15" customHeight="1">
      <c r="N654" s="13"/>
      <c r="O654" s="13"/>
      <c r="P654" s="13"/>
      <c r="S654" s="7"/>
      <c r="W654" s="6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8"/>
    </row>
    <row r="655" spans="14:37" ht="15" customHeight="1">
      <c r="N655" s="13"/>
      <c r="O655" s="13"/>
      <c r="P655" s="13"/>
      <c r="S655" s="7"/>
      <c r="W655" s="6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8"/>
    </row>
    <row r="656" spans="14:37" ht="15" customHeight="1">
      <c r="N656" s="13"/>
      <c r="O656" s="13"/>
      <c r="P656" s="13"/>
      <c r="S656" s="7"/>
      <c r="W656" s="6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8"/>
    </row>
    <row r="657" spans="14:37" ht="15" customHeight="1">
      <c r="N657" s="13"/>
      <c r="O657" s="13"/>
      <c r="P657" s="13"/>
      <c r="S657" s="7"/>
      <c r="W657" s="6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8"/>
    </row>
    <row r="658" spans="14:37" ht="15" customHeight="1">
      <c r="N658" s="13"/>
      <c r="O658" s="13"/>
      <c r="P658" s="13"/>
      <c r="S658" s="7"/>
      <c r="W658" s="6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8"/>
    </row>
    <row r="659" spans="14:37" ht="15" customHeight="1">
      <c r="N659" s="13"/>
      <c r="O659" s="13"/>
      <c r="P659" s="13"/>
      <c r="S659" s="7"/>
      <c r="W659" s="6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8"/>
    </row>
    <row r="660" spans="14:37" ht="15" customHeight="1">
      <c r="N660" s="13"/>
      <c r="O660" s="13"/>
      <c r="P660" s="13"/>
      <c r="S660" s="7"/>
      <c r="W660" s="6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8"/>
    </row>
    <row r="661" spans="14:37" ht="15" customHeight="1">
      <c r="N661" s="13"/>
      <c r="O661" s="13"/>
      <c r="P661" s="13"/>
      <c r="S661" s="7"/>
      <c r="W661" s="6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8"/>
    </row>
    <row r="662" spans="14:37" ht="15" customHeight="1">
      <c r="N662" s="13"/>
      <c r="O662" s="13"/>
      <c r="P662" s="13"/>
      <c r="S662" s="7"/>
      <c r="W662" s="6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8"/>
    </row>
    <row r="663" spans="14:37" ht="15" customHeight="1">
      <c r="N663" s="13"/>
      <c r="O663" s="13"/>
      <c r="P663" s="13"/>
      <c r="S663" s="7"/>
      <c r="W663" s="6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8"/>
    </row>
    <row r="664" spans="14:37" ht="15" customHeight="1">
      <c r="N664" s="13"/>
      <c r="O664" s="13"/>
      <c r="P664" s="13"/>
      <c r="S664" s="7"/>
      <c r="W664" s="6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8"/>
    </row>
    <row r="665" spans="14:37" ht="15" customHeight="1">
      <c r="N665" s="13"/>
      <c r="O665" s="13"/>
      <c r="P665" s="13"/>
      <c r="S665" s="7"/>
      <c r="W665" s="6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8"/>
    </row>
    <row r="666" spans="14:37" ht="15" customHeight="1">
      <c r="N666" s="13"/>
      <c r="O666" s="13"/>
      <c r="P666" s="13"/>
      <c r="S666" s="7"/>
      <c r="W666" s="6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8"/>
    </row>
    <row r="667" spans="14:37" ht="15" customHeight="1">
      <c r="N667" s="13"/>
      <c r="O667" s="13"/>
      <c r="P667" s="13"/>
      <c r="S667" s="7"/>
      <c r="W667" s="6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8"/>
    </row>
    <row r="668" spans="14:37" ht="15" customHeight="1">
      <c r="N668" s="13"/>
      <c r="O668" s="13"/>
      <c r="P668" s="13"/>
      <c r="S668" s="7"/>
      <c r="W668" s="6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8"/>
    </row>
    <row r="669" spans="14:37" ht="15" customHeight="1">
      <c r="N669" s="13"/>
      <c r="O669" s="13"/>
      <c r="P669" s="13"/>
      <c r="S669" s="7"/>
      <c r="W669" s="6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8"/>
    </row>
    <row r="670" spans="14:37" ht="15" customHeight="1">
      <c r="N670" s="13"/>
      <c r="O670" s="13"/>
      <c r="P670" s="13"/>
      <c r="S670" s="7"/>
      <c r="W670" s="6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8"/>
    </row>
    <row r="671" spans="14:37" ht="15" customHeight="1">
      <c r="N671" s="13"/>
      <c r="O671" s="13"/>
      <c r="P671" s="13"/>
      <c r="S671" s="7"/>
      <c r="W671" s="6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8"/>
    </row>
    <row r="672" spans="14:37" ht="15" customHeight="1">
      <c r="N672" s="13"/>
      <c r="O672" s="13"/>
      <c r="P672" s="13"/>
      <c r="S672" s="7"/>
      <c r="W672" s="6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8"/>
    </row>
    <row r="673" spans="14:37" ht="15" customHeight="1">
      <c r="N673" s="13"/>
      <c r="O673" s="13"/>
      <c r="P673" s="13"/>
      <c r="S673" s="7"/>
      <c r="W673" s="6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8"/>
    </row>
    <row r="674" spans="14:37" ht="15" customHeight="1">
      <c r="N674" s="13"/>
      <c r="O674" s="13"/>
      <c r="P674" s="13"/>
      <c r="S674" s="7"/>
      <c r="W674" s="6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8"/>
    </row>
    <row r="675" spans="14:37" ht="15" customHeight="1">
      <c r="N675" s="13"/>
      <c r="O675" s="13"/>
      <c r="P675" s="13"/>
      <c r="S675" s="7"/>
      <c r="W675" s="6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8"/>
    </row>
    <row r="676" spans="14:37" ht="15" customHeight="1">
      <c r="N676" s="13"/>
      <c r="O676" s="13"/>
      <c r="P676" s="13"/>
      <c r="S676" s="7"/>
      <c r="W676" s="6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8"/>
    </row>
    <row r="677" spans="14:37" ht="15" customHeight="1">
      <c r="N677" s="13"/>
      <c r="O677" s="13"/>
      <c r="P677" s="13"/>
      <c r="S677" s="7"/>
      <c r="W677" s="6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8"/>
    </row>
    <row r="678" spans="14:37" ht="15" customHeight="1">
      <c r="N678" s="13"/>
      <c r="O678" s="13"/>
      <c r="P678" s="13"/>
      <c r="S678" s="7"/>
      <c r="W678" s="6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8"/>
    </row>
    <row r="679" spans="14:37" ht="15" customHeight="1">
      <c r="N679" s="13"/>
      <c r="O679" s="13"/>
      <c r="P679" s="13"/>
      <c r="S679" s="7"/>
      <c r="W679" s="6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8"/>
    </row>
    <row r="680" spans="14:37" ht="15" customHeight="1">
      <c r="N680" s="13"/>
      <c r="O680" s="13"/>
      <c r="P680" s="13"/>
      <c r="S680" s="7"/>
      <c r="W680" s="6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8"/>
    </row>
    <row r="681" spans="14:37" ht="15" customHeight="1">
      <c r="N681" s="13"/>
      <c r="O681" s="13"/>
      <c r="P681" s="13"/>
      <c r="S681" s="7"/>
      <c r="W681" s="6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8"/>
    </row>
    <row r="682" spans="14:37" ht="15" customHeight="1">
      <c r="N682" s="13"/>
      <c r="O682" s="13"/>
      <c r="P682" s="13"/>
      <c r="S682" s="7"/>
      <c r="W682" s="6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8"/>
    </row>
    <row r="683" spans="14:37" ht="15" customHeight="1">
      <c r="N683" s="13"/>
      <c r="O683" s="13"/>
      <c r="P683" s="13"/>
      <c r="S683" s="7"/>
      <c r="W683" s="6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8"/>
    </row>
    <row r="684" spans="14:37" ht="15" customHeight="1">
      <c r="N684" s="13"/>
      <c r="O684" s="13"/>
      <c r="P684" s="13"/>
      <c r="S684" s="7"/>
      <c r="W684" s="6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8"/>
    </row>
    <row r="685" spans="14:37" ht="15" customHeight="1">
      <c r="N685" s="13"/>
      <c r="O685" s="13"/>
      <c r="P685" s="13"/>
      <c r="S685" s="7"/>
      <c r="W685" s="6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8"/>
    </row>
    <row r="686" spans="14:37" ht="15" customHeight="1">
      <c r="N686" s="13"/>
      <c r="O686" s="13"/>
      <c r="P686" s="13"/>
      <c r="S686" s="7"/>
      <c r="W686" s="6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8"/>
    </row>
    <row r="687" spans="14:37" ht="15" customHeight="1">
      <c r="N687" s="13"/>
      <c r="O687" s="13"/>
      <c r="P687" s="13"/>
      <c r="S687" s="7"/>
      <c r="W687" s="6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8"/>
    </row>
    <row r="688" spans="14:37" ht="15" customHeight="1">
      <c r="N688" s="13"/>
      <c r="O688" s="13"/>
      <c r="P688" s="13"/>
      <c r="S688" s="7"/>
      <c r="W688" s="6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8"/>
    </row>
    <row r="689" spans="14:37" ht="15" customHeight="1">
      <c r="N689" s="13"/>
      <c r="O689" s="13"/>
      <c r="P689" s="13"/>
      <c r="S689" s="7"/>
      <c r="W689" s="6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8"/>
    </row>
    <row r="690" spans="14:37" ht="15" customHeight="1">
      <c r="N690" s="13"/>
      <c r="O690" s="13"/>
      <c r="P690" s="13"/>
      <c r="S690" s="7"/>
      <c r="W690" s="6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8"/>
    </row>
    <row r="691" spans="14:37" ht="15" customHeight="1">
      <c r="N691" s="13"/>
      <c r="O691" s="13"/>
      <c r="P691" s="13"/>
      <c r="S691" s="7"/>
      <c r="W691" s="6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8"/>
    </row>
    <row r="692" spans="14:37" ht="15" customHeight="1">
      <c r="N692" s="13"/>
      <c r="O692" s="13"/>
      <c r="P692" s="13"/>
      <c r="S692" s="7"/>
      <c r="W692" s="6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8"/>
    </row>
    <row r="693" spans="14:37" ht="15" customHeight="1">
      <c r="N693" s="13"/>
      <c r="O693" s="13"/>
      <c r="P693" s="13"/>
      <c r="S693" s="7"/>
      <c r="W693" s="6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8"/>
    </row>
    <row r="694" spans="14:37" ht="15" customHeight="1">
      <c r="N694" s="13"/>
      <c r="O694" s="13"/>
      <c r="P694" s="13"/>
      <c r="S694" s="7"/>
      <c r="W694" s="6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8"/>
    </row>
    <row r="695" spans="14:37" ht="15" customHeight="1">
      <c r="N695" s="13"/>
      <c r="O695" s="13"/>
      <c r="P695" s="13"/>
      <c r="S695" s="7"/>
      <c r="W695" s="6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8"/>
    </row>
    <row r="696" spans="14:37" ht="15" customHeight="1">
      <c r="N696" s="13"/>
      <c r="O696" s="13"/>
      <c r="P696" s="13"/>
      <c r="S696" s="7"/>
      <c r="W696" s="6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8"/>
    </row>
    <row r="697" spans="14:37" ht="15" customHeight="1">
      <c r="N697" s="13"/>
      <c r="O697" s="13"/>
      <c r="P697" s="13"/>
      <c r="S697" s="7"/>
      <c r="W697" s="6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8"/>
    </row>
    <row r="698" spans="14:37" ht="15" customHeight="1">
      <c r="N698" s="13"/>
      <c r="O698" s="13"/>
      <c r="P698" s="13"/>
      <c r="S698" s="7"/>
      <c r="W698" s="6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8"/>
    </row>
    <row r="699" spans="14:37" ht="15" customHeight="1">
      <c r="N699" s="13"/>
      <c r="O699" s="13"/>
      <c r="P699" s="13"/>
      <c r="S699" s="7"/>
      <c r="W699" s="6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8"/>
    </row>
    <row r="700" spans="14:37" ht="15" customHeight="1">
      <c r="N700" s="13"/>
      <c r="O700" s="13"/>
      <c r="P700" s="13"/>
      <c r="S700" s="7"/>
      <c r="W700" s="6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8"/>
    </row>
    <row r="701" spans="14:37" ht="15" customHeight="1">
      <c r="N701" s="13"/>
      <c r="O701" s="13"/>
      <c r="P701" s="13"/>
      <c r="S701" s="7"/>
      <c r="W701" s="6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8"/>
    </row>
    <row r="702" spans="14:37" ht="15" customHeight="1">
      <c r="N702" s="13"/>
      <c r="O702" s="13"/>
      <c r="P702" s="13"/>
      <c r="S702" s="7"/>
      <c r="W702" s="6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8"/>
    </row>
    <row r="703" spans="14:37" ht="15" customHeight="1">
      <c r="N703" s="13"/>
      <c r="O703" s="13"/>
      <c r="P703" s="13"/>
      <c r="S703" s="7"/>
      <c r="W703" s="6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8"/>
    </row>
    <row r="704" spans="14:37" ht="15" customHeight="1">
      <c r="N704" s="13"/>
      <c r="O704" s="13"/>
      <c r="P704" s="13"/>
      <c r="S704" s="7"/>
      <c r="W704" s="6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8"/>
    </row>
    <row r="705" spans="14:37" ht="15" customHeight="1">
      <c r="N705" s="13"/>
      <c r="O705" s="13"/>
      <c r="P705" s="13"/>
      <c r="S705" s="7"/>
      <c r="W705" s="6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8"/>
    </row>
    <row r="706" spans="14:37" ht="15" customHeight="1">
      <c r="N706" s="13"/>
      <c r="O706" s="13"/>
      <c r="P706" s="13"/>
      <c r="S706" s="7"/>
      <c r="W706" s="6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8"/>
    </row>
    <row r="707" spans="14:37" ht="15" customHeight="1">
      <c r="N707" s="13"/>
      <c r="O707" s="13"/>
      <c r="P707" s="13"/>
      <c r="S707" s="7"/>
      <c r="W707" s="6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8"/>
    </row>
    <row r="708" spans="14:37" ht="15" customHeight="1">
      <c r="N708" s="13"/>
      <c r="O708" s="13"/>
      <c r="P708" s="13"/>
      <c r="S708" s="7"/>
      <c r="W708" s="6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8"/>
    </row>
    <row r="709" spans="14:37" ht="15" customHeight="1">
      <c r="N709" s="13"/>
      <c r="O709" s="13"/>
      <c r="P709" s="13"/>
      <c r="S709" s="7"/>
      <c r="W709" s="6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8"/>
    </row>
    <row r="710" spans="14:37" ht="15" customHeight="1">
      <c r="N710" s="13"/>
      <c r="O710" s="13"/>
      <c r="P710" s="13"/>
      <c r="S710" s="7"/>
      <c r="W710" s="6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8"/>
    </row>
    <row r="711" spans="14:37" ht="15" customHeight="1">
      <c r="N711" s="13"/>
      <c r="O711" s="13"/>
      <c r="P711" s="13"/>
      <c r="S711" s="7"/>
      <c r="W711" s="6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8"/>
    </row>
    <row r="712" spans="14:37" ht="15" customHeight="1">
      <c r="N712" s="13"/>
      <c r="O712" s="13"/>
      <c r="P712" s="13"/>
      <c r="S712" s="7"/>
      <c r="W712" s="6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8"/>
    </row>
    <row r="713" spans="14:37" ht="15" customHeight="1">
      <c r="N713" s="13"/>
      <c r="O713" s="13"/>
      <c r="P713" s="13"/>
      <c r="S713" s="7"/>
      <c r="W713" s="6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8"/>
    </row>
    <row r="714" spans="14:37" ht="15" customHeight="1">
      <c r="N714" s="13"/>
      <c r="O714" s="13"/>
      <c r="P714" s="13"/>
      <c r="S714" s="7"/>
      <c r="W714" s="6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8"/>
    </row>
    <row r="715" spans="14:37" ht="15" customHeight="1">
      <c r="N715" s="13"/>
      <c r="O715" s="13"/>
      <c r="P715" s="13"/>
      <c r="S715" s="7"/>
      <c r="W715" s="6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8"/>
    </row>
    <row r="716" spans="14:37" ht="15" customHeight="1">
      <c r="N716" s="13"/>
      <c r="O716" s="13"/>
      <c r="P716" s="13"/>
      <c r="S716" s="7"/>
      <c r="W716" s="6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8"/>
    </row>
    <row r="717" spans="14:37" ht="15" customHeight="1">
      <c r="N717" s="13"/>
      <c r="O717" s="13"/>
      <c r="P717" s="13"/>
      <c r="S717" s="7"/>
      <c r="W717" s="6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8"/>
    </row>
    <row r="718" spans="14:37" ht="15" customHeight="1">
      <c r="N718" s="13"/>
      <c r="O718" s="13"/>
      <c r="P718" s="13"/>
      <c r="S718" s="7"/>
      <c r="W718" s="6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8"/>
    </row>
    <row r="719" spans="14:37" ht="15" customHeight="1">
      <c r="N719" s="13"/>
      <c r="O719" s="13"/>
      <c r="P719" s="13"/>
      <c r="S719" s="7"/>
      <c r="W719" s="6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8"/>
    </row>
    <row r="720" spans="14:37" ht="15" customHeight="1">
      <c r="N720" s="13"/>
      <c r="O720" s="13"/>
      <c r="P720" s="13"/>
      <c r="S720" s="7"/>
      <c r="W720" s="6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8"/>
    </row>
    <row r="721" spans="14:37" ht="15" customHeight="1">
      <c r="N721" s="13"/>
      <c r="O721" s="13"/>
      <c r="P721" s="13"/>
      <c r="S721" s="7"/>
      <c r="W721" s="6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8"/>
    </row>
    <row r="722" spans="14:37" ht="15" customHeight="1">
      <c r="N722" s="13"/>
      <c r="O722" s="13"/>
      <c r="P722" s="13"/>
      <c r="S722" s="7"/>
      <c r="W722" s="6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8"/>
    </row>
    <row r="723" spans="14:37" ht="15" customHeight="1">
      <c r="N723" s="13"/>
      <c r="O723" s="13"/>
      <c r="P723" s="13"/>
      <c r="S723" s="7"/>
      <c r="W723" s="6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8"/>
    </row>
    <row r="724" spans="14:37" ht="15" customHeight="1">
      <c r="N724" s="13"/>
      <c r="O724" s="13"/>
      <c r="P724" s="13"/>
      <c r="S724" s="7"/>
      <c r="W724" s="6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8"/>
    </row>
    <row r="725" spans="14:37" ht="15" customHeight="1">
      <c r="N725" s="13"/>
      <c r="O725" s="13"/>
      <c r="P725" s="13"/>
      <c r="S725" s="7"/>
      <c r="W725" s="6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8"/>
    </row>
    <row r="726" spans="14:37" ht="15" customHeight="1">
      <c r="N726" s="13"/>
      <c r="O726" s="13"/>
      <c r="P726" s="13"/>
      <c r="S726" s="7"/>
      <c r="W726" s="6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8"/>
    </row>
    <row r="727" spans="14:37" ht="15" customHeight="1">
      <c r="N727" s="13"/>
      <c r="O727" s="13"/>
      <c r="P727" s="13"/>
      <c r="S727" s="7"/>
      <c r="W727" s="6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8"/>
    </row>
    <row r="728" spans="14:37" ht="15" customHeight="1">
      <c r="N728" s="13"/>
      <c r="O728" s="13"/>
      <c r="P728" s="13"/>
      <c r="S728" s="7"/>
      <c r="W728" s="6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8"/>
    </row>
    <row r="729" spans="14:37" ht="15" customHeight="1">
      <c r="N729" s="13"/>
      <c r="O729" s="13"/>
      <c r="P729" s="13"/>
      <c r="S729" s="7"/>
      <c r="W729" s="6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8"/>
    </row>
    <row r="730" spans="14:37" ht="15" customHeight="1">
      <c r="N730" s="13"/>
      <c r="O730" s="13"/>
      <c r="P730" s="13"/>
      <c r="S730" s="7"/>
      <c r="W730" s="6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8"/>
    </row>
    <row r="731" spans="14:37" ht="15" customHeight="1">
      <c r="N731" s="13"/>
      <c r="O731" s="13"/>
      <c r="P731" s="13"/>
      <c r="S731" s="7"/>
      <c r="W731" s="6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8"/>
    </row>
    <row r="732" spans="14:37" ht="15" customHeight="1">
      <c r="N732" s="13"/>
      <c r="O732" s="13"/>
      <c r="P732" s="13"/>
      <c r="S732" s="7"/>
      <c r="W732" s="6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8"/>
    </row>
    <row r="733" spans="14:37" ht="15" customHeight="1">
      <c r="N733" s="13"/>
      <c r="O733" s="13"/>
      <c r="P733" s="13"/>
      <c r="S733" s="7"/>
      <c r="W733" s="6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8"/>
    </row>
    <row r="734" spans="14:37" ht="15" customHeight="1">
      <c r="N734" s="13"/>
      <c r="O734" s="13"/>
      <c r="P734" s="13"/>
      <c r="S734" s="7"/>
      <c r="W734" s="6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8"/>
    </row>
    <row r="735" spans="14:37" ht="15" customHeight="1">
      <c r="N735" s="13"/>
      <c r="O735" s="13"/>
      <c r="P735" s="13"/>
      <c r="S735" s="7"/>
      <c r="W735" s="6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8"/>
    </row>
    <row r="736" spans="14:37" ht="15" customHeight="1">
      <c r="N736" s="13"/>
      <c r="O736" s="13"/>
      <c r="P736" s="13"/>
      <c r="S736" s="7"/>
      <c r="W736" s="6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8"/>
    </row>
    <row r="737" spans="14:37" ht="15" customHeight="1">
      <c r="N737" s="13"/>
      <c r="O737" s="13"/>
      <c r="P737" s="13"/>
      <c r="S737" s="7"/>
      <c r="W737" s="6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8"/>
    </row>
    <row r="738" spans="14:37" ht="15" customHeight="1">
      <c r="N738" s="13"/>
      <c r="O738" s="13"/>
      <c r="P738" s="13"/>
      <c r="S738" s="7"/>
      <c r="W738" s="6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8"/>
    </row>
    <row r="739" spans="14:37" ht="15" customHeight="1">
      <c r="N739" s="13"/>
      <c r="O739" s="13"/>
      <c r="P739" s="13"/>
      <c r="S739" s="7"/>
      <c r="W739" s="6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8"/>
    </row>
    <row r="740" spans="14:37" ht="15" customHeight="1">
      <c r="N740" s="13"/>
      <c r="O740" s="13"/>
      <c r="P740" s="13"/>
      <c r="S740" s="7"/>
      <c r="W740" s="6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8"/>
    </row>
    <row r="741" spans="14:37" ht="15" customHeight="1">
      <c r="N741" s="13"/>
      <c r="O741" s="13"/>
      <c r="P741" s="13"/>
      <c r="S741" s="7"/>
      <c r="W741" s="6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8"/>
    </row>
    <row r="742" spans="14:37" ht="15" customHeight="1">
      <c r="N742" s="13"/>
      <c r="O742" s="13"/>
      <c r="P742" s="13"/>
      <c r="S742" s="7"/>
      <c r="W742" s="6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8"/>
    </row>
    <row r="743" spans="14:37" ht="15" customHeight="1">
      <c r="N743" s="13"/>
      <c r="O743" s="13"/>
      <c r="P743" s="13"/>
      <c r="S743" s="7"/>
      <c r="W743" s="6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8"/>
    </row>
    <row r="744" spans="14:37" ht="15" customHeight="1">
      <c r="N744" s="13"/>
      <c r="O744" s="13"/>
      <c r="P744" s="13"/>
      <c r="S744" s="7"/>
      <c r="W744" s="6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8"/>
    </row>
    <row r="745" spans="14:37" ht="15" customHeight="1">
      <c r="N745" s="13"/>
      <c r="O745" s="13"/>
      <c r="P745" s="13"/>
      <c r="S745" s="7"/>
      <c r="W745" s="6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8"/>
    </row>
    <row r="746" spans="14:37" ht="15" customHeight="1">
      <c r="N746" s="13"/>
      <c r="O746" s="13"/>
      <c r="P746" s="13"/>
      <c r="S746" s="7"/>
      <c r="W746" s="6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8"/>
    </row>
    <row r="747" spans="14:37" ht="15" customHeight="1">
      <c r="N747" s="13"/>
      <c r="O747" s="13"/>
      <c r="P747" s="13"/>
      <c r="S747" s="7"/>
      <c r="W747" s="6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8"/>
    </row>
    <row r="748" spans="14:37" ht="15" customHeight="1">
      <c r="N748" s="13"/>
      <c r="O748" s="13"/>
      <c r="P748" s="13"/>
      <c r="S748" s="7"/>
      <c r="W748" s="6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8"/>
    </row>
    <row r="749" spans="14:37" ht="15" customHeight="1">
      <c r="N749" s="13"/>
      <c r="O749" s="13"/>
      <c r="P749" s="13"/>
      <c r="S749" s="7"/>
      <c r="W749" s="6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8"/>
    </row>
    <row r="750" spans="14:37" ht="15" customHeight="1">
      <c r="N750" s="13"/>
      <c r="O750" s="13"/>
      <c r="P750" s="13"/>
      <c r="S750" s="7"/>
      <c r="W750" s="6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8"/>
    </row>
    <row r="751" spans="14:37" ht="15" customHeight="1">
      <c r="N751" s="13"/>
      <c r="O751" s="13"/>
      <c r="P751" s="13"/>
      <c r="S751" s="7"/>
      <c r="W751" s="6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8"/>
    </row>
    <row r="752" spans="14:37" ht="15" customHeight="1">
      <c r="N752" s="13"/>
      <c r="O752" s="13"/>
      <c r="P752" s="13"/>
      <c r="S752" s="7"/>
      <c r="W752" s="6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8"/>
    </row>
    <row r="753" spans="14:37" ht="15" customHeight="1">
      <c r="N753" s="13"/>
      <c r="O753" s="13"/>
      <c r="P753" s="13"/>
      <c r="S753" s="7"/>
      <c r="W753" s="6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8"/>
    </row>
    <row r="754" spans="14:37" ht="15" customHeight="1">
      <c r="N754" s="13"/>
      <c r="O754" s="13"/>
      <c r="P754" s="13"/>
      <c r="S754" s="7"/>
      <c r="W754" s="6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8"/>
    </row>
    <row r="755" spans="14:37" ht="15" customHeight="1">
      <c r="N755" s="13"/>
      <c r="O755" s="13"/>
      <c r="P755" s="13"/>
      <c r="S755" s="7"/>
      <c r="W755" s="6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8"/>
    </row>
    <row r="756" spans="14:37" ht="15" customHeight="1">
      <c r="N756" s="13"/>
      <c r="O756" s="13"/>
      <c r="P756" s="13"/>
      <c r="S756" s="7"/>
      <c r="W756" s="6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8"/>
    </row>
    <row r="757" spans="14:37" ht="15" customHeight="1">
      <c r="N757" s="13"/>
      <c r="O757" s="13"/>
      <c r="P757" s="13"/>
      <c r="S757" s="7"/>
      <c r="W757" s="6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8"/>
    </row>
    <row r="758" spans="14:37" ht="15" customHeight="1">
      <c r="N758" s="13"/>
      <c r="O758" s="13"/>
      <c r="P758" s="13"/>
      <c r="S758" s="7"/>
      <c r="W758" s="6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8"/>
    </row>
    <row r="759" spans="14:37" ht="15" customHeight="1">
      <c r="N759" s="13"/>
      <c r="O759" s="13"/>
      <c r="P759" s="13"/>
      <c r="S759" s="7"/>
      <c r="W759" s="6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8"/>
    </row>
    <row r="760" spans="14:37" ht="15" customHeight="1">
      <c r="N760" s="13"/>
      <c r="O760" s="13"/>
      <c r="P760" s="13"/>
      <c r="S760" s="7"/>
      <c r="W760" s="6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8"/>
    </row>
    <row r="761" spans="14:37" ht="15" customHeight="1">
      <c r="N761" s="13"/>
      <c r="O761" s="13"/>
      <c r="P761" s="13"/>
      <c r="S761" s="7"/>
      <c r="W761" s="6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8"/>
    </row>
    <row r="762" spans="14:37" ht="15" customHeight="1">
      <c r="N762" s="13"/>
      <c r="O762" s="13"/>
      <c r="P762" s="13"/>
      <c r="S762" s="7"/>
      <c r="W762" s="6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8"/>
    </row>
    <row r="763" spans="14:37" ht="15" customHeight="1">
      <c r="N763" s="13"/>
      <c r="O763" s="13"/>
      <c r="P763" s="13"/>
      <c r="S763" s="7"/>
      <c r="W763" s="6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8"/>
    </row>
    <row r="764" spans="14:37" ht="15" customHeight="1">
      <c r="N764" s="13"/>
      <c r="O764" s="13"/>
      <c r="P764" s="13"/>
      <c r="S764" s="7"/>
      <c r="W764" s="6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8"/>
    </row>
    <row r="765" spans="14:37" ht="15" customHeight="1">
      <c r="N765" s="13"/>
      <c r="O765" s="13"/>
      <c r="P765" s="13"/>
      <c r="S765" s="7"/>
      <c r="W765" s="6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8"/>
    </row>
    <row r="766" spans="14:37" ht="15" customHeight="1">
      <c r="N766" s="13"/>
      <c r="O766" s="13"/>
      <c r="P766" s="13"/>
      <c r="S766" s="7"/>
      <c r="W766" s="6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8"/>
    </row>
    <row r="767" spans="14:37" ht="15" customHeight="1">
      <c r="N767" s="13"/>
      <c r="O767" s="13"/>
      <c r="P767" s="13"/>
      <c r="S767" s="7"/>
      <c r="W767" s="6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8"/>
    </row>
    <row r="768" spans="14:37" ht="15" customHeight="1">
      <c r="N768" s="13"/>
      <c r="O768" s="13"/>
      <c r="P768" s="13"/>
      <c r="S768" s="7"/>
      <c r="W768" s="6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8"/>
    </row>
    <row r="769" spans="14:37" ht="15" customHeight="1">
      <c r="N769" s="13"/>
      <c r="O769" s="13"/>
      <c r="P769" s="13"/>
      <c r="S769" s="7"/>
      <c r="W769" s="6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8"/>
    </row>
    <row r="770" spans="14:37" ht="15" customHeight="1">
      <c r="N770" s="13"/>
      <c r="O770" s="13"/>
      <c r="P770" s="13"/>
      <c r="S770" s="7"/>
      <c r="W770" s="6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8"/>
    </row>
    <row r="771" spans="14:37" ht="15" customHeight="1">
      <c r="N771" s="13"/>
      <c r="O771" s="13"/>
      <c r="P771" s="13"/>
      <c r="S771" s="7"/>
      <c r="W771" s="6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8"/>
    </row>
    <row r="772" spans="14:37" ht="15" customHeight="1">
      <c r="N772" s="13"/>
      <c r="O772" s="13"/>
      <c r="P772" s="13"/>
      <c r="S772" s="7"/>
      <c r="W772" s="6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8"/>
    </row>
    <row r="773" spans="14:37" ht="15" customHeight="1">
      <c r="N773" s="13"/>
      <c r="O773" s="13"/>
      <c r="P773" s="13"/>
      <c r="S773" s="7"/>
      <c r="W773" s="6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8"/>
    </row>
    <row r="774" spans="14:37" ht="15" customHeight="1">
      <c r="N774" s="13"/>
      <c r="O774" s="13"/>
      <c r="P774" s="13"/>
      <c r="S774" s="7"/>
      <c r="W774" s="6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8"/>
    </row>
    <row r="775" spans="14:37" ht="15" customHeight="1">
      <c r="N775" s="13"/>
      <c r="O775" s="13"/>
      <c r="P775" s="13"/>
      <c r="S775" s="7"/>
      <c r="W775" s="6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8"/>
    </row>
    <row r="776" spans="14:37" ht="15" customHeight="1">
      <c r="N776" s="13"/>
      <c r="O776" s="13"/>
      <c r="P776" s="13"/>
      <c r="S776" s="7"/>
      <c r="W776" s="6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8"/>
    </row>
    <row r="777" spans="14:37" ht="15" customHeight="1">
      <c r="N777" s="13"/>
      <c r="O777" s="13"/>
      <c r="P777" s="13"/>
      <c r="S777" s="7"/>
      <c r="W777" s="6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8"/>
    </row>
    <row r="778" spans="14:37" ht="15" customHeight="1">
      <c r="N778" s="13"/>
      <c r="O778" s="13"/>
      <c r="P778" s="13"/>
      <c r="S778" s="7"/>
      <c r="W778" s="6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8"/>
    </row>
    <row r="779" spans="14:37" ht="15" customHeight="1">
      <c r="N779" s="13"/>
      <c r="O779" s="13"/>
      <c r="P779" s="13"/>
      <c r="S779" s="7"/>
      <c r="W779" s="6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8"/>
    </row>
    <row r="780" spans="14:37" ht="15" customHeight="1">
      <c r="N780" s="13"/>
      <c r="O780" s="13"/>
      <c r="P780" s="13"/>
      <c r="S780" s="7"/>
      <c r="W780" s="6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8"/>
    </row>
    <row r="781" spans="14:37" ht="15" customHeight="1">
      <c r="N781" s="13"/>
      <c r="O781" s="13"/>
      <c r="P781" s="13"/>
      <c r="S781" s="7"/>
      <c r="W781" s="6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8"/>
    </row>
    <row r="782" spans="14:37" ht="15" customHeight="1">
      <c r="N782" s="13"/>
      <c r="O782" s="13"/>
      <c r="P782" s="13"/>
      <c r="S782" s="7"/>
      <c r="W782" s="6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8"/>
    </row>
    <row r="783" spans="14:37" ht="15" customHeight="1">
      <c r="N783" s="13"/>
      <c r="O783" s="13"/>
      <c r="P783" s="13"/>
      <c r="S783" s="7"/>
      <c r="W783" s="6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8"/>
    </row>
    <row r="784" spans="14:37" ht="15" customHeight="1">
      <c r="N784" s="13"/>
      <c r="O784" s="13"/>
      <c r="P784" s="13"/>
      <c r="S784" s="7"/>
      <c r="W784" s="6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8"/>
    </row>
    <row r="785" spans="14:37" ht="15" customHeight="1">
      <c r="N785" s="13"/>
      <c r="O785" s="13"/>
      <c r="P785" s="13"/>
      <c r="S785" s="7"/>
      <c r="W785" s="6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8"/>
    </row>
    <row r="786" spans="14:37" ht="15" customHeight="1">
      <c r="N786" s="13"/>
      <c r="O786" s="13"/>
      <c r="P786" s="13"/>
      <c r="S786" s="7"/>
      <c r="W786" s="6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8"/>
    </row>
    <row r="787" spans="14:37" ht="15" customHeight="1">
      <c r="N787" s="13"/>
      <c r="O787" s="13"/>
      <c r="P787" s="13"/>
      <c r="S787" s="7"/>
      <c r="W787" s="6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8"/>
    </row>
    <row r="788" spans="14:37" ht="15" customHeight="1">
      <c r="N788" s="13"/>
      <c r="O788" s="13"/>
      <c r="P788" s="13"/>
      <c r="S788" s="7"/>
      <c r="W788" s="6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8"/>
    </row>
    <row r="789" spans="14:37" ht="15" customHeight="1">
      <c r="N789" s="13"/>
      <c r="O789" s="13"/>
      <c r="P789" s="13"/>
      <c r="S789" s="7"/>
      <c r="W789" s="6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8"/>
    </row>
    <row r="790" spans="14:37" ht="15" customHeight="1">
      <c r="N790" s="13"/>
      <c r="O790" s="13"/>
      <c r="P790" s="13"/>
      <c r="S790" s="7"/>
      <c r="W790" s="6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8"/>
    </row>
    <row r="791" spans="14:37" ht="15" customHeight="1">
      <c r="N791" s="13"/>
      <c r="O791" s="13"/>
      <c r="P791" s="13"/>
      <c r="S791" s="7"/>
      <c r="W791" s="6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8"/>
    </row>
    <row r="792" spans="14:37" ht="15" customHeight="1">
      <c r="N792" s="13"/>
      <c r="O792" s="13"/>
      <c r="P792" s="13"/>
      <c r="S792" s="7"/>
      <c r="W792" s="6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8"/>
    </row>
    <row r="793" spans="14:37" ht="15" customHeight="1">
      <c r="N793" s="13"/>
      <c r="O793" s="13"/>
      <c r="P793" s="13"/>
      <c r="S793" s="7"/>
      <c r="W793" s="6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8"/>
    </row>
    <row r="794" spans="14:37" ht="15" customHeight="1">
      <c r="N794" s="13"/>
      <c r="O794" s="13"/>
      <c r="P794" s="13"/>
      <c r="S794" s="7"/>
      <c r="W794" s="6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8"/>
    </row>
    <row r="795" spans="14:37" ht="15" customHeight="1">
      <c r="N795" s="13"/>
      <c r="O795" s="13"/>
      <c r="P795" s="13"/>
      <c r="S795" s="7"/>
      <c r="W795" s="6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8"/>
    </row>
    <row r="796" spans="14:37" ht="15" customHeight="1">
      <c r="N796" s="13"/>
      <c r="O796" s="13"/>
      <c r="P796" s="13"/>
      <c r="S796" s="7"/>
      <c r="W796" s="6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8"/>
    </row>
    <row r="797" spans="14:37" ht="15" customHeight="1">
      <c r="N797" s="13"/>
      <c r="O797" s="13"/>
      <c r="P797" s="13"/>
      <c r="S797" s="7"/>
      <c r="W797" s="6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8"/>
    </row>
    <row r="798" spans="14:37" ht="15" customHeight="1">
      <c r="N798" s="13"/>
      <c r="O798" s="13"/>
      <c r="P798" s="13"/>
      <c r="S798" s="7"/>
      <c r="W798" s="6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8"/>
    </row>
    <row r="799" spans="14:37" ht="15" customHeight="1">
      <c r="N799" s="13"/>
      <c r="O799" s="13"/>
      <c r="P799" s="13"/>
      <c r="S799" s="7"/>
      <c r="W799" s="6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8"/>
    </row>
    <row r="800" spans="14:37" ht="15" customHeight="1">
      <c r="N800" s="13"/>
      <c r="O800" s="13"/>
      <c r="P800" s="13"/>
      <c r="S800" s="7"/>
      <c r="W800" s="6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8"/>
    </row>
    <row r="801" spans="14:37" ht="15" customHeight="1">
      <c r="N801" s="13"/>
      <c r="O801" s="13"/>
      <c r="P801" s="13"/>
      <c r="S801" s="7"/>
      <c r="W801" s="6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8"/>
    </row>
    <row r="802" spans="14:37" ht="15" customHeight="1">
      <c r="N802" s="13"/>
      <c r="O802" s="13"/>
      <c r="P802" s="13"/>
      <c r="S802" s="7"/>
      <c r="W802" s="6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8"/>
    </row>
    <row r="803" spans="14:37" ht="15" customHeight="1">
      <c r="N803" s="13"/>
      <c r="O803" s="13"/>
      <c r="P803" s="13"/>
      <c r="S803" s="7"/>
      <c r="W803" s="6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8"/>
    </row>
    <row r="804" spans="14:37" ht="15" customHeight="1">
      <c r="N804" s="13"/>
      <c r="O804" s="13"/>
      <c r="P804" s="13"/>
      <c r="S804" s="7"/>
      <c r="W804" s="6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8"/>
    </row>
    <row r="805" spans="14:37" ht="15" customHeight="1">
      <c r="N805" s="13"/>
      <c r="O805" s="13"/>
      <c r="P805" s="13"/>
      <c r="S805" s="7"/>
      <c r="W805" s="6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8"/>
    </row>
    <row r="806" spans="14:37" ht="15" customHeight="1">
      <c r="N806" s="13"/>
      <c r="O806" s="13"/>
      <c r="P806" s="13"/>
      <c r="S806" s="7"/>
      <c r="W806" s="6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8"/>
    </row>
    <row r="807" spans="14:37" ht="15" customHeight="1">
      <c r="N807" s="13"/>
      <c r="O807" s="13"/>
      <c r="P807" s="13"/>
      <c r="S807" s="7"/>
      <c r="W807" s="6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8"/>
    </row>
    <row r="808" spans="14:37" ht="15" customHeight="1">
      <c r="N808" s="13"/>
      <c r="O808" s="13"/>
      <c r="P808" s="13"/>
      <c r="S808" s="7"/>
      <c r="W808" s="6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8"/>
    </row>
    <row r="809" spans="14:37" ht="15" customHeight="1">
      <c r="N809" s="13"/>
      <c r="O809" s="13"/>
      <c r="P809" s="13"/>
      <c r="S809" s="7"/>
      <c r="W809" s="6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8"/>
    </row>
    <row r="810" spans="14:37" ht="15" customHeight="1">
      <c r="N810" s="13"/>
      <c r="O810" s="13"/>
      <c r="P810" s="13"/>
      <c r="S810" s="7"/>
      <c r="W810" s="6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8"/>
    </row>
    <row r="811" spans="14:37" ht="15" customHeight="1">
      <c r="N811" s="13"/>
      <c r="O811" s="13"/>
      <c r="P811" s="13"/>
      <c r="S811" s="7"/>
      <c r="W811" s="6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8"/>
    </row>
    <row r="812" spans="14:37" ht="15" customHeight="1">
      <c r="N812" s="13"/>
      <c r="O812" s="13"/>
      <c r="P812" s="13"/>
      <c r="S812" s="7"/>
      <c r="W812" s="6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8"/>
    </row>
    <row r="813" spans="14:37" ht="15" customHeight="1">
      <c r="N813" s="13"/>
      <c r="O813" s="13"/>
      <c r="P813" s="13"/>
      <c r="S813" s="7"/>
      <c r="W813" s="6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8"/>
    </row>
    <row r="814" spans="14:37" ht="15" customHeight="1">
      <c r="N814" s="13"/>
      <c r="O814" s="13"/>
      <c r="P814" s="13"/>
      <c r="S814" s="7"/>
      <c r="W814" s="6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8"/>
    </row>
    <row r="815" spans="14:37" ht="15" customHeight="1">
      <c r="N815" s="13"/>
      <c r="O815" s="13"/>
      <c r="P815" s="13"/>
      <c r="S815" s="7"/>
      <c r="W815" s="6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8"/>
    </row>
    <row r="816" spans="14:37" ht="15" customHeight="1">
      <c r="N816" s="13"/>
      <c r="O816" s="13"/>
      <c r="P816" s="13"/>
      <c r="S816" s="7"/>
      <c r="W816" s="6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8"/>
    </row>
    <row r="817" spans="14:37" ht="15" customHeight="1">
      <c r="N817" s="13"/>
      <c r="O817" s="13"/>
      <c r="P817" s="13"/>
      <c r="S817" s="7"/>
      <c r="W817" s="6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8"/>
    </row>
    <row r="818" spans="14:37" ht="15" customHeight="1">
      <c r="N818" s="13"/>
      <c r="O818" s="13"/>
      <c r="P818" s="13"/>
      <c r="S818" s="7"/>
      <c r="W818" s="6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8"/>
    </row>
    <row r="819" spans="14:37" ht="15" customHeight="1">
      <c r="N819" s="13"/>
      <c r="O819" s="13"/>
      <c r="P819" s="13"/>
      <c r="S819" s="7"/>
      <c r="W819" s="6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8"/>
    </row>
    <row r="820" spans="14:37" ht="15" customHeight="1">
      <c r="N820" s="13"/>
      <c r="O820" s="13"/>
      <c r="P820" s="13"/>
      <c r="S820" s="7"/>
      <c r="W820" s="6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8"/>
    </row>
    <row r="821" spans="14:37" ht="15" customHeight="1">
      <c r="N821" s="13"/>
      <c r="O821" s="13"/>
      <c r="P821" s="13"/>
      <c r="S821" s="7"/>
      <c r="W821" s="6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8"/>
    </row>
    <row r="822" spans="14:37" ht="15" customHeight="1">
      <c r="N822" s="13"/>
      <c r="O822" s="13"/>
      <c r="P822" s="13"/>
      <c r="S822" s="7"/>
      <c r="W822" s="6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8"/>
    </row>
    <row r="823" spans="14:37" ht="15" customHeight="1">
      <c r="N823" s="13"/>
      <c r="O823" s="13"/>
      <c r="P823" s="13"/>
      <c r="S823" s="7"/>
      <c r="W823" s="6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8"/>
    </row>
    <row r="824" spans="14:37" ht="15" customHeight="1">
      <c r="N824" s="13"/>
      <c r="O824" s="13"/>
      <c r="P824" s="13"/>
      <c r="S824" s="7"/>
      <c r="W824" s="6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8"/>
    </row>
    <row r="825" spans="14:37" ht="15" customHeight="1">
      <c r="N825" s="13"/>
      <c r="O825" s="13"/>
      <c r="P825" s="13"/>
      <c r="S825" s="7"/>
      <c r="W825" s="6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8"/>
    </row>
    <row r="826" spans="14:37" ht="15" customHeight="1">
      <c r="N826" s="13"/>
      <c r="O826" s="13"/>
      <c r="P826" s="13"/>
      <c r="S826" s="7"/>
      <c r="W826" s="6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8"/>
    </row>
    <row r="827" spans="14:37" ht="15" customHeight="1">
      <c r="N827" s="13"/>
      <c r="O827" s="13"/>
      <c r="P827" s="13"/>
      <c r="S827" s="7"/>
      <c r="W827" s="6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8"/>
    </row>
    <row r="828" spans="14:37" ht="15" customHeight="1">
      <c r="N828" s="13"/>
      <c r="O828" s="13"/>
      <c r="P828" s="13"/>
      <c r="S828" s="7"/>
      <c r="W828" s="6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8"/>
    </row>
    <row r="829" spans="14:37" ht="15" customHeight="1">
      <c r="N829" s="13"/>
      <c r="O829" s="13"/>
      <c r="P829" s="13"/>
      <c r="S829" s="7"/>
      <c r="W829" s="6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8"/>
    </row>
    <row r="830" spans="14:37" ht="15" customHeight="1">
      <c r="N830" s="13"/>
      <c r="O830" s="13"/>
      <c r="P830" s="13"/>
      <c r="S830" s="7"/>
      <c r="W830" s="6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8"/>
    </row>
    <row r="831" spans="14:37" ht="15" customHeight="1">
      <c r="N831" s="13"/>
      <c r="O831" s="13"/>
      <c r="P831" s="13"/>
      <c r="S831" s="7"/>
      <c r="W831" s="6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8"/>
    </row>
    <row r="832" spans="14:37" ht="15" customHeight="1">
      <c r="N832" s="13"/>
      <c r="O832" s="13"/>
      <c r="P832" s="13"/>
      <c r="S832" s="7"/>
      <c r="W832" s="6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8"/>
    </row>
    <row r="833" spans="14:37" ht="15" customHeight="1">
      <c r="N833" s="13"/>
      <c r="O833" s="13"/>
      <c r="P833" s="13"/>
      <c r="S833" s="7"/>
      <c r="W833" s="6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8"/>
    </row>
    <row r="834" spans="14:37" ht="15" customHeight="1">
      <c r="N834" s="13"/>
      <c r="O834" s="13"/>
      <c r="P834" s="13"/>
      <c r="S834" s="7"/>
      <c r="W834" s="6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8"/>
    </row>
    <row r="835" spans="14:37" ht="15" customHeight="1">
      <c r="N835" s="13"/>
      <c r="O835" s="13"/>
      <c r="P835" s="13"/>
      <c r="S835" s="7"/>
      <c r="W835" s="6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8"/>
    </row>
    <row r="836" spans="14:37" ht="15" customHeight="1">
      <c r="N836" s="13"/>
      <c r="O836" s="13"/>
      <c r="P836" s="13"/>
      <c r="S836" s="7"/>
      <c r="W836" s="6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8"/>
    </row>
    <row r="837" spans="14:37" ht="15" customHeight="1">
      <c r="N837" s="13"/>
      <c r="O837" s="13"/>
      <c r="P837" s="13"/>
      <c r="S837" s="7"/>
      <c r="W837" s="6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8"/>
    </row>
    <row r="838" spans="14:37" ht="15" customHeight="1">
      <c r="N838" s="13"/>
      <c r="O838" s="13"/>
      <c r="P838" s="13"/>
      <c r="S838" s="7"/>
      <c r="W838" s="6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8"/>
    </row>
    <row r="839" spans="14:37" ht="15" customHeight="1">
      <c r="N839" s="13"/>
      <c r="O839" s="13"/>
      <c r="P839" s="13"/>
      <c r="S839" s="7"/>
      <c r="W839" s="6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8"/>
    </row>
    <row r="840" spans="14:37" ht="15" customHeight="1">
      <c r="N840" s="13"/>
      <c r="O840" s="13"/>
      <c r="P840" s="13"/>
      <c r="S840" s="7"/>
      <c r="W840" s="6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8"/>
    </row>
    <row r="841" spans="14:37" ht="15" customHeight="1">
      <c r="N841" s="13"/>
      <c r="O841" s="13"/>
      <c r="P841" s="13"/>
      <c r="S841" s="7"/>
      <c r="W841" s="6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8"/>
    </row>
    <row r="842" spans="14:37" ht="15" customHeight="1">
      <c r="N842" s="13"/>
      <c r="O842" s="13"/>
      <c r="P842" s="13"/>
      <c r="S842" s="7"/>
      <c r="W842" s="6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8"/>
    </row>
    <row r="843" spans="14:37" ht="15" customHeight="1">
      <c r="N843" s="13"/>
      <c r="O843" s="13"/>
      <c r="P843" s="13"/>
      <c r="S843" s="7"/>
      <c r="W843" s="6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8"/>
    </row>
    <row r="844" spans="14:37" ht="15" customHeight="1">
      <c r="N844" s="13"/>
      <c r="O844" s="13"/>
      <c r="P844" s="13"/>
      <c r="S844" s="7"/>
      <c r="W844" s="6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8"/>
    </row>
    <row r="845" spans="14:37" ht="15" customHeight="1">
      <c r="N845" s="13"/>
      <c r="O845" s="13"/>
      <c r="P845" s="13"/>
      <c r="S845" s="7"/>
      <c r="W845" s="6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8"/>
    </row>
    <row r="846" spans="14:37" ht="15" customHeight="1">
      <c r="N846" s="13"/>
      <c r="O846" s="13"/>
      <c r="P846" s="13"/>
      <c r="S846" s="7"/>
      <c r="W846" s="6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8"/>
    </row>
    <row r="847" spans="14:37" ht="15" customHeight="1">
      <c r="N847" s="13"/>
      <c r="O847" s="13"/>
      <c r="P847" s="13"/>
      <c r="S847" s="7"/>
      <c r="W847" s="6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8"/>
    </row>
    <row r="848" spans="14:37" ht="15" customHeight="1">
      <c r="N848" s="13"/>
      <c r="O848" s="13"/>
      <c r="P848" s="13"/>
      <c r="S848" s="7"/>
      <c r="W848" s="6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8"/>
    </row>
    <row r="849" spans="14:37" ht="15" customHeight="1">
      <c r="N849" s="13"/>
      <c r="O849" s="13"/>
      <c r="P849" s="13"/>
      <c r="S849" s="7"/>
      <c r="W849" s="6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8"/>
    </row>
    <row r="850" spans="14:37" ht="15" customHeight="1">
      <c r="N850" s="13"/>
      <c r="O850" s="13"/>
      <c r="P850" s="13"/>
      <c r="S850" s="7"/>
      <c r="W850" s="6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8"/>
    </row>
    <row r="851" spans="14:37" ht="15" customHeight="1">
      <c r="N851" s="13"/>
      <c r="O851" s="13"/>
      <c r="P851" s="13"/>
      <c r="S851" s="7"/>
      <c r="W851" s="6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8"/>
    </row>
    <row r="852" spans="14:37" ht="15" customHeight="1">
      <c r="N852" s="13"/>
      <c r="O852" s="13"/>
      <c r="P852" s="13"/>
      <c r="S852" s="7"/>
      <c r="W852" s="6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8"/>
    </row>
    <row r="853" spans="14:37" ht="15" customHeight="1">
      <c r="N853" s="13"/>
      <c r="O853" s="13"/>
      <c r="P853" s="13"/>
      <c r="S853" s="7"/>
      <c r="W853" s="6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8"/>
    </row>
    <row r="854" spans="14:37" ht="15" customHeight="1">
      <c r="N854" s="13"/>
      <c r="O854" s="13"/>
      <c r="P854" s="13"/>
      <c r="S854" s="7"/>
      <c r="W854" s="6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8"/>
    </row>
    <row r="855" spans="14:37" ht="15" customHeight="1">
      <c r="N855" s="13"/>
      <c r="O855" s="13"/>
      <c r="P855" s="13"/>
      <c r="S855" s="7"/>
      <c r="W855" s="6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8"/>
    </row>
    <row r="856" spans="14:37" ht="15" customHeight="1">
      <c r="N856" s="13"/>
      <c r="O856" s="13"/>
      <c r="P856" s="13"/>
      <c r="S856" s="7"/>
      <c r="W856" s="6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8"/>
    </row>
    <row r="857" spans="14:37" ht="15" customHeight="1">
      <c r="N857" s="13"/>
      <c r="O857" s="13"/>
      <c r="P857" s="13"/>
      <c r="S857" s="7"/>
      <c r="W857" s="6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8"/>
    </row>
    <row r="858" spans="14:37" ht="15" customHeight="1">
      <c r="N858" s="13"/>
      <c r="O858" s="13"/>
      <c r="P858" s="13"/>
      <c r="S858" s="7"/>
      <c r="W858" s="6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8"/>
    </row>
    <row r="859" spans="14:37" ht="15" customHeight="1">
      <c r="N859" s="13"/>
      <c r="O859" s="13"/>
      <c r="P859" s="13"/>
      <c r="S859" s="7"/>
      <c r="W859" s="6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8"/>
    </row>
    <row r="860" spans="14:37" ht="15" customHeight="1">
      <c r="N860" s="13"/>
      <c r="O860" s="13"/>
      <c r="P860" s="13"/>
      <c r="S860" s="7"/>
      <c r="W860" s="6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8"/>
    </row>
    <row r="861" spans="14:37" ht="15" customHeight="1">
      <c r="N861" s="13"/>
      <c r="O861" s="13"/>
      <c r="P861" s="13"/>
      <c r="S861" s="7"/>
      <c r="W861" s="6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8"/>
    </row>
    <row r="862" spans="14:37" ht="15" customHeight="1">
      <c r="N862" s="13"/>
      <c r="O862" s="13"/>
      <c r="P862" s="13"/>
      <c r="S862" s="7"/>
      <c r="W862" s="6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8"/>
    </row>
    <row r="863" spans="14:37" ht="15" customHeight="1">
      <c r="N863" s="13"/>
      <c r="O863" s="13"/>
      <c r="P863" s="13"/>
      <c r="S863" s="7"/>
      <c r="W863" s="6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8"/>
    </row>
    <row r="864" spans="14:37" ht="15" customHeight="1">
      <c r="N864" s="13"/>
      <c r="O864" s="13"/>
      <c r="P864" s="13"/>
      <c r="S864" s="7"/>
      <c r="W864" s="6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8"/>
    </row>
    <row r="865" spans="14:37" ht="15" customHeight="1">
      <c r="N865" s="13"/>
      <c r="O865" s="13"/>
      <c r="P865" s="13"/>
      <c r="S865" s="7"/>
      <c r="W865" s="6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8"/>
    </row>
    <row r="866" spans="14:37" ht="15" customHeight="1">
      <c r="N866" s="13"/>
      <c r="O866" s="13"/>
      <c r="P866" s="13"/>
      <c r="S866" s="7"/>
      <c r="W866" s="6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8"/>
    </row>
    <row r="867" spans="14:37" ht="15" customHeight="1">
      <c r="N867" s="13"/>
      <c r="O867" s="13"/>
      <c r="P867" s="13"/>
      <c r="S867" s="7"/>
      <c r="W867" s="6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8"/>
    </row>
    <row r="868" spans="14:37" ht="15" customHeight="1">
      <c r="N868" s="13"/>
      <c r="O868" s="13"/>
      <c r="P868" s="13"/>
      <c r="S868" s="7"/>
      <c r="W868" s="6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8"/>
    </row>
    <row r="869" spans="14:37" ht="15" customHeight="1">
      <c r="N869" s="13"/>
      <c r="O869" s="13"/>
      <c r="P869" s="13"/>
      <c r="S869" s="7"/>
      <c r="W869" s="6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8"/>
    </row>
    <row r="870" spans="14:37" ht="15" customHeight="1">
      <c r="N870" s="13"/>
      <c r="O870" s="13"/>
      <c r="P870" s="13"/>
      <c r="S870" s="7"/>
      <c r="W870" s="6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8"/>
    </row>
    <row r="871" spans="14:37" ht="15" customHeight="1">
      <c r="N871" s="13"/>
      <c r="O871" s="13"/>
      <c r="P871" s="13"/>
      <c r="S871" s="7"/>
      <c r="W871" s="6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8"/>
    </row>
    <row r="872" spans="14:37" ht="15" customHeight="1">
      <c r="N872" s="13"/>
      <c r="O872" s="13"/>
      <c r="P872" s="13"/>
      <c r="S872" s="7"/>
      <c r="W872" s="6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8"/>
    </row>
    <row r="873" spans="14:37" ht="15" customHeight="1">
      <c r="N873" s="13"/>
      <c r="O873" s="13"/>
      <c r="P873" s="13"/>
      <c r="S873" s="7"/>
      <c r="W873" s="6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8"/>
    </row>
    <row r="874" spans="14:37" ht="15" customHeight="1">
      <c r="N874" s="13"/>
      <c r="O874" s="13"/>
      <c r="P874" s="13"/>
      <c r="S874" s="7"/>
      <c r="W874" s="6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8"/>
    </row>
    <row r="875" spans="14:37" ht="15" customHeight="1">
      <c r="N875" s="13"/>
      <c r="O875" s="13"/>
      <c r="P875" s="13"/>
      <c r="S875" s="7"/>
      <c r="W875" s="6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8"/>
    </row>
    <row r="876" spans="14:37" ht="15" customHeight="1">
      <c r="N876" s="13"/>
      <c r="O876" s="13"/>
      <c r="P876" s="13"/>
      <c r="S876" s="7"/>
      <c r="W876" s="6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8"/>
    </row>
    <row r="877" spans="14:37" ht="15" customHeight="1">
      <c r="N877" s="13"/>
      <c r="O877" s="13"/>
      <c r="P877" s="13"/>
      <c r="S877" s="7"/>
      <c r="W877" s="6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8"/>
    </row>
    <row r="878" spans="14:37" ht="15" customHeight="1">
      <c r="N878" s="13"/>
      <c r="O878" s="13"/>
      <c r="P878" s="13"/>
      <c r="S878" s="7"/>
      <c r="W878" s="6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8"/>
    </row>
    <row r="879" spans="14:37" ht="15" customHeight="1">
      <c r="N879" s="13"/>
      <c r="O879" s="13"/>
      <c r="P879" s="13"/>
      <c r="S879" s="7"/>
      <c r="W879" s="6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8"/>
    </row>
    <row r="880" spans="14:37" ht="15" customHeight="1">
      <c r="N880" s="13"/>
      <c r="O880" s="13"/>
      <c r="P880" s="13"/>
      <c r="S880" s="7"/>
      <c r="W880" s="6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8"/>
    </row>
    <row r="881" spans="14:37" ht="15" customHeight="1">
      <c r="N881" s="13"/>
      <c r="O881" s="13"/>
      <c r="P881" s="13"/>
      <c r="S881" s="7"/>
      <c r="W881" s="6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8"/>
    </row>
    <row r="882" spans="14:37" ht="15" customHeight="1">
      <c r="N882" s="13"/>
      <c r="O882" s="13"/>
      <c r="P882" s="13"/>
      <c r="S882" s="7"/>
      <c r="W882" s="6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8"/>
    </row>
    <row r="883" spans="14:37" ht="15" customHeight="1">
      <c r="N883" s="13"/>
      <c r="O883" s="13"/>
      <c r="P883" s="13"/>
      <c r="S883" s="7"/>
      <c r="W883" s="6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8"/>
    </row>
    <row r="884" spans="14:37" ht="15" customHeight="1">
      <c r="N884" s="13"/>
      <c r="O884" s="13"/>
      <c r="P884" s="13"/>
      <c r="S884" s="7"/>
      <c r="W884" s="6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8"/>
    </row>
    <row r="885" spans="14:37" ht="15" customHeight="1">
      <c r="N885" s="13"/>
      <c r="O885" s="13"/>
      <c r="P885" s="13"/>
      <c r="S885" s="7"/>
      <c r="W885" s="6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8"/>
    </row>
    <row r="886" spans="14:37" ht="15" customHeight="1">
      <c r="N886" s="13"/>
      <c r="O886" s="13"/>
      <c r="P886" s="13"/>
      <c r="S886" s="7"/>
      <c r="W886" s="6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8"/>
    </row>
    <row r="887" spans="14:37" ht="15" customHeight="1">
      <c r="N887" s="13"/>
      <c r="O887" s="13"/>
      <c r="P887" s="13"/>
      <c r="S887" s="7"/>
      <c r="W887" s="6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8"/>
    </row>
    <row r="888" spans="14:37" ht="15" customHeight="1">
      <c r="N888" s="13"/>
      <c r="O888" s="13"/>
      <c r="P888" s="13"/>
      <c r="S888" s="7"/>
      <c r="W888" s="6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8"/>
    </row>
    <row r="889" spans="14:37" ht="15" customHeight="1">
      <c r="N889" s="13"/>
      <c r="O889" s="13"/>
      <c r="P889" s="13"/>
      <c r="S889" s="7"/>
      <c r="W889" s="6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8"/>
    </row>
    <row r="890" spans="14:37" ht="15" customHeight="1">
      <c r="N890" s="13"/>
      <c r="O890" s="13"/>
      <c r="P890" s="13"/>
      <c r="S890" s="7"/>
      <c r="W890" s="6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8"/>
    </row>
    <row r="891" spans="14:37" ht="15" customHeight="1">
      <c r="N891" s="13"/>
      <c r="O891" s="13"/>
      <c r="P891" s="13"/>
      <c r="S891" s="7"/>
      <c r="W891" s="6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8"/>
    </row>
    <row r="892" spans="14:37" ht="15" customHeight="1">
      <c r="N892" s="13"/>
      <c r="O892" s="13"/>
      <c r="P892" s="13"/>
      <c r="S892" s="7"/>
      <c r="W892" s="6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8"/>
    </row>
    <row r="893" spans="14:37" ht="15" customHeight="1">
      <c r="N893" s="13"/>
      <c r="O893" s="13"/>
      <c r="P893" s="13"/>
      <c r="S893" s="7"/>
      <c r="W893" s="6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8"/>
    </row>
    <row r="894" spans="14:37" ht="15" customHeight="1">
      <c r="N894" s="13"/>
      <c r="O894" s="13"/>
      <c r="P894" s="13"/>
      <c r="S894" s="7"/>
      <c r="W894" s="6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8"/>
    </row>
    <row r="895" spans="14:37" ht="15" customHeight="1">
      <c r="N895" s="13"/>
      <c r="O895" s="13"/>
      <c r="P895" s="13"/>
      <c r="S895" s="7"/>
      <c r="W895" s="6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8"/>
    </row>
    <row r="896" spans="14:37" ht="15" customHeight="1">
      <c r="N896" s="13"/>
      <c r="O896" s="13"/>
      <c r="P896" s="13"/>
      <c r="S896" s="7"/>
      <c r="W896" s="6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8"/>
    </row>
    <row r="897" spans="14:37" ht="15" customHeight="1">
      <c r="N897" s="13"/>
      <c r="O897" s="13"/>
      <c r="P897" s="13"/>
      <c r="S897" s="7"/>
      <c r="W897" s="6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8"/>
    </row>
    <row r="898" spans="14:37" ht="15" customHeight="1">
      <c r="N898" s="13"/>
      <c r="O898" s="13"/>
      <c r="P898" s="13"/>
      <c r="S898" s="7"/>
      <c r="W898" s="6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8"/>
    </row>
    <row r="899" spans="14:37" ht="15" customHeight="1">
      <c r="N899" s="13"/>
      <c r="O899" s="13"/>
      <c r="P899" s="13"/>
      <c r="S899" s="7"/>
      <c r="W899" s="6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8"/>
    </row>
    <row r="900" spans="14:37" ht="15" customHeight="1">
      <c r="N900" s="13"/>
      <c r="O900" s="13"/>
      <c r="P900" s="13"/>
      <c r="S900" s="7"/>
      <c r="W900" s="6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8"/>
    </row>
    <row r="901" spans="14:37" ht="15" customHeight="1">
      <c r="N901" s="13"/>
      <c r="O901" s="13"/>
      <c r="P901" s="13"/>
      <c r="S901" s="7"/>
      <c r="W901" s="6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8"/>
    </row>
    <row r="902" spans="14:37" ht="15" customHeight="1">
      <c r="N902" s="13"/>
      <c r="O902" s="13"/>
      <c r="P902" s="13"/>
      <c r="S902" s="7"/>
      <c r="W902" s="6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8"/>
    </row>
    <row r="903" spans="14:37" ht="15" customHeight="1">
      <c r="N903" s="13"/>
      <c r="O903" s="13"/>
      <c r="P903" s="13"/>
      <c r="S903" s="7"/>
      <c r="W903" s="6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8"/>
    </row>
    <row r="904" spans="14:37" ht="15" customHeight="1">
      <c r="N904" s="13"/>
      <c r="O904" s="13"/>
      <c r="P904" s="13"/>
      <c r="S904" s="7"/>
      <c r="W904" s="6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8"/>
    </row>
    <row r="905" spans="14:37" ht="15" customHeight="1">
      <c r="N905" s="13"/>
      <c r="O905" s="13"/>
      <c r="P905" s="13"/>
      <c r="S905" s="7"/>
      <c r="W905" s="6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8"/>
    </row>
    <row r="906" spans="14:37" ht="15" customHeight="1">
      <c r="N906" s="13"/>
      <c r="O906" s="13"/>
      <c r="P906" s="13"/>
      <c r="S906" s="7"/>
      <c r="W906" s="6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8"/>
    </row>
    <row r="907" spans="14:37" ht="15" customHeight="1">
      <c r="N907" s="13"/>
      <c r="O907" s="13"/>
      <c r="P907" s="13"/>
      <c r="S907" s="7"/>
      <c r="W907" s="6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8"/>
    </row>
    <row r="908" spans="14:37" ht="15" customHeight="1">
      <c r="N908" s="13"/>
      <c r="O908" s="13"/>
      <c r="P908" s="13"/>
      <c r="S908" s="7"/>
      <c r="W908" s="6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8"/>
    </row>
    <row r="909" spans="14:37" ht="15" customHeight="1">
      <c r="N909" s="13"/>
      <c r="O909" s="13"/>
      <c r="P909" s="13"/>
      <c r="S909" s="7"/>
      <c r="W909" s="6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8"/>
    </row>
    <row r="910" spans="14:37" ht="15" customHeight="1">
      <c r="N910" s="13"/>
      <c r="O910" s="13"/>
      <c r="P910" s="13"/>
      <c r="S910" s="7"/>
      <c r="W910" s="6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8"/>
    </row>
    <row r="911" spans="14:37" ht="15" customHeight="1">
      <c r="N911" s="13"/>
      <c r="O911" s="13"/>
      <c r="P911" s="13"/>
      <c r="S911" s="7"/>
      <c r="W911" s="6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8"/>
    </row>
    <row r="912" spans="14:37" ht="15" customHeight="1">
      <c r="N912" s="13"/>
      <c r="O912" s="13"/>
      <c r="P912" s="13"/>
      <c r="S912" s="7"/>
      <c r="W912" s="6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8"/>
    </row>
    <row r="913" spans="14:37" ht="15" customHeight="1">
      <c r="N913" s="13"/>
      <c r="O913" s="13"/>
      <c r="P913" s="13"/>
      <c r="S913" s="7"/>
      <c r="W913" s="6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8"/>
    </row>
    <row r="914" spans="14:37" ht="15" customHeight="1">
      <c r="N914" s="13"/>
      <c r="O914" s="13"/>
      <c r="P914" s="13"/>
      <c r="S914" s="7"/>
      <c r="W914" s="6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8"/>
    </row>
    <row r="915" spans="14:37" ht="15" customHeight="1">
      <c r="N915" s="13"/>
      <c r="O915" s="13"/>
      <c r="P915" s="13"/>
      <c r="S915" s="7"/>
      <c r="W915" s="6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8"/>
    </row>
    <row r="916" spans="14:37" ht="15" customHeight="1">
      <c r="N916" s="13"/>
      <c r="O916" s="13"/>
      <c r="P916" s="13"/>
      <c r="S916" s="7"/>
      <c r="W916" s="6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8"/>
    </row>
    <row r="917" spans="14:37" ht="15" customHeight="1">
      <c r="N917" s="13"/>
      <c r="O917" s="13"/>
      <c r="P917" s="13"/>
      <c r="S917" s="7"/>
      <c r="W917" s="6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8"/>
    </row>
    <row r="918" spans="14:37" ht="15" customHeight="1">
      <c r="N918" s="13"/>
      <c r="O918" s="13"/>
      <c r="P918" s="13"/>
      <c r="S918" s="7"/>
      <c r="W918" s="6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8"/>
    </row>
    <row r="919" spans="14:37" ht="15" customHeight="1">
      <c r="N919" s="13"/>
      <c r="O919" s="13"/>
      <c r="P919" s="13"/>
      <c r="S919" s="7"/>
      <c r="W919" s="6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8"/>
    </row>
    <row r="920" spans="14:37" ht="15" customHeight="1">
      <c r="N920" s="13"/>
      <c r="O920" s="13"/>
      <c r="P920" s="13"/>
      <c r="S920" s="7"/>
      <c r="W920" s="6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8"/>
    </row>
    <row r="921" spans="14:37" ht="15" customHeight="1">
      <c r="N921" s="13"/>
      <c r="O921" s="13"/>
      <c r="P921" s="13"/>
      <c r="S921" s="7"/>
      <c r="W921" s="6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8"/>
    </row>
    <row r="922" spans="14:37" ht="15" customHeight="1">
      <c r="N922" s="13"/>
      <c r="O922" s="13"/>
      <c r="P922" s="13"/>
      <c r="S922" s="7"/>
      <c r="W922" s="6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8"/>
    </row>
    <row r="923" spans="14:37" ht="15" customHeight="1">
      <c r="N923" s="13"/>
      <c r="O923" s="13"/>
      <c r="P923" s="13"/>
      <c r="S923" s="7"/>
      <c r="W923" s="6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8"/>
    </row>
    <row r="924" spans="14:37" ht="15" customHeight="1">
      <c r="N924" s="13"/>
      <c r="O924" s="13"/>
      <c r="P924" s="13"/>
      <c r="S924" s="7"/>
      <c r="W924" s="6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8"/>
    </row>
    <row r="925" spans="14:37" ht="15" customHeight="1">
      <c r="N925" s="13"/>
      <c r="O925" s="13"/>
      <c r="P925" s="13"/>
      <c r="S925" s="7"/>
      <c r="W925" s="6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8"/>
    </row>
    <row r="926" spans="14:37" ht="15" customHeight="1">
      <c r="N926" s="13"/>
      <c r="O926" s="13"/>
      <c r="P926" s="13"/>
      <c r="S926" s="7"/>
      <c r="W926" s="6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8"/>
    </row>
    <row r="927" spans="14:37" ht="15" customHeight="1">
      <c r="N927" s="13"/>
      <c r="O927" s="13"/>
      <c r="P927" s="13"/>
      <c r="S927" s="7"/>
      <c r="W927" s="6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8"/>
    </row>
    <row r="928" spans="14:37" ht="15" customHeight="1">
      <c r="N928" s="13"/>
      <c r="O928" s="13"/>
      <c r="P928" s="13"/>
      <c r="S928" s="7"/>
      <c r="W928" s="6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8"/>
    </row>
    <row r="929" spans="14:37" ht="15" customHeight="1">
      <c r="N929" s="13"/>
      <c r="O929" s="13"/>
      <c r="P929" s="13"/>
      <c r="S929" s="7"/>
      <c r="W929" s="6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8"/>
    </row>
    <row r="930" spans="14:37" ht="15" customHeight="1">
      <c r="N930" s="13"/>
      <c r="O930" s="13"/>
      <c r="P930" s="13"/>
      <c r="S930" s="7"/>
      <c r="W930" s="6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8"/>
    </row>
    <row r="931" spans="14:37" ht="15" customHeight="1">
      <c r="N931" s="13"/>
      <c r="O931" s="13"/>
      <c r="P931" s="13"/>
      <c r="S931" s="7"/>
      <c r="W931" s="6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8"/>
    </row>
    <row r="932" spans="14:37" ht="15" customHeight="1">
      <c r="N932" s="13"/>
      <c r="O932" s="13"/>
      <c r="P932" s="13"/>
      <c r="S932" s="7"/>
      <c r="W932" s="6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8"/>
    </row>
    <row r="933" spans="14:37" ht="15" customHeight="1">
      <c r="N933" s="13"/>
      <c r="O933" s="13"/>
      <c r="P933" s="13"/>
      <c r="S933" s="7"/>
      <c r="W933" s="6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8"/>
    </row>
    <row r="934" spans="14:37" ht="15" customHeight="1">
      <c r="N934" s="13"/>
      <c r="O934" s="13"/>
      <c r="P934" s="13"/>
      <c r="S934" s="7"/>
      <c r="W934" s="6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8"/>
    </row>
    <row r="935" spans="14:37" ht="15" customHeight="1">
      <c r="N935" s="13"/>
      <c r="O935" s="13"/>
      <c r="P935" s="13"/>
      <c r="S935" s="7"/>
      <c r="W935" s="6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8"/>
    </row>
    <row r="936" spans="14:37" ht="15" customHeight="1">
      <c r="N936" s="13"/>
      <c r="O936" s="13"/>
      <c r="P936" s="13"/>
      <c r="S936" s="7"/>
      <c r="W936" s="6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8"/>
    </row>
    <row r="937" spans="14:37" ht="15" customHeight="1">
      <c r="N937" s="13"/>
      <c r="O937" s="13"/>
      <c r="P937" s="13"/>
      <c r="S937" s="7"/>
      <c r="W937" s="6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8"/>
    </row>
    <row r="938" spans="14:37" ht="15" customHeight="1">
      <c r="N938" s="13"/>
      <c r="O938" s="13"/>
      <c r="P938" s="13"/>
      <c r="S938" s="7"/>
      <c r="W938" s="6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8"/>
    </row>
    <row r="939" spans="14:37" ht="15" customHeight="1">
      <c r="N939" s="13"/>
      <c r="O939" s="13"/>
      <c r="P939" s="13"/>
      <c r="S939" s="7"/>
      <c r="W939" s="6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8"/>
    </row>
    <row r="940" spans="14:37" ht="15" customHeight="1">
      <c r="N940" s="13"/>
      <c r="O940" s="13"/>
      <c r="P940" s="13"/>
      <c r="S940" s="7"/>
      <c r="W940" s="6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8"/>
    </row>
    <row r="941" spans="14:37" ht="15" customHeight="1">
      <c r="N941" s="13"/>
      <c r="O941" s="13"/>
      <c r="P941" s="13"/>
      <c r="S941" s="7"/>
      <c r="W941" s="6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8"/>
    </row>
    <row r="942" spans="14:37" ht="15" customHeight="1">
      <c r="N942" s="13"/>
      <c r="O942" s="13"/>
      <c r="P942" s="13"/>
      <c r="S942" s="7"/>
      <c r="W942" s="6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8"/>
    </row>
    <row r="943" spans="14:37" ht="15" customHeight="1">
      <c r="N943" s="13"/>
      <c r="O943" s="13"/>
      <c r="P943" s="13"/>
      <c r="S943" s="7"/>
      <c r="W943" s="6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8"/>
    </row>
    <row r="944" spans="14:37" ht="15" customHeight="1">
      <c r="N944" s="13"/>
      <c r="O944" s="13"/>
      <c r="P944" s="13"/>
      <c r="S944" s="7"/>
      <c r="W944" s="6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8"/>
    </row>
    <row r="945" spans="14:37" ht="15" customHeight="1">
      <c r="N945" s="13"/>
      <c r="O945" s="13"/>
      <c r="P945" s="13"/>
      <c r="S945" s="7"/>
      <c r="W945" s="6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8"/>
    </row>
    <row r="946" spans="14:37" ht="15" customHeight="1">
      <c r="N946" s="13"/>
      <c r="O946" s="13"/>
      <c r="P946" s="13"/>
      <c r="S946" s="7"/>
      <c r="W946" s="6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8"/>
    </row>
    <row r="947" spans="14:37" ht="15" customHeight="1">
      <c r="N947" s="13"/>
      <c r="O947" s="13"/>
      <c r="P947" s="13"/>
      <c r="S947" s="7"/>
      <c r="W947" s="6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8"/>
    </row>
    <row r="948" spans="14:37" ht="15" customHeight="1">
      <c r="N948" s="13"/>
      <c r="O948" s="13"/>
      <c r="P948" s="13"/>
      <c r="S948" s="7"/>
      <c r="W948" s="6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8"/>
    </row>
    <row r="949" spans="14:37" ht="15" customHeight="1">
      <c r="N949" s="13"/>
      <c r="O949" s="13"/>
      <c r="P949" s="13"/>
      <c r="S949" s="7"/>
      <c r="W949" s="6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8"/>
    </row>
    <row r="950" spans="14:37" ht="15" customHeight="1">
      <c r="N950" s="13"/>
      <c r="O950" s="13"/>
      <c r="P950" s="13"/>
      <c r="S950" s="7"/>
      <c r="W950" s="6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8"/>
    </row>
    <row r="951" spans="14:37" ht="15" customHeight="1">
      <c r="N951" s="13"/>
      <c r="O951" s="13"/>
      <c r="P951" s="13"/>
      <c r="S951" s="7"/>
      <c r="W951" s="6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8"/>
    </row>
    <row r="952" spans="14:37" ht="15" customHeight="1">
      <c r="N952" s="13"/>
      <c r="O952" s="13"/>
      <c r="P952" s="13"/>
      <c r="S952" s="7"/>
      <c r="W952" s="6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8"/>
    </row>
    <row r="953" spans="14:37" ht="15" customHeight="1">
      <c r="N953" s="13"/>
      <c r="O953" s="13"/>
      <c r="P953" s="13"/>
      <c r="S953" s="7"/>
      <c r="W953" s="6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8"/>
    </row>
    <row r="954" spans="14:37" ht="15" customHeight="1">
      <c r="N954" s="13"/>
      <c r="O954" s="13"/>
      <c r="P954" s="13"/>
      <c r="S954" s="7"/>
      <c r="W954" s="6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8"/>
    </row>
    <row r="955" spans="14:37" ht="15" customHeight="1">
      <c r="N955" s="13"/>
      <c r="O955" s="13"/>
      <c r="P955" s="13"/>
      <c r="S955" s="7"/>
      <c r="W955" s="6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8"/>
    </row>
    <row r="956" spans="14:37" ht="15" customHeight="1">
      <c r="N956" s="13"/>
      <c r="O956" s="13"/>
      <c r="P956" s="13"/>
      <c r="S956" s="7"/>
      <c r="W956" s="6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8"/>
    </row>
    <row r="957" spans="14:37" ht="15" customHeight="1">
      <c r="N957" s="13"/>
      <c r="O957" s="13"/>
      <c r="P957" s="13"/>
      <c r="S957" s="7"/>
      <c r="W957" s="6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8"/>
    </row>
    <row r="958" spans="14:37" ht="15" customHeight="1">
      <c r="N958" s="13"/>
      <c r="O958" s="13"/>
      <c r="P958" s="13"/>
      <c r="S958" s="7"/>
      <c r="W958" s="6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8"/>
    </row>
    <row r="959" spans="14:37" ht="15" customHeight="1">
      <c r="N959" s="13"/>
      <c r="O959" s="13"/>
      <c r="P959" s="13"/>
      <c r="S959" s="7"/>
      <c r="W959" s="6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8"/>
    </row>
    <row r="960" spans="14:37" ht="15" customHeight="1">
      <c r="N960" s="13"/>
      <c r="O960" s="13"/>
      <c r="P960" s="13"/>
      <c r="S960" s="7"/>
      <c r="W960" s="6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8"/>
    </row>
    <row r="961" spans="14:37" ht="15" customHeight="1">
      <c r="N961" s="13"/>
      <c r="O961" s="13"/>
      <c r="P961" s="13"/>
      <c r="S961" s="7"/>
      <c r="W961" s="6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8"/>
    </row>
    <row r="962" spans="14:37" ht="15" customHeight="1">
      <c r="N962" s="13"/>
      <c r="O962" s="13"/>
      <c r="P962" s="13"/>
      <c r="S962" s="7"/>
      <c r="W962" s="6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8"/>
    </row>
    <row r="963" spans="14:37" ht="15" customHeight="1">
      <c r="N963" s="13"/>
      <c r="O963" s="13"/>
      <c r="P963" s="13"/>
      <c r="S963" s="7"/>
      <c r="W963" s="6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8"/>
    </row>
    <row r="964" spans="14:37" ht="15" customHeight="1">
      <c r="N964" s="13"/>
      <c r="O964" s="13"/>
      <c r="P964" s="13"/>
      <c r="S964" s="7"/>
      <c r="W964" s="6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8"/>
    </row>
    <row r="965" spans="14:37" ht="15" customHeight="1">
      <c r="N965" s="13"/>
      <c r="O965" s="13"/>
      <c r="P965" s="13"/>
      <c r="S965" s="7"/>
      <c r="W965" s="6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8"/>
    </row>
    <row r="966" spans="14:37" ht="15" customHeight="1">
      <c r="N966" s="13"/>
      <c r="O966" s="13"/>
      <c r="P966" s="13"/>
      <c r="S966" s="7"/>
      <c r="W966" s="6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8"/>
    </row>
    <row r="967" spans="14:37" ht="15" customHeight="1">
      <c r="N967" s="13"/>
      <c r="O967" s="13"/>
      <c r="P967" s="13"/>
      <c r="S967" s="7"/>
      <c r="W967" s="6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8"/>
    </row>
    <row r="968" spans="14:37" ht="15" customHeight="1">
      <c r="N968" s="13"/>
      <c r="O968" s="13"/>
      <c r="P968" s="13"/>
      <c r="S968" s="7"/>
      <c r="W968" s="6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8"/>
    </row>
    <row r="969" spans="14:37" ht="15" customHeight="1">
      <c r="N969" s="13"/>
      <c r="O969" s="13"/>
      <c r="P969" s="13"/>
      <c r="S969" s="7"/>
      <c r="W969" s="6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8"/>
    </row>
    <row r="970" spans="14:37" ht="15" customHeight="1">
      <c r="N970" s="13"/>
      <c r="O970" s="13"/>
      <c r="P970" s="13"/>
      <c r="S970" s="7"/>
      <c r="W970" s="6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8"/>
    </row>
    <row r="971" spans="14:37" ht="15" customHeight="1">
      <c r="N971" s="13"/>
      <c r="O971" s="13"/>
      <c r="P971" s="13"/>
      <c r="S971" s="7"/>
      <c r="W971" s="6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8"/>
    </row>
    <row r="972" spans="14:37" ht="15" customHeight="1">
      <c r="N972" s="13"/>
      <c r="O972" s="13"/>
      <c r="P972" s="13"/>
      <c r="S972" s="7"/>
      <c r="W972" s="6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8"/>
    </row>
    <row r="973" spans="14:37" ht="15" customHeight="1">
      <c r="N973" s="13"/>
      <c r="O973" s="13"/>
      <c r="P973" s="13"/>
      <c r="S973" s="7"/>
      <c r="W973" s="6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8"/>
    </row>
    <row r="974" spans="14:37" ht="15" customHeight="1">
      <c r="N974" s="13"/>
      <c r="O974" s="13"/>
      <c r="P974" s="13"/>
      <c r="S974" s="7"/>
      <c r="W974" s="6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8"/>
    </row>
    <row r="975" spans="14:37" ht="15" customHeight="1">
      <c r="N975" s="13"/>
      <c r="O975" s="13"/>
      <c r="P975" s="13"/>
      <c r="S975" s="7"/>
      <c r="W975" s="6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8"/>
    </row>
    <row r="976" spans="14:37" ht="15" customHeight="1">
      <c r="N976" s="13"/>
      <c r="O976" s="13"/>
      <c r="P976" s="13"/>
      <c r="S976" s="7"/>
      <c r="W976" s="6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8"/>
    </row>
    <row r="977" spans="14:37" ht="15" customHeight="1">
      <c r="N977" s="13"/>
      <c r="O977" s="13"/>
      <c r="P977" s="13"/>
      <c r="S977" s="7"/>
      <c r="W977" s="6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8"/>
    </row>
    <row r="978" spans="14:37" ht="15" customHeight="1">
      <c r="N978" s="13"/>
      <c r="O978" s="13"/>
      <c r="P978" s="13"/>
      <c r="S978" s="7"/>
      <c r="W978" s="6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8"/>
    </row>
    <row r="979" spans="14:37" ht="15" customHeight="1">
      <c r="N979" s="13"/>
      <c r="O979" s="13"/>
      <c r="P979" s="13"/>
      <c r="S979" s="7"/>
      <c r="W979" s="6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8"/>
    </row>
    <row r="980" spans="14:37" ht="15" customHeight="1">
      <c r="N980" s="13"/>
      <c r="O980" s="13"/>
      <c r="P980" s="13"/>
      <c r="S980" s="7"/>
      <c r="W980" s="6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8"/>
    </row>
    <row r="981" spans="14:37" ht="15" customHeight="1">
      <c r="N981" s="13"/>
      <c r="O981" s="13"/>
      <c r="P981" s="13"/>
      <c r="S981" s="7"/>
      <c r="W981" s="6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8"/>
    </row>
    <row r="982" spans="14:37" ht="15" customHeight="1">
      <c r="N982" s="13"/>
      <c r="O982" s="13"/>
      <c r="P982" s="13"/>
      <c r="S982" s="7"/>
      <c r="W982" s="6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8"/>
    </row>
    <row r="983" spans="14:37" ht="15" customHeight="1">
      <c r="N983" s="13"/>
      <c r="O983" s="13"/>
      <c r="P983" s="13"/>
      <c r="S983" s="7"/>
      <c r="W983" s="6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8"/>
    </row>
    <row r="984" spans="14:37" ht="15" customHeight="1">
      <c r="N984" s="13"/>
      <c r="O984" s="13"/>
      <c r="P984" s="13"/>
      <c r="S984" s="7"/>
      <c r="W984" s="6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8"/>
    </row>
    <row r="985" spans="14:37" ht="15" customHeight="1">
      <c r="N985" s="13"/>
      <c r="O985" s="13"/>
      <c r="P985" s="13"/>
      <c r="S985" s="7"/>
      <c r="W985" s="6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8"/>
    </row>
    <row r="986" spans="14:37" ht="15" customHeight="1">
      <c r="N986" s="13"/>
      <c r="O986" s="13"/>
      <c r="P986" s="13"/>
      <c r="S986" s="7"/>
      <c r="W986" s="6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8"/>
    </row>
    <row r="987" spans="14:37" ht="15" customHeight="1">
      <c r="N987" s="13"/>
      <c r="O987" s="13"/>
      <c r="P987" s="13"/>
      <c r="S987" s="7"/>
      <c r="W987" s="6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8"/>
    </row>
    <row r="988" spans="14:37" ht="15" customHeight="1">
      <c r="N988" s="13"/>
      <c r="O988" s="13"/>
      <c r="P988" s="13"/>
      <c r="S988" s="7"/>
      <c r="W988" s="6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8"/>
    </row>
    <row r="989" spans="14:37" ht="15" customHeight="1">
      <c r="N989" s="13"/>
      <c r="O989" s="13"/>
      <c r="P989" s="13"/>
      <c r="S989" s="7"/>
      <c r="W989" s="6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8"/>
    </row>
    <row r="990" spans="14:37" ht="15" customHeight="1">
      <c r="N990" s="13"/>
      <c r="O990" s="13"/>
      <c r="P990" s="13"/>
      <c r="S990" s="7"/>
      <c r="W990" s="6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8"/>
    </row>
    <row r="991" spans="14:37" ht="15" customHeight="1">
      <c r="N991" s="13"/>
      <c r="O991" s="13"/>
      <c r="P991" s="13"/>
      <c r="S991" s="7"/>
      <c r="W991" s="6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8"/>
    </row>
    <row r="992" spans="14:37" ht="15" customHeight="1">
      <c r="N992" s="13"/>
      <c r="O992" s="13"/>
      <c r="P992" s="13"/>
      <c r="S992" s="7"/>
      <c r="W992" s="6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8"/>
    </row>
    <row r="993" spans="14:37" ht="15" customHeight="1">
      <c r="N993" s="13"/>
      <c r="O993" s="13"/>
      <c r="P993" s="13"/>
      <c r="S993" s="7"/>
      <c r="W993" s="6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8"/>
    </row>
    <row r="994" spans="14:37" ht="15" customHeight="1">
      <c r="N994" s="13"/>
      <c r="O994" s="13"/>
      <c r="P994" s="13"/>
      <c r="S994" s="7"/>
      <c r="W994" s="6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8"/>
    </row>
    <row r="995" spans="14:37" ht="15" customHeight="1">
      <c r="N995" s="13"/>
      <c r="O995" s="13"/>
      <c r="P995" s="13"/>
      <c r="S995" s="7"/>
      <c r="W995" s="6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8"/>
    </row>
    <row r="996" spans="14:37" ht="15" customHeight="1">
      <c r="N996" s="13"/>
      <c r="O996" s="13"/>
      <c r="P996" s="13"/>
      <c r="S996" s="7"/>
      <c r="W996" s="6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8"/>
    </row>
    <row r="997" spans="14:37" ht="15" customHeight="1">
      <c r="N997" s="13"/>
      <c r="O997" s="13"/>
      <c r="P997" s="13"/>
      <c r="S997" s="7"/>
      <c r="W997" s="6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8"/>
    </row>
    <row r="998" spans="14:37" ht="15" customHeight="1">
      <c r="N998" s="13"/>
      <c r="O998" s="13"/>
      <c r="P998" s="13"/>
      <c r="S998" s="7"/>
      <c r="W998" s="6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8"/>
    </row>
    <row r="999" spans="14:37" ht="15" customHeight="1">
      <c r="N999" s="13"/>
      <c r="O999" s="13"/>
      <c r="P999" s="13"/>
      <c r="S999" s="7"/>
      <c r="W999" s="6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8"/>
    </row>
    <row r="1000" spans="14:37" ht="15" customHeight="1">
      <c r="N1000" s="13"/>
      <c r="O1000" s="13"/>
      <c r="P1000" s="13"/>
      <c r="S1000" s="7"/>
      <c r="W1000" s="6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8"/>
    </row>
    <row r="1001" spans="14:37" ht="15" customHeight="1">
      <c r="N1001" s="13"/>
      <c r="O1001" s="13"/>
      <c r="P1001" s="13"/>
      <c r="S1001" s="7"/>
      <c r="W1001" s="6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8"/>
    </row>
    <row r="1002" spans="14:37" ht="15" customHeight="1">
      <c r="N1002" s="13"/>
      <c r="O1002" s="13"/>
      <c r="P1002" s="13"/>
      <c r="S1002" s="7"/>
      <c r="W1002" s="6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8"/>
    </row>
    <row r="1003" spans="14:37" ht="15" customHeight="1">
      <c r="N1003" s="13"/>
      <c r="O1003" s="13"/>
      <c r="P1003" s="13"/>
      <c r="S1003" s="7"/>
      <c r="W1003" s="6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8"/>
    </row>
    <row r="1004" spans="14:37" ht="15" customHeight="1">
      <c r="N1004" s="13"/>
      <c r="O1004" s="13"/>
      <c r="P1004" s="13"/>
      <c r="S1004" s="7"/>
      <c r="W1004" s="6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8"/>
    </row>
    <row r="1005" spans="14:37" ht="15" customHeight="1">
      <c r="N1005" s="13"/>
      <c r="O1005" s="13"/>
      <c r="P1005" s="13"/>
      <c r="S1005" s="7"/>
      <c r="W1005" s="6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8"/>
    </row>
    <row r="1006" spans="14:37" ht="15" customHeight="1">
      <c r="N1006" s="13"/>
      <c r="O1006" s="13"/>
      <c r="P1006" s="13"/>
      <c r="S1006" s="7"/>
      <c r="W1006" s="6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8"/>
    </row>
    <row r="1007" spans="14:37" ht="15" customHeight="1">
      <c r="N1007" s="13"/>
      <c r="O1007" s="13"/>
      <c r="P1007" s="13"/>
      <c r="S1007" s="7"/>
      <c r="W1007" s="6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8"/>
    </row>
    <row r="1008" spans="14:37" ht="15" customHeight="1">
      <c r="N1008" s="13"/>
      <c r="O1008" s="13"/>
      <c r="P1008" s="13"/>
      <c r="S1008" s="7"/>
      <c r="W1008" s="6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8"/>
    </row>
    <row r="1009" spans="14:37" ht="15" customHeight="1">
      <c r="N1009" s="13"/>
      <c r="O1009" s="13"/>
      <c r="P1009" s="13"/>
      <c r="S1009" s="7"/>
      <c r="W1009" s="6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8"/>
    </row>
    <row r="1010" spans="14:37" ht="15" customHeight="1">
      <c r="N1010" s="13"/>
      <c r="O1010" s="13"/>
      <c r="P1010" s="13"/>
      <c r="S1010" s="7"/>
      <c r="W1010" s="6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8"/>
    </row>
    <row r="1011" spans="14:37" ht="15" customHeight="1">
      <c r="N1011" s="13"/>
      <c r="O1011" s="13"/>
      <c r="P1011" s="13"/>
      <c r="S1011" s="7"/>
      <c r="W1011" s="6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8"/>
    </row>
    <row r="1012" spans="14:37" ht="15" customHeight="1">
      <c r="N1012" s="13"/>
      <c r="O1012" s="13"/>
      <c r="P1012" s="13"/>
      <c r="S1012" s="7"/>
      <c r="W1012" s="6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8"/>
    </row>
    <row r="1013" spans="14:37" ht="15" customHeight="1">
      <c r="N1013" s="13"/>
      <c r="O1013" s="13"/>
      <c r="P1013" s="13"/>
      <c r="S1013" s="7"/>
      <c r="W1013" s="6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8"/>
    </row>
    <row r="1014" spans="14:37" ht="15" customHeight="1">
      <c r="N1014" s="13"/>
      <c r="O1014" s="13"/>
      <c r="P1014" s="13"/>
      <c r="S1014" s="7"/>
      <c r="W1014" s="6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8"/>
    </row>
    <row r="1015" spans="14:37" ht="15" customHeight="1">
      <c r="N1015" s="13"/>
      <c r="O1015" s="13"/>
      <c r="P1015" s="13"/>
      <c r="S1015" s="7"/>
      <c r="W1015" s="6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8"/>
    </row>
    <row r="1016" spans="14:37" ht="15" customHeight="1">
      <c r="N1016" s="13"/>
      <c r="O1016" s="13"/>
      <c r="P1016" s="13"/>
      <c r="S1016" s="7"/>
      <c r="W1016" s="6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8"/>
    </row>
    <row r="1017" spans="14:37" ht="15" customHeight="1">
      <c r="N1017" s="13"/>
      <c r="O1017" s="13"/>
      <c r="P1017" s="13"/>
      <c r="S1017" s="7"/>
      <c r="W1017" s="6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8"/>
    </row>
  </sheetData>
  <autoFilter ref="A1:AO384" xr:uid="{064581A4-9F79-1E4A-93EF-CB6B4FF3EAE1}">
    <sortState ref="A2:AO384">
      <sortCondition descending="1" ref="U2:U384"/>
      <sortCondition ref="B2:B384"/>
    </sortState>
  </autoFilter>
  <sortState ref="A3:AP384">
    <sortCondition ref="I2:I384"/>
    <sortCondition ref="J2:J384"/>
    <sortCondition ref="K2:K384"/>
    <sortCondition ref="L2:L384"/>
  </sortState>
  <phoneticPr fontId="5" type="noConversion"/>
  <hyperlinks>
    <hyperlink ref="AL204" r:id="rId1" xr:uid="{00000000-0004-0000-0000-000000000000}"/>
    <hyperlink ref="AL259" r:id="rId2" xr:uid="{00000000-0004-0000-0000-000001000000}"/>
    <hyperlink ref="AL127" r:id="rId3" xr:uid="{00000000-0004-0000-0000-000002000000}"/>
    <hyperlink ref="AL139" r:id="rId4" xr:uid="{00000000-0004-0000-0000-000003000000}"/>
    <hyperlink ref="AL150" r:id="rId5" xr:uid="{00000000-0004-0000-0000-000004000000}"/>
    <hyperlink ref="AL166" r:id="rId6" xr:uid="{00000000-0004-0000-0000-000005000000}"/>
    <hyperlink ref="AL183" r:id="rId7" xr:uid="{00000000-0004-0000-0000-000006000000}"/>
    <hyperlink ref="AL212" r:id="rId8" xr:uid="{00000000-0004-0000-0000-000007000000}"/>
    <hyperlink ref="AL231" r:id="rId9" xr:uid="{00000000-0004-0000-0000-000008000000}"/>
    <hyperlink ref="AL237" r:id="rId10" xr:uid="{00000000-0004-0000-0000-000009000000}"/>
    <hyperlink ref="AL243" r:id="rId11" xr:uid="{00000000-0004-0000-0000-00000A000000}"/>
    <hyperlink ref="AL249" r:id="rId12" xr:uid="{00000000-0004-0000-0000-00000B000000}"/>
    <hyperlink ref="AL250" r:id="rId13" xr:uid="{00000000-0004-0000-0000-00000C000000}"/>
    <hyperlink ref="AL257" r:id="rId14" xr:uid="{00000000-0004-0000-0000-00000D000000}"/>
    <hyperlink ref="AL258" r:id="rId15" xr:uid="{00000000-0004-0000-0000-00000E000000}"/>
    <hyperlink ref="AL260" r:id="rId16" xr:uid="{00000000-0004-0000-0000-00000F000000}"/>
    <hyperlink ref="AL261" r:id="rId17" xr:uid="{00000000-0004-0000-0000-000010000000}"/>
    <hyperlink ref="AL262" r:id="rId18" xr:uid="{00000000-0004-0000-0000-000011000000}"/>
    <hyperlink ref="AL263" r:id="rId19" xr:uid="{00000000-0004-0000-0000-000012000000}"/>
    <hyperlink ref="AL60" r:id="rId20" xr:uid="{00000000-0004-0000-0000-000013000000}"/>
    <hyperlink ref="AL61" r:id="rId21" xr:uid="{00000000-0004-0000-0000-000014000000}"/>
    <hyperlink ref="AL65" r:id="rId22" xr:uid="{00000000-0004-0000-0000-000015000000}"/>
    <hyperlink ref="AL66" r:id="rId23" xr:uid="{00000000-0004-0000-0000-000016000000}"/>
    <hyperlink ref="AL67" r:id="rId24" xr:uid="{00000000-0004-0000-0000-000017000000}"/>
    <hyperlink ref="AL68" r:id="rId25" xr:uid="{00000000-0004-0000-0000-000018000000}"/>
    <hyperlink ref="AL69" r:id="rId26" xr:uid="{00000000-0004-0000-0000-000019000000}"/>
    <hyperlink ref="AL71" r:id="rId27" xr:uid="{00000000-0004-0000-0000-00001A000000}"/>
    <hyperlink ref="AL73" r:id="rId28" xr:uid="{00000000-0004-0000-0000-00001B000000}"/>
    <hyperlink ref="AL74" r:id="rId29" xr:uid="{00000000-0004-0000-0000-00001C000000}"/>
    <hyperlink ref="AL76" r:id="rId30" xr:uid="{00000000-0004-0000-0000-00001D000000}"/>
    <hyperlink ref="AL77" r:id="rId31" xr:uid="{00000000-0004-0000-0000-00001E000000}"/>
    <hyperlink ref="AL78" r:id="rId32" xr:uid="{00000000-0004-0000-0000-00001F000000}"/>
    <hyperlink ref="AL79" r:id="rId33" xr:uid="{00000000-0004-0000-0000-000020000000}"/>
    <hyperlink ref="AL80" r:id="rId34" xr:uid="{00000000-0004-0000-0000-000021000000}"/>
    <hyperlink ref="AL81" r:id="rId35" xr:uid="{00000000-0004-0000-0000-000022000000}"/>
    <hyperlink ref="AL82" r:id="rId36" xr:uid="{00000000-0004-0000-0000-000023000000}"/>
    <hyperlink ref="AL83" r:id="rId37" xr:uid="{00000000-0004-0000-0000-000024000000}"/>
    <hyperlink ref="AL85" r:id="rId38" xr:uid="{00000000-0004-0000-0000-000025000000}"/>
    <hyperlink ref="AL86" r:id="rId39" xr:uid="{00000000-0004-0000-0000-000026000000}"/>
    <hyperlink ref="AL87" r:id="rId40" xr:uid="{00000000-0004-0000-0000-000027000000}"/>
    <hyperlink ref="AL88" r:id="rId41" xr:uid="{00000000-0004-0000-0000-000028000000}"/>
    <hyperlink ref="AL91" r:id="rId42" xr:uid="{00000000-0004-0000-0000-000029000000}"/>
    <hyperlink ref="AL92" r:id="rId43" xr:uid="{00000000-0004-0000-0000-00002A000000}"/>
    <hyperlink ref="AL94" r:id="rId44" xr:uid="{00000000-0004-0000-0000-00002B000000}"/>
    <hyperlink ref="AL95" r:id="rId45" xr:uid="{00000000-0004-0000-0000-00002C000000}"/>
    <hyperlink ref="AL98" r:id="rId46" xr:uid="{00000000-0004-0000-0000-00002D000000}"/>
    <hyperlink ref="AL99" r:id="rId47" xr:uid="{00000000-0004-0000-0000-00002E000000}"/>
    <hyperlink ref="AL100" r:id="rId48" xr:uid="{00000000-0004-0000-0000-00002F000000}"/>
    <hyperlink ref="AL101" r:id="rId49" xr:uid="{00000000-0004-0000-0000-000030000000}"/>
    <hyperlink ref="AL103" r:id="rId50" xr:uid="{00000000-0004-0000-0000-000031000000}"/>
    <hyperlink ref="AL107" r:id="rId51" xr:uid="{00000000-0004-0000-0000-000032000000}"/>
    <hyperlink ref="AL111" r:id="rId52" xr:uid="{00000000-0004-0000-0000-000033000000}"/>
    <hyperlink ref="AL114" r:id="rId53" xr:uid="{00000000-0004-0000-0000-000034000000}"/>
    <hyperlink ref="AL115" r:id="rId54" xr:uid="{00000000-0004-0000-0000-000035000000}"/>
    <hyperlink ref="AL118" r:id="rId55" xr:uid="{00000000-0004-0000-0000-000036000000}"/>
    <hyperlink ref="AL119" r:id="rId56" xr:uid="{00000000-0004-0000-0000-000037000000}"/>
    <hyperlink ref="AL122" r:id="rId57" xr:uid="{00000000-0004-0000-0000-000038000000}"/>
    <hyperlink ref="AL123" r:id="rId58" xr:uid="{00000000-0004-0000-0000-000039000000}"/>
    <hyperlink ref="AL124" r:id="rId59" xr:uid="{00000000-0004-0000-0000-00003A000000}"/>
    <hyperlink ref="AL125" r:id="rId60" xr:uid="{00000000-0004-0000-0000-00003B000000}"/>
    <hyperlink ref="AL128" r:id="rId61" xr:uid="{00000000-0004-0000-0000-00003C000000}"/>
    <hyperlink ref="AL129" r:id="rId62" xr:uid="{00000000-0004-0000-0000-00003D000000}"/>
    <hyperlink ref="AL130" r:id="rId63" xr:uid="{00000000-0004-0000-0000-00003E000000}"/>
    <hyperlink ref="AL131" r:id="rId64" xr:uid="{00000000-0004-0000-0000-00003F000000}"/>
    <hyperlink ref="AL132" r:id="rId65" xr:uid="{00000000-0004-0000-0000-000040000000}"/>
    <hyperlink ref="AL133" r:id="rId66" xr:uid="{00000000-0004-0000-0000-000041000000}"/>
    <hyperlink ref="AL134" r:id="rId67" xr:uid="{00000000-0004-0000-0000-000042000000}"/>
    <hyperlink ref="AL135" r:id="rId68" xr:uid="{00000000-0004-0000-0000-000043000000}"/>
    <hyperlink ref="AL137" r:id="rId69" xr:uid="{00000000-0004-0000-0000-000044000000}"/>
    <hyperlink ref="AL140" r:id="rId70" xr:uid="{00000000-0004-0000-0000-000045000000}"/>
    <hyperlink ref="AL141" r:id="rId71" xr:uid="{00000000-0004-0000-0000-000046000000}"/>
    <hyperlink ref="AL142" r:id="rId72" xr:uid="{00000000-0004-0000-0000-000047000000}"/>
    <hyperlink ref="AL143" r:id="rId73" xr:uid="{00000000-0004-0000-0000-000048000000}"/>
    <hyperlink ref="AL146" r:id="rId74" xr:uid="{00000000-0004-0000-0000-000049000000}"/>
    <hyperlink ref="AL147" r:id="rId75" xr:uid="{00000000-0004-0000-0000-00004A000000}"/>
    <hyperlink ref="AL148" r:id="rId76" xr:uid="{00000000-0004-0000-0000-00004B000000}"/>
    <hyperlink ref="AL149" r:id="rId77" xr:uid="{00000000-0004-0000-0000-00004C000000}"/>
    <hyperlink ref="AL151" r:id="rId78" xr:uid="{00000000-0004-0000-0000-00004D000000}"/>
    <hyperlink ref="AL152" r:id="rId79" xr:uid="{00000000-0004-0000-0000-00004E000000}"/>
    <hyperlink ref="AL155" r:id="rId80" xr:uid="{00000000-0004-0000-0000-00004F000000}"/>
    <hyperlink ref="AL156" r:id="rId81" xr:uid="{00000000-0004-0000-0000-000050000000}"/>
    <hyperlink ref="AL190" r:id="rId82" xr:uid="{00000000-0004-0000-0000-000051000000}"/>
    <hyperlink ref="AL195" r:id="rId83" xr:uid="{00000000-0004-0000-0000-000052000000}"/>
    <hyperlink ref="AL207" r:id="rId84" xr:uid="{00000000-0004-0000-0000-000053000000}"/>
    <hyperlink ref="AL208" r:id="rId85" xr:uid="{00000000-0004-0000-0000-000054000000}"/>
    <hyperlink ref="AL227" r:id="rId86" xr:uid="{00000000-0004-0000-0000-000055000000}"/>
    <hyperlink ref="AL228" r:id="rId87" xr:uid="{00000000-0004-0000-0000-000056000000}"/>
    <hyperlink ref="AL229" r:id="rId88" xr:uid="{00000000-0004-0000-0000-000057000000}"/>
    <hyperlink ref="AL230" r:id="rId89" xr:uid="{00000000-0004-0000-0000-000058000000}"/>
    <hyperlink ref="AL232" r:id="rId90" xr:uid="{00000000-0004-0000-0000-000059000000}"/>
    <hyperlink ref="AL233" r:id="rId91" xr:uid="{00000000-0004-0000-0000-00005A000000}"/>
    <hyperlink ref="AL236" r:id="rId92" xr:uid="{00000000-0004-0000-0000-00005B000000}"/>
    <hyperlink ref="AL239" r:id="rId93" xr:uid="{00000000-0004-0000-0000-00005C000000}"/>
    <hyperlink ref="AL240" r:id="rId94" xr:uid="{00000000-0004-0000-0000-00005D000000}"/>
    <hyperlink ref="AL241" r:id="rId95" xr:uid="{00000000-0004-0000-0000-00005E000000}"/>
    <hyperlink ref="AL242" r:id="rId96" xr:uid="{00000000-0004-0000-0000-00005F000000}"/>
    <hyperlink ref="AL245" r:id="rId97" xr:uid="{00000000-0004-0000-0000-000060000000}"/>
    <hyperlink ref="AL246" r:id="rId98" xr:uid="{00000000-0004-0000-0000-000061000000}"/>
    <hyperlink ref="AL247" r:id="rId99" xr:uid="{00000000-0004-0000-0000-000062000000}"/>
    <hyperlink ref="AL248" r:id="rId100" xr:uid="{00000000-0004-0000-0000-000063000000}"/>
    <hyperlink ref="AL280" r:id="rId101" xr:uid="{00000000-0004-0000-0000-000064000000}"/>
    <hyperlink ref="AL290" r:id="rId102" xr:uid="{00000000-0004-0000-0000-000065000000}"/>
    <hyperlink ref="AL291" r:id="rId103" xr:uid="{00000000-0004-0000-0000-000066000000}"/>
    <hyperlink ref="AL292" r:id="rId104" xr:uid="{00000000-0004-0000-0000-000067000000}"/>
    <hyperlink ref="AL293" r:id="rId105" xr:uid="{00000000-0004-0000-0000-000068000000}"/>
    <hyperlink ref="AL294" r:id="rId106" xr:uid="{00000000-0004-0000-0000-000069000000}"/>
    <hyperlink ref="AL295" r:id="rId107" xr:uid="{00000000-0004-0000-0000-00006A000000}"/>
    <hyperlink ref="AL296" r:id="rId108" xr:uid="{00000000-0004-0000-0000-00006B000000}"/>
    <hyperlink ref="AL297" r:id="rId109" xr:uid="{00000000-0004-0000-0000-00006C000000}"/>
    <hyperlink ref="AL281" r:id="rId110" xr:uid="{00000000-0004-0000-0000-00006D000000}"/>
    <hyperlink ref="AL282" r:id="rId111" xr:uid="{00000000-0004-0000-0000-00006E000000}"/>
    <hyperlink ref="AL284" r:id="rId112" xr:uid="{00000000-0004-0000-0000-00006F000000}"/>
    <hyperlink ref="AL285" r:id="rId113" xr:uid="{00000000-0004-0000-0000-000070000000}"/>
    <hyperlink ref="AL286" r:id="rId114" xr:uid="{00000000-0004-0000-0000-000071000000}"/>
    <hyperlink ref="AL287" r:id="rId115" xr:uid="{00000000-0004-0000-0000-000072000000}"/>
    <hyperlink ref="AL288" r:id="rId116" xr:uid="{00000000-0004-0000-0000-000073000000}"/>
    <hyperlink ref="AL289" r:id="rId117" xr:uid="{00000000-0004-0000-0000-000074000000}"/>
    <hyperlink ref="AL298" r:id="rId118" xr:uid="{00000000-0004-0000-0000-000075000000}"/>
    <hyperlink ref="AL299" r:id="rId119" xr:uid="{00000000-0004-0000-0000-000076000000}"/>
    <hyperlink ref="AL302" r:id="rId120" xr:uid="{00000000-0004-0000-0000-000077000000}"/>
    <hyperlink ref="AL332" r:id="rId121" xr:uid="{00000000-0004-0000-0000-000078000000}"/>
    <hyperlink ref="AL345" r:id="rId122" xr:uid="{00000000-0004-0000-0000-000079000000}"/>
    <hyperlink ref="AL355" r:id="rId123" xr:uid="{00000000-0004-0000-0000-00007A000000}"/>
    <hyperlink ref="AL364" r:id="rId124" xr:uid="{00000000-0004-0000-0000-00007B000000}"/>
    <hyperlink ref="AL374" r:id="rId125" xr:uid="{00000000-0004-0000-0000-00007C000000}"/>
    <hyperlink ref="AL306" r:id="rId126" xr:uid="{00000000-0004-0000-0000-00007D000000}"/>
    <hyperlink ref="AL311" r:id="rId127" xr:uid="{00000000-0004-0000-0000-00007E000000}"/>
    <hyperlink ref="AL330" r:id="rId128" xr:uid="{00000000-0004-0000-0000-00007F000000}"/>
    <hyperlink ref="AL331" r:id="rId129" xr:uid="{00000000-0004-0000-0000-000080000000}"/>
    <hyperlink ref="AL333" r:id="rId130" xr:uid="{00000000-0004-0000-0000-000081000000}"/>
    <hyperlink ref="AL334" r:id="rId131" xr:uid="{00000000-0004-0000-0000-000082000000}"/>
    <hyperlink ref="AL335" r:id="rId132" xr:uid="{00000000-0004-0000-0000-000083000000}"/>
    <hyperlink ref="AL336" r:id="rId133" xr:uid="{00000000-0004-0000-0000-000084000000}"/>
    <hyperlink ref="AL337" r:id="rId134" xr:uid="{00000000-0004-0000-0000-000085000000}"/>
    <hyperlink ref="AL338" r:id="rId135" xr:uid="{00000000-0004-0000-0000-000086000000}"/>
    <hyperlink ref="AL339" r:id="rId136" xr:uid="{00000000-0004-0000-0000-000087000000}"/>
    <hyperlink ref="AL340" r:id="rId137" xr:uid="{00000000-0004-0000-0000-000088000000}"/>
    <hyperlink ref="AL341" r:id="rId138" xr:uid="{00000000-0004-0000-0000-000089000000}"/>
    <hyperlink ref="AL342" r:id="rId139" xr:uid="{00000000-0004-0000-0000-00008A000000}"/>
    <hyperlink ref="AL343" r:id="rId140" xr:uid="{00000000-0004-0000-0000-00008B000000}"/>
    <hyperlink ref="AL303" r:id="rId141" xr:uid="{00000000-0004-0000-0000-00008C000000}"/>
  </hyperlinks>
  <pageMargins left="0.75" right="0.75" top="1" bottom="1" header="0.5" footer="0.5"/>
  <pageSetup paperSize="9" orientation="portrait" horizontalDpi="4294967292" verticalDpi="4294967292"/>
  <drawing r:id="rId1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B79E-670F-EC44-97CA-08A20B7E5E6A}">
  <dimension ref="A1:AH1001"/>
  <sheetViews>
    <sheetView workbookViewId="0">
      <pane ySplit="1" topLeftCell="A165" activePane="bottomLeft" state="frozen"/>
      <selection pane="bottomLeft" activeCell="B18" sqref="B18"/>
    </sheetView>
  </sheetViews>
  <sheetFormatPr baseColWidth="10" defaultColWidth="8.83203125" defaultRowHeight="15"/>
  <cols>
    <col min="1" max="1" width="8.83203125" style="89"/>
    <col min="2" max="2" width="79.5" style="89" customWidth="1"/>
    <col min="3" max="3" width="11.83203125" style="89" bestFit="1" customWidth="1"/>
    <col min="4" max="4" width="100.5" style="91" customWidth="1"/>
    <col min="5" max="5" width="14.5" style="89" customWidth="1"/>
    <col min="6" max="6" width="41.6640625" style="89" customWidth="1"/>
    <col min="7" max="7" width="43.6640625" style="89" customWidth="1"/>
    <col min="8" max="8" width="11.6640625" style="89" customWidth="1"/>
    <col min="9" max="9" width="14.6640625" style="89" customWidth="1"/>
    <col min="10" max="10" width="17.83203125" style="89" customWidth="1"/>
    <col min="11" max="11" width="43.6640625" style="89" customWidth="1"/>
    <col min="12" max="13" width="8.83203125" style="89" customWidth="1"/>
    <col min="14" max="14" width="13.6640625" style="89" customWidth="1"/>
    <col min="15" max="15" width="24.5" style="89" bestFit="1" customWidth="1"/>
    <col min="16" max="30" width="8.83203125" style="89"/>
    <col min="31" max="31" width="19.1640625" style="89" customWidth="1"/>
    <col min="32" max="32" width="16" style="89" bestFit="1" customWidth="1"/>
    <col min="33" max="34" width="8.83203125" style="96"/>
    <col min="35" max="16384" width="8.83203125" style="89"/>
  </cols>
  <sheetData>
    <row r="1" spans="1:34" ht="16" thickBot="1">
      <c r="A1" s="80" t="s">
        <v>0</v>
      </c>
      <c r="B1" s="80" t="s">
        <v>2689</v>
      </c>
      <c r="C1" s="80" t="s">
        <v>2687</v>
      </c>
      <c r="D1" s="81" t="s">
        <v>2688</v>
      </c>
      <c r="E1" s="80" t="s">
        <v>3</v>
      </c>
      <c r="F1" s="80" t="s">
        <v>2690</v>
      </c>
      <c r="G1" s="80" t="s">
        <v>5</v>
      </c>
      <c r="H1" s="80" t="s">
        <v>6</v>
      </c>
      <c r="I1" s="80" t="s">
        <v>7</v>
      </c>
      <c r="J1" s="80" t="s">
        <v>8</v>
      </c>
      <c r="K1" s="80" t="s">
        <v>9</v>
      </c>
      <c r="L1" s="80" t="s">
        <v>14</v>
      </c>
      <c r="M1" s="82" t="s">
        <v>15</v>
      </c>
      <c r="N1" s="80" t="s">
        <v>16</v>
      </c>
      <c r="O1" s="83" t="s">
        <v>17</v>
      </c>
      <c r="P1" s="84" t="s">
        <v>18</v>
      </c>
      <c r="Q1" s="84" t="s">
        <v>19</v>
      </c>
      <c r="R1" s="84" t="s">
        <v>20</v>
      </c>
      <c r="S1" s="84" t="s">
        <v>21</v>
      </c>
      <c r="T1" s="84" t="s">
        <v>22</v>
      </c>
      <c r="U1" s="84" t="s">
        <v>23</v>
      </c>
      <c r="V1" s="84" t="s">
        <v>24</v>
      </c>
      <c r="W1" s="84" t="s">
        <v>25</v>
      </c>
      <c r="X1" s="84" t="s">
        <v>26</v>
      </c>
      <c r="Y1" s="84" t="s">
        <v>27</v>
      </c>
      <c r="Z1" s="84" t="s">
        <v>28</v>
      </c>
      <c r="AA1" s="84" t="s">
        <v>29</v>
      </c>
      <c r="AB1" s="84" t="s">
        <v>30</v>
      </c>
      <c r="AC1" s="84" t="s">
        <v>31</v>
      </c>
      <c r="AD1" s="85" t="s">
        <v>32</v>
      </c>
      <c r="AE1" s="86" t="s">
        <v>33</v>
      </c>
      <c r="AF1" s="86" t="s">
        <v>34</v>
      </c>
      <c r="AG1" s="87" t="s">
        <v>2691</v>
      </c>
      <c r="AH1" s="88" t="s">
        <v>2692</v>
      </c>
    </row>
    <row r="2" spans="1:34" ht="17" thickBot="1">
      <c r="A2" s="90">
        <v>1</v>
      </c>
      <c r="B2" s="86" t="s">
        <v>36</v>
      </c>
      <c r="C2" s="86" t="s">
        <v>2927</v>
      </c>
      <c r="D2" s="91" t="s">
        <v>2928</v>
      </c>
      <c r="E2" s="86" t="s">
        <v>37</v>
      </c>
      <c r="F2" s="105" t="s">
        <v>2929</v>
      </c>
      <c r="G2" s="86" t="s">
        <v>39</v>
      </c>
      <c r="H2" s="86" t="s">
        <v>40</v>
      </c>
      <c r="I2" s="86" t="s">
        <v>41</v>
      </c>
      <c r="J2" s="86" t="s">
        <v>42</v>
      </c>
      <c r="K2" s="86" t="s">
        <v>39</v>
      </c>
      <c r="L2" s="86" t="s">
        <v>1272</v>
      </c>
      <c r="M2" s="102" t="s">
        <v>45</v>
      </c>
      <c r="N2" s="103" t="s">
        <v>2850</v>
      </c>
      <c r="O2" s="104" t="s">
        <v>2685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93"/>
      <c r="AE2" s="86"/>
      <c r="AF2" s="86"/>
      <c r="AG2" s="86" t="str">
        <f>RIGHT(E2, LEN(E2)-5)</f>
        <v>AAL1593</v>
      </c>
      <c r="AH2" s="89" t="b">
        <f>EXACT(AF2,AG2)</f>
        <v>0</v>
      </c>
    </row>
    <row r="3" spans="1:34" ht="17" thickBot="1">
      <c r="A3" s="90">
        <v>2</v>
      </c>
      <c r="B3" s="86" t="s">
        <v>49</v>
      </c>
      <c r="C3" s="86" t="s">
        <v>48</v>
      </c>
      <c r="D3" s="91" t="s">
        <v>2823</v>
      </c>
      <c r="E3" s="86" t="s">
        <v>50</v>
      </c>
      <c r="F3" s="86" t="s">
        <v>51</v>
      </c>
      <c r="G3" s="86" t="s">
        <v>52</v>
      </c>
      <c r="H3" s="86" t="s">
        <v>40</v>
      </c>
      <c r="I3" s="86" t="s">
        <v>41</v>
      </c>
      <c r="J3" s="86" t="s">
        <v>53</v>
      </c>
      <c r="K3" s="86" t="s">
        <v>52</v>
      </c>
      <c r="L3" s="86" t="s">
        <v>44</v>
      </c>
      <c r="M3" s="92" t="s">
        <v>45</v>
      </c>
      <c r="N3" s="86" t="s">
        <v>55</v>
      </c>
      <c r="O3" s="93"/>
      <c r="P3" s="92" t="s">
        <v>45</v>
      </c>
      <c r="Q3" s="92" t="s">
        <v>45</v>
      </c>
      <c r="R3" s="92" t="s">
        <v>45</v>
      </c>
      <c r="S3" s="92" t="s">
        <v>45</v>
      </c>
      <c r="T3" s="92" t="s">
        <v>45</v>
      </c>
      <c r="U3" s="92" t="s">
        <v>45</v>
      </c>
      <c r="V3" s="92" t="s">
        <v>45</v>
      </c>
      <c r="W3" s="92" t="s">
        <v>45</v>
      </c>
      <c r="X3" s="92" t="s">
        <v>45</v>
      </c>
      <c r="Y3" s="92" t="s">
        <v>45</v>
      </c>
      <c r="Z3" s="92" t="s">
        <v>45</v>
      </c>
      <c r="AA3" s="92" t="s">
        <v>45</v>
      </c>
      <c r="AB3" s="92" t="s">
        <v>45</v>
      </c>
      <c r="AC3" s="92" t="s">
        <v>45</v>
      </c>
      <c r="AD3" s="94" t="s">
        <v>45</v>
      </c>
      <c r="AE3" s="95" t="s">
        <v>56</v>
      </c>
      <c r="AF3" s="86" t="s">
        <v>57</v>
      </c>
      <c r="AG3" s="87" t="str">
        <f t="shared" ref="AG3:AG66" si="0">RIGHT(E3, LEN(E3)-5)</f>
        <v>AAD4187</v>
      </c>
      <c r="AH3" s="96" t="b">
        <f t="shared" ref="AH3:AH66" si="1">EXACT(AF3,AG3)</f>
        <v>1</v>
      </c>
    </row>
    <row r="4" spans="1:34" ht="17" thickBot="1">
      <c r="A4" s="90">
        <v>3</v>
      </c>
      <c r="B4" s="86" t="s">
        <v>59</v>
      </c>
      <c r="C4" s="86" t="s">
        <v>58</v>
      </c>
      <c r="D4" s="91" t="s">
        <v>2832</v>
      </c>
      <c r="E4" s="86" t="s">
        <v>60</v>
      </c>
      <c r="F4" s="86" t="s">
        <v>61</v>
      </c>
      <c r="G4" s="86" t="s">
        <v>62</v>
      </c>
      <c r="H4" s="86" t="s">
        <v>40</v>
      </c>
      <c r="I4" s="86" t="s">
        <v>41</v>
      </c>
      <c r="J4" s="86" t="s">
        <v>53</v>
      </c>
      <c r="K4" s="86" t="s">
        <v>62</v>
      </c>
      <c r="L4" s="86" t="s">
        <v>44</v>
      </c>
      <c r="M4" s="92" t="s">
        <v>45</v>
      </c>
      <c r="N4" s="86" t="s">
        <v>55</v>
      </c>
      <c r="O4" s="93"/>
      <c r="P4" s="92" t="s">
        <v>45</v>
      </c>
      <c r="Q4" s="92" t="s">
        <v>45</v>
      </c>
      <c r="R4" s="92" t="s">
        <v>45</v>
      </c>
      <c r="S4" s="92" t="s">
        <v>45</v>
      </c>
      <c r="T4" s="92" t="s">
        <v>45</v>
      </c>
      <c r="U4" s="92" t="s">
        <v>45</v>
      </c>
      <c r="V4" s="92" t="s">
        <v>45</v>
      </c>
      <c r="W4" s="92" t="s">
        <v>45</v>
      </c>
      <c r="X4" s="92" t="s">
        <v>45</v>
      </c>
      <c r="Y4" s="92" t="s">
        <v>45</v>
      </c>
      <c r="Z4" s="92" t="s">
        <v>45</v>
      </c>
      <c r="AA4" s="92" t="s">
        <v>45</v>
      </c>
      <c r="AB4" s="92" t="s">
        <v>45</v>
      </c>
      <c r="AC4" s="92" t="s">
        <v>45</v>
      </c>
      <c r="AD4" s="94" t="s">
        <v>45</v>
      </c>
      <c r="AE4" s="95" t="s">
        <v>56</v>
      </c>
      <c r="AF4" s="86" t="s">
        <v>64</v>
      </c>
      <c r="AG4" s="87" t="str">
        <f t="shared" si="0"/>
        <v>AAC8747</v>
      </c>
      <c r="AH4" s="96" t="b">
        <f t="shared" si="1"/>
        <v>1</v>
      </c>
    </row>
    <row r="5" spans="1:34" ht="17" thickBot="1">
      <c r="A5" s="90">
        <v>4</v>
      </c>
      <c r="B5" s="86" t="s">
        <v>66</v>
      </c>
      <c r="C5" s="86" t="s">
        <v>65</v>
      </c>
      <c r="D5" s="91" t="s">
        <v>2815</v>
      </c>
      <c r="E5" s="86" t="s">
        <v>67</v>
      </c>
      <c r="F5" s="86" t="s">
        <v>68</v>
      </c>
      <c r="G5" s="86" t="s">
        <v>69</v>
      </c>
      <c r="H5" s="86" t="s">
        <v>40</v>
      </c>
      <c r="I5" s="86" t="s">
        <v>41</v>
      </c>
      <c r="J5" s="86" t="s">
        <v>70</v>
      </c>
      <c r="K5" s="86" t="s">
        <v>69</v>
      </c>
      <c r="L5" s="86" t="s">
        <v>44</v>
      </c>
      <c r="M5" s="92" t="s">
        <v>45</v>
      </c>
      <c r="N5" s="86" t="s">
        <v>55</v>
      </c>
      <c r="O5" s="93"/>
      <c r="P5" s="92" t="s">
        <v>45</v>
      </c>
      <c r="Q5" s="92" t="s">
        <v>45</v>
      </c>
      <c r="R5" s="92" t="s">
        <v>45</v>
      </c>
      <c r="S5" s="92" t="s">
        <v>45</v>
      </c>
      <c r="T5" s="92" t="s">
        <v>45</v>
      </c>
      <c r="U5" s="92" t="s">
        <v>45</v>
      </c>
      <c r="V5" s="92" t="s">
        <v>45</v>
      </c>
      <c r="W5" s="92" t="s">
        <v>45</v>
      </c>
      <c r="X5" s="92" t="s">
        <v>45</v>
      </c>
      <c r="Y5" s="92" t="s">
        <v>45</v>
      </c>
      <c r="Z5" s="92" t="s">
        <v>45</v>
      </c>
      <c r="AA5" s="92" t="s">
        <v>45</v>
      </c>
      <c r="AB5" s="92" t="s">
        <v>45</v>
      </c>
      <c r="AC5" s="92" t="s">
        <v>45</v>
      </c>
      <c r="AD5" s="94" t="s">
        <v>45</v>
      </c>
      <c r="AE5" s="86" t="s">
        <v>72</v>
      </c>
      <c r="AF5" s="86" t="s">
        <v>73</v>
      </c>
      <c r="AG5" s="87" t="str">
        <f t="shared" si="0"/>
        <v>AAC0592</v>
      </c>
      <c r="AH5" s="96" t="b">
        <f t="shared" si="1"/>
        <v>1</v>
      </c>
    </row>
    <row r="6" spans="1:34" ht="17" thickBot="1">
      <c r="A6" s="90">
        <v>5</v>
      </c>
      <c r="B6" s="86" t="s">
        <v>75</v>
      </c>
      <c r="C6" s="86" t="s">
        <v>74</v>
      </c>
      <c r="D6" s="91" t="s">
        <v>2816</v>
      </c>
      <c r="E6" s="86" t="s">
        <v>76</v>
      </c>
      <c r="F6" s="86" t="s">
        <v>77</v>
      </c>
      <c r="G6" s="86" t="s">
        <v>78</v>
      </c>
      <c r="H6" s="86" t="s">
        <v>40</v>
      </c>
      <c r="I6" s="86" t="s">
        <v>41</v>
      </c>
      <c r="J6" s="86" t="s">
        <v>70</v>
      </c>
      <c r="K6" s="86" t="s">
        <v>78</v>
      </c>
      <c r="L6" s="86" t="s">
        <v>44</v>
      </c>
      <c r="M6" s="92" t="s">
        <v>45</v>
      </c>
      <c r="N6" s="86" t="s">
        <v>55</v>
      </c>
      <c r="O6" s="93"/>
      <c r="P6" s="92" t="s">
        <v>45</v>
      </c>
      <c r="Q6" s="92" t="s">
        <v>45</v>
      </c>
      <c r="R6" s="92" t="s">
        <v>45</v>
      </c>
      <c r="S6" s="92" t="s">
        <v>45</v>
      </c>
      <c r="T6" s="92" t="s">
        <v>45</v>
      </c>
      <c r="U6" s="92" t="s">
        <v>45</v>
      </c>
      <c r="V6" s="92" t="s">
        <v>45</v>
      </c>
      <c r="W6" s="92" t="s">
        <v>45</v>
      </c>
      <c r="X6" s="92" t="s">
        <v>45</v>
      </c>
      <c r="Y6" s="92" t="s">
        <v>45</v>
      </c>
      <c r="Z6" s="92" t="s">
        <v>45</v>
      </c>
      <c r="AA6" s="92" t="s">
        <v>45</v>
      </c>
      <c r="AB6" s="92" t="s">
        <v>45</v>
      </c>
      <c r="AC6" s="92" t="s">
        <v>45</v>
      </c>
      <c r="AD6" s="94" t="s">
        <v>45</v>
      </c>
      <c r="AE6" s="86" t="s">
        <v>80</v>
      </c>
      <c r="AF6" s="86" t="s">
        <v>81</v>
      </c>
      <c r="AG6" s="87" t="str">
        <f t="shared" si="0"/>
        <v>AAC0596</v>
      </c>
      <c r="AH6" s="96" t="b">
        <f t="shared" si="1"/>
        <v>1</v>
      </c>
    </row>
    <row r="7" spans="1:34" ht="17" thickBot="1">
      <c r="A7" s="90">
        <v>6</v>
      </c>
      <c r="B7" s="86" t="s">
        <v>83</v>
      </c>
      <c r="C7" s="86" t="s">
        <v>3096</v>
      </c>
      <c r="D7" s="91" t="s">
        <v>2699</v>
      </c>
      <c r="E7" s="86" t="s">
        <v>84</v>
      </c>
      <c r="F7" s="86" t="s">
        <v>2849</v>
      </c>
      <c r="G7" s="86" t="s">
        <v>86</v>
      </c>
      <c r="H7" s="86" t="s">
        <v>40</v>
      </c>
      <c r="I7" s="86" t="s">
        <v>41</v>
      </c>
      <c r="J7" s="86" t="s">
        <v>87</v>
      </c>
      <c r="K7" s="86" t="s">
        <v>86</v>
      </c>
      <c r="L7" s="86" t="s">
        <v>1272</v>
      </c>
      <c r="M7" s="102" t="s">
        <v>45</v>
      </c>
      <c r="N7" s="103" t="s">
        <v>2850</v>
      </c>
      <c r="O7" s="108" t="s">
        <v>2686</v>
      </c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93"/>
      <c r="AE7" s="86"/>
      <c r="AF7" s="86"/>
      <c r="AG7" s="86" t="str">
        <f t="shared" si="0"/>
        <v>AAB0079</v>
      </c>
      <c r="AH7" s="89" t="b">
        <f t="shared" si="1"/>
        <v>0</v>
      </c>
    </row>
    <row r="8" spans="1:34" ht="17" thickBot="1">
      <c r="A8" s="90">
        <v>7</v>
      </c>
      <c r="B8" s="86" t="s">
        <v>90</v>
      </c>
      <c r="C8" s="86" t="s">
        <v>2962</v>
      </c>
      <c r="D8" s="91" t="s">
        <v>2963</v>
      </c>
      <c r="E8" s="86" t="s">
        <v>91</v>
      </c>
      <c r="F8" s="86" t="s">
        <v>1102</v>
      </c>
      <c r="G8" s="86" t="s">
        <v>93</v>
      </c>
      <c r="H8" s="86" t="s">
        <v>40</v>
      </c>
      <c r="I8" s="86" t="s">
        <v>41</v>
      </c>
      <c r="J8" s="86" t="s">
        <v>87</v>
      </c>
      <c r="K8" s="86" t="s">
        <v>93</v>
      </c>
      <c r="L8" s="86" t="s">
        <v>44</v>
      </c>
      <c r="M8" s="102" t="s">
        <v>45</v>
      </c>
      <c r="N8" s="103" t="s">
        <v>46</v>
      </c>
      <c r="O8" s="104" t="s">
        <v>47</v>
      </c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93"/>
      <c r="AE8" s="86"/>
      <c r="AF8" s="86"/>
      <c r="AG8" s="86" t="str">
        <f t="shared" si="0"/>
        <v>ACA4706</v>
      </c>
      <c r="AH8" s="89" t="b">
        <f t="shared" si="1"/>
        <v>0</v>
      </c>
    </row>
    <row r="9" spans="1:34" ht="17" thickBot="1">
      <c r="A9" s="90">
        <v>8</v>
      </c>
      <c r="B9" s="86" t="s">
        <v>95</v>
      </c>
      <c r="C9" s="86" t="s">
        <v>94</v>
      </c>
      <c r="D9" s="91" t="s">
        <v>2817</v>
      </c>
      <c r="E9" s="86" t="s">
        <v>96</v>
      </c>
      <c r="F9" s="86" t="s">
        <v>97</v>
      </c>
      <c r="G9" s="86" t="s">
        <v>98</v>
      </c>
      <c r="H9" s="86" t="s">
        <v>40</v>
      </c>
      <c r="I9" s="86" t="s">
        <v>41</v>
      </c>
      <c r="J9" s="86" t="s">
        <v>99</v>
      </c>
      <c r="K9" s="86" t="s">
        <v>98</v>
      </c>
      <c r="L9" s="86" t="s">
        <v>44</v>
      </c>
      <c r="M9" s="92" t="s">
        <v>45</v>
      </c>
      <c r="N9" s="86" t="s">
        <v>55</v>
      </c>
      <c r="O9" s="93"/>
      <c r="P9" s="92" t="s">
        <v>45</v>
      </c>
      <c r="Q9" s="92" t="s">
        <v>45</v>
      </c>
      <c r="R9" s="92" t="s">
        <v>45</v>
      </c>
      <c r="S9" s="92" t="s">
        <v>45</v>
      </c>
      <c r="T9" s="92" t="s">
        <v>45</v>
      </c>
      <c r="U9" s="92" t="s">
        <v>45</v>
      </c>
      <c r="V9" s="92" t="s">
        <v>45</v>
      </c>
      <c r="W9" s="92" t="s">
        <v>45</v>
      </c>
      <c r="X9" s="92" t="s">
        <v>45</v>
      </c>
      <c r="Y9" s="92" t="s">
        <v>45</v>
      </c>
      <c r="Z9" s="92" t="s">
        <v>45</v>
      </c>
      <c r="AA9" s="92" t="s">
        <v>45</v>
      </c>
      <c r="AB9" s="92" t="s">
        <v>45</v>
      </c>
      <c r="AC9" s="92" t="s">
        <v>45</v>
      </c>
      <c r="AD9" s="94" t="s">
        <v>45</v>
      </c>
      <c r="AE9" s="95" t="s">
        <v>56</v>
      </c>
      <c r="AF9" s="86" t="s">
        <v>101</v>
      </c>
      <c r="AG9" s="87" t="str">
        <f t="shared" si="0"/>
        <v>AAI6025</v>
      </c>
      <c r="AH9" s="96" t="b">
        <f t="shared" si="1"/>
        <v>1</v>
      </c>
    </row>
    <row r="10" spans="1:34" ht="17" thickBot="1">
      <c r="A10" s="90">
        <v>9</v>
      </c>
      <c r="B10" s="86" t="s">
        <v>103</v>
      </c>
      <c r="C10" s="86" t="s">
        <v>102</v>
      </c>
      <c r="D10" s="91" t="s">
        <v>2818</v>
      </c>
      <c r="E10" s="86" t="s">
        <v>104</v>
      </c>
      <c r="F10" s="86" t="s">
        <v>105</v>
      </c>
      <c r="G10" s="86" t="s">
        <v>106</v>
      </c>
      <c r="H10" s="86" t="s">
        <v>40</v>
      </c>
      <c r="I10" s="86" t="s">
        <v>41</v>
      </c>
      <c r="J10" s="86" t="s">
        <v>99</v>
      </c>
      <c r="K10" s="86" t="s">
        <v>106</v>
      </c>
      <c r="L10" s="86" t="s">
        <v>44</v>
      </c>
      <c r="M10" s="92" t="s">
        <v>45</v>
      </c>
      <c r="N10" s="86" t="s">
        <v>55</v>
      </c>
      <c r="O10" s="93"/>
      <c r="P10" s="92" t="s">
        <v>45</v>
      </c>
      <c r="Q10" s="92" t="s">
        <v>45</v>
      </c>
      <c r="R10" s="92" t="s">
        <v>45</v>
      </c>
      <c r="S10" s="92" t="s">
        <v>45</v>
      </c>
      <c r="T10" s="92" t="s">
        <v>45</v>
      </c>
      <c r="U10" s="92" t="s">
        <v>45</v>
      </c>
      <c r="V10" s="92" t="s">
        <v>45</v>
      </c>
      <c r="W10" s="92" t="s">
        <v>45</v>
      </c>
      <c r="X10" s="92" t="s">
        <v>45</v>
      </c>
      <c r="Y10" s="92" t="s">
        <v>45</v>
      </c>
      <c r="Z10" s="92" t="s">
        <v>45</v>
      </c>
      <c r="AA10" s="92" t="s">
        <v>45</v>
      </c>
      <c r="AB10" s="92" t="s">
        <v>45</v>
      </c>
      <c r="AC10" s="92" t="s">
        <v>45</v>
      </c>
      <c r="AD10" s="94" t="s">
        <v>45</v>
      </c>
      <c r="AE10" s="95" t="s">
        <v>56</v>
      </c>
      <c r="AF10" s="86" t="s">
        <v>108</v>
      </c>
      <c r="AG10" s="87" t="str">
        <f t="shared" si="0"/>
        <v>AAA5307</v>
      </c>
      <c r="AH10" s="96" t="b">
        <f t="shared" si="1"/>
        <v>1</v>
      </c>
    </row>
    <row r="11" spans="1:34" ht="17" thickBot="1">
      <c r="A11" s="90">
        <v>10</v>
      </c>
      <c r="B11" s="86" t="s">
        <v>110</v>
      </c>
      <c r="C11" s="86" t="s">
        <v>109</v>
      </c>
      <c r="D11" s="91" t="s">
        <v>2819</v>
      </c>
      <c r="E11" s="86" t="s">
        <v>111</v>
      </c>
      <c r="F11" s="86" t="s">
        <v>112</v>
      </c>
      <c r="G11" s="86" t="s">
        <v>106</v>
      </c>
      <c r="H11" s="86" t="s">
        <v>40</v>
      </c>
      <c r="I11" s="86" t="s">
        <v>41</v>
      </c>
      <c r="J11" s="86" t="s">
        <v>99</v>
      </c>
      <c r="K11" s="86" t="s">
        <v>106</v>
      </c>
      <c r="L11" s="86" t="s">
        <v>44</v>
      </c>
      <c r="M11" s="92" t="s">
        <v>45</v>
      </c>
      <c r="N11" s="86" t="s">
        <v>55</v>
      </c>
      <c r="O11" s="93"/>
      <c r="P11" s="92" t="s">
        <v>45</v>
      </c>
      <c r="Q11" s="92" t="s">
        <v>45</v>
      </c>
      <c r="R11" s="92" t="s">
        <v>45</v>
      </c>
      <c r="S11" s="92" t="s">
        <v>45</v>
      </c>
      <c r="T11" s="92" t="s">
        <v>45</v>
      </c>
      <c r="U11" s="92" t="s">
        <v>45</v>
      </c>
      <c r="V11" s="92" t="s">
        <v>45</v>
      </c>
      <c r="W11" s="92" t="s">
        <v>45</v>
      </c>
      <c r="X11" s="92" t="s">
        <v>45</v>
      </c>
      <c r="Y11" s="92" t="s">
        <v>45</v>
      </c>
      <c r="Z11" s="92" t="s">
        <v>45</v>
      </c>
      <c r="AA11" s="92" t="s">
        <v>45</v>
      </c>
      <c r="AB11" s="92" t="s">
        <v>45</v>
      </c>
      <c r="AC11" s="92" t="s">
        <v>45</v>
      </c>
      <c r="AD11" s="94" t="s">
        <v>45</v>
      </c>
      <c r="AE11" s="95" t="s">
        <v>114</v>
      </c>
      <c r="AF11" s="86" t="s">
        <v>115</v>
      </c>
      <c r="AG11" s="87" t="str">
        <f t="shared" si="0"/>
        <v>ABZ4817</v>
      </c>
      <c r="AH11" s="96" t="b">
        <f t="shared" si="1"/>
        <v>1</v>
      </c>
    </row>
    <row r="12" spans="1:34" ht="17" thickBot="1">
      <c r="A12" s="90">
        <v>11</v>
      </c>
      <c r="B12" s="86" t="s">
        <v>117</v>
      </c>
      <c r="C12" s="86" t="s">
        <v>116</v>
      </c>
      <c r="D12" s="91" t="s">
        <v>2820</v>
      </c>
      <c r="E12" s="86" t="s">
        <v>118</v>
      </c>
      <c r="F12" s="86" t="s">
        <v>119</v>
      </c>
      <c r="G12" s="86" t="s">
        <v>120</v>
      </c>
      <c r="H12" s="86" t="s">
        <v>40</v>
      </c>
      <c r="I12" s="86" t="s">
        <v>41</v>
      </c>
      <c r="J12" s="86" t="s">
        <v>99</v>
      </c>
      <c r="K12" s="86" t="s">
        <v>120</v>
      </c>
      <c r="L12" s="86" t="s">
        <v>44</v>
      </c>
      <c r="M12" s="92" t="s">
        <v>45</v>
      </c>
      <c r="N12" s="86" t="s">
        <v>55</v>
      </c>
      <c r="O12" s="93"/>
      <c r="P12" s="92" t="s">
        <v>45</v>
      </c>
      <c r="Q12" s="92" t="s">
        <v>45</v>
      </c>
      <c r="R12" s="92" t="s">
        <v>45</v>
      </c>
      <c r="S12" s="92" t="s">
        <v>45</v>
      </c>
      <c r="T12" s="92" t="s">
        <v>45</v>
      </c>
      <c r="U12" s="92" t="s">
        <v>45</v>
      </c>
      <c r="V12" s="92" t="s">
        <v>45</v>
      </c>
      <c r="W12" s="92" t="s">
        <v>45</v>
      </c>
      <c r="X12" s="92" t="s">
        <v>45</v>
      </c>
      <c r="Y12" s="92" t="s">
        <v>45</v>
      </c>
      <c r="Z12" s="92" t="s">
        <v>45</v>
      </c>
      <c r="AA12" s="92" t="s">
        <v>45</v>
      </c>
      <c r="AB12" s="92" t="s">
        <v>45</v>
      </c>
      <c r="AC12" s="92" t="s">
        <v>45</v>
      </c>
      <c r="AD12" s="94" t="s">
        <v>45</v>
      </c>
      <c r="AE12" s="95" t="s">
        <v>56</v>
      </c>
      <c r="AF12" s="86" t="s">
        <v>122</v>
      </c>
      <c r="AG12" s="87" t="str">
        <f t="shared" si="0"/>
        <v>AAL7378</v>
      </c>
      <c r="AH12" s="96" t="b">
        <f t="shared" si="1"/>
        <v>1</v>
      </c>
    </row>
    <row r="13" spans="1:34" ht="17" thickBot="1">
      <c r="A13" s="90">
        <v>12</v>
      </c>
      <c r="B13" s="86" t="s">
        <v>124</v>
      </c>
      <c r="C13" s="86" t="s">
        <v>123</v>
      </c>
      <c r="D13" s="91" t="s">
        <v>2821</v>
      </c>
      <c r="E13" s="86" t="s">
        <v>125</v>
      </c>
      <c r="F13" s="86" t="s">
        <v>126</v>
      </c>
      <c r="G13" s="86" t="s">
        <v>127</v>
      </c>
      <c r="H13" s="86" t="s">
        <v>40</v>
      </c>
      <c r="I13" s="86" t="s">
        <v>41</v>
      </c>
      <c r="J13" s="86" t="s">
        <v>99</v>
      </c>
      <c r="K13" s="86" t="s">
        <v>127</v>
      </c>
      <c r="L13" s="86" t="s">
        <v>44</v>
      </c>
      <c r="M13" s="92" t="s">
        <v>45</v>
      </c>
      <c r="N13" s="86" t="s">
        <v>55</v>
      </c>
      <c r="O13" s="93"/>
      <c r="P13" s="92" t="s">
        <v>45</v>
      </c>
      <c r="Q13" s="92" t="s">
        <v>45</v>
      </c>
      <c r="R13" s="92" t="s">
        <v>45</v>
      </c>
      <c r="S13" s="92" t="s">
        <v>45</v>
      </c>
      <c r="T13" s="92" t="s">
        <v>45</v>
      </c>
      <c r="U13" s="92" t="s">
        <v>45</v>
      </c>
      <c r="V13" s="92" t="s">
        <v>45</v>
      </c>
      <c r="W13" s="92" t="s">
        <v>45</v>
      </c>
      <c r="X13" s="92" t="s">
        <v>45</v>
      </c>
      <c r="Y13" s="92" t="s">
        <v>45</v>
      </c>
      <c r="Z13" s="92" t="s">
        <v>45</v>
      </c>
      <c r="AA13" s="92" t="s">
        <v>45</v>
      </c>
      <c r="AB13" s="92" t="s">
        <v>45</v>
      </c>
      <c r="AC13" s="92" t="s">
        <v>45</v>
      </c>
      <c r="AD13" s="94" t="s">
        <v>45</v>
      </c>
      <c r="AE13" s="86" t="s">
        <v>80</v>
      </c>
      <c r="AF13" s="86" t="s">
        <v>129</v>
      </c>
      <c r="AG13" s="87" t="str">
        <f t="shared" si="0"/>
        <v>AAA5300</v>
      </c>
      <c r="AH13" s="96" t="b">
        <f t="shared" si="1"/>
        <v>1</v>
      </c>
    </row>
    <row r="14" spans="1:34" ht="17" thickBot="1">
      <c r="A14" s="90">
        <v>13</v>
      </c>
      <c r="B14" s="86" t="s">
        <v>131</v>
      </c>
      <c r="C14" s="86" t="s">
        <v>130</v>
      </c>
      <c r="D14" s="91" t="s">
        <v>2822</v>
      </c>
      <c r="E14" s="86" t="s">
        <v>132</v>
      </c>
      <c r="F14" s="86" t="s">
        <v>133</v>
      </c>
      <c r="G14" s="86" t="s">
        <v>134</v>
      </c>
      <c r="H14" s="86" t="s">
        <v>40</v>
      </c>
      <c r="I14" s="86" t="s">
        <v>41</v>
      </c>
      <c r="J14" s="86" t="s">
        <v>99</v>
      </c>
      <c r="K14" s="86" t="s">
        <v>134</v>
      </c>
      <c r="L14" s="86" t="s">
        <v>44</v>
      </c>
      <c r="M14" s="92" t="s">
        <v>45</v>
      </c>
      <c r="N14" s="86" t="s">
        <v>55</v>
      </c>
      <c r="O14" s="93"/>
      <c r="P14" s="92" t="s">
        <v>45</v>
      </c>
      <c r="Q14" s="92" t="s">
        <v>45</v>
      </c>
      <c r="R14" s="92" t="s">
        <v>45</v>
      </c>
      <c r="S14" s="92" t="s">
        <v>45</v>
      </c>
      <c r="T14" s="92" t="s">
        <v>45</v>
      </c>
      <c r="U14" s="92" t="s">
        <v>45</v>
      </c>
      <c r="V14" s="92" t="s">
        <v>45</v>
      </c>
      <c r="W14" s="92" t="s">
        <v>45</v>
      </c>
      <c r="X14" s="92" t="s">
        <v>45</v>
      </c>
      <c r="Y14" s="92" t="s">
        <v>45</v>
      </c>
      <c r="Z14" s="92" t="s">
        <v>45</v>
      </c>
      <c r="AA14" s="92" t="s">
        <v>45</v>
      </c>
      <c r="AB14" s="92" t="s">
        <v>45</v>
      </c>
      <c r="AC14" s="92" t="s">
        <v>45</v>
      </c>
      <c r="AD14" s="94" t="s">
        <v>45</v>
      </c>
      <c r="AE14" s="95" t="s">
        <v>56</v>
      </c>
      <c r="AF14" s="86" t="s">
        <v>136</v>
      </c>
      <c r="AG14" s="87" t="str">
        <f t="shared" si="0"/>
        <v>AAL9618</v>
      </c>
      <c r="AH14" s="96" t="b">
        <f t="shared" si="1"/>
        <v>1</v>
      </c>
    </row>
    <row r="15" spans="1:34" ht="17" thickBot="1">
      <c r="A15" s="90">
        <v>14</v>
      </c>
      <c r="B15" s="86" t="s">
        <v>138</v>
      </c>
      <c r="C15" s="86" t="s">
        <v>137</v>
      </c>
      <c r="D15" s="91" t="s">
        <v>2947</v>
      </c>
      <c r="E15" s="86" t="s">
        <v>139</v>
      </c>
      <c r="F15" s="86" t="s">
        <v>140</v>
      </c>
      <c r="G15" s="86" t="s">
        <v>3097</v>
      </c>
      <c r="H15" s="86" t="s">
        <v>40</v>
      </c>
      <c r="I15" s="86" t="s">
        <v>41</v>
      </c>
      <c r="J15" s="86" t="s">
        <v>142</v>
      </c>
      <c r="K15" s="86" t="s">
        <v>3097</v>
      </c>
      <c r="L15" s="86" t="s">
        <v>1272</v>
      </c>
      <c r="M15" s="102" t="s">
        <v>45</v>
      </c>
      <c r="N15" s="103" t="s">
        <v>2948</v>
      </c>
      <c r="O15" s="104" t="s">
        <v>2685</v>
      </c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93"/>
      <c r="AE15" s="86"/>
      <c r="AF15" s="86"/>
      <c r="AG15" s="86" t="str">
        <f t="shared" si="0"/>
        <v>AAB1737</v>
      </c>
      <c r="AH15" s="89" t="b">
        <f t="shared" si="1"/>
        <v>0</v>
      </c>
    </row>
    <row r="16" spans="1:34" ht="17" thickBot="1">
      <c r="A16" s="90">
        <v>15</v>
      </c>
      <c r="B16" s="86" t="s">
        <v>146</v>
      </c>
      <c r="C16" s="86" t="s">
        <v>145</v>
      </c>
      <c r="D16" s="91" t="s">
        <v>2824</v>
      </c>
      <c r="E16" s="86" t="s">
        <v>147</v>
      </c>
      <c r="F16" s="86" t="s">
        <v>148</v>
      </c>
      <c r="G16" s="86" t="s">
        <v>149</v>
      </c>
      <c r="H16" s="86" t="s">
        <v>40</v>
      </c>
      <c r="I16" s="86" t="s">
        <v>41</v>
      </c>
      <c r="J16" s="86" t="s">
        <v>142</v>
      </c>
      <c r="K16" s="86" t="s">
        <v>149</v>
      </c>
      <c r="L16" s="86" t="s">
        <v>44</v>
      </c>
      <c r="M16" s="92" t="s">
        <v>45</v>
      </c>
      <c r="N16" s="86" t="s">
        <v>55</v>
      </c>
      <c r="O16" s="93"/>
      <c r="P16" s="92" t="s">
        <v>45</v>
      </c>
      <c r="Q16" s="92" t="s">
        <v>45</v>
      </c>
      <c r="R16" s="92" t="s">
        <v>45</v>
      </c>
      <c r="S16" s="92" t="s">
        <v>45</v>
      </c>
      <c r="T16" s="92" t="s">
        <v>45</v>
      </c>
      <c r="U16" s="92" t="s">
        <v>45</v>
      </c>
      <c r="V16" s="92" t="s">
        <v>45</v>
      </c>
      <c r="W16" s="92" t="s">
        <v>45</v>
      </c>
      <c r="X16" s="92" t="s">
        <v>45</v>
      </c>
      <c r="Y16" s="92" t="s">
        <v>45</v>
      </c>
      <c r="Z16" s="92" t="s">
        <v>45</v>
      </c>
      <c r="AA16" s="92" t="s">
        <v>45</v>
      </c>
      <c r="AB16" s="92" t="s">
        <v>45</v>
      </c>
      <c r="AC16" s="92" t="s">
        <v>45</v>
      </c>
      <c r="AD16" s="94" t="s">
        <v>45</v>
      </c>
      <c r="AE16" s="95" t="s">
        <v>56</v>
      </c>
      <c r="AF16" s="86" t="s">
        <v>151</v>
      </c>
      <c r="AG16" s="87" t="str">
        <f t="shared" si="0"/>
        <v>AAD7061</v>
      </c>
      <c r="AH16" s="96" t="b">
        <f t="shared" si="1"/>
        <v>1</v>
      </c>
    </row>
    <row r="17" spans="1:34" ht="17" thickBot="1">
      <c r="A17" s="90">
        <v>16</v>
      </c>
      <c r="B17" s="86" t="s">
        <v>153</v>
      </c>
      <c r="C17" s="86" t="s">
        <v>152</v>
      </c>
      <c r="D17" s="91" t="s">
        <v>2825</v>
      </c>
      <c r="E17" s="86" t="s">
        <v>154</v>
      </c>
      <c r="F17" s="86" t="s">
        <v>155</v>
      </c>
      <c r="G17" s="86" t="s">
        <v>156</v>
      </c>
      <c r="H17" s="86" t="s">
        <v>40</v>
      </c>
      <c r="I17" s="86" t="s">
        <v>41</v>
      </c>
      <c r="J17" s="86" t="s">
        <v>142</v>
      </c>
      <c r="K17" s="86" t="s">
        <v>156</v>
      </c>
      <c r="L17" s="86" t="s">
        <v>44</v>
      </c>
      <c r="M17" s="92" t="s">
        <v>45</v>
      </c>
      <c r="N17" s="86" t="s">
        <v>55</v>
      </c>
      <c r="O17" s="93"/>
      <c r="P17" s="92" t="s">
        <v>45</v>
      </c>
      <c r="Q17" s="92" t="s">
        <v>45</v>
      </c>
      <c r="R17" s="92" t="s">
        <v>45</v>
      </c>
      <c r="S17" s="92" t="s">
        <v>45</v>
      </c>
      <c r="T17" s="92" t="s">
        <v>45</v>
      </c>
      <c r="U17" s="92" t="s">
        <v>45</v>
      </c>
      <c r="V17" s="92" t="s">
        <v>45</v>
      </c>
      <c r="W17" s="92" t="s">
        <v>45</v>
      </c>
      <c r="X17" s="92" t="s">
        <v>45</v>
      </c>
      <c r="Y17" s="92" t="s">
        <v>45</v>
      </c>
      <c r="Z17" s="92" t="s">
        <v>45</v>
      </c>
      <c r="AA17" s="92" t="s">
        <v>45</v>
      </c>
      <c r="AB17" s="92" t="s">
        <v>45</v>
      </c>
      <c r="AC17" s="92" t="s">
        <v>45</v>
      </c>
      <c r="AD17" s="94" t="s">
        <v>45</v>
      </c>
      <c r="AE17" s="95" t="s">
        <v>56</v>
      </c>
      <c r="AF17" s="86" t="s">
        <v>158</v>
      </c>
      <c r="AG17" s="87" t="str">
        <f t="shared" si="0"/>
        <v>AAM0255</v>
      </c>
      <c r="AH17" s="96" t="b">
        <f t="shared" si="1"/>
        <v>1</v>
      </c>
    </row>
    <row r="18" spans="1:34" ht="17" thickBot="1">
      <c r="A18" s="90">
        <v>17</v>
      </c>
      <c r="B18" s="86" t="s">
        <v>160</v>
      </c>
      <c r="C18" s="86" t="s">
        <v>159</v>
      </c>
      <c r="D18" s="91" t="s">
        <v>2826</v>
      </c>
      <c r="E18" s="86" t="s">
        <v>161</v>
      </c>
      <c r="F18" s="86" t="s">
        <v>162</v>
      </c>
      <c r="G18" s="86" t="s">
        <v>156</v>
      </c>
      <c r="H18" s="86" t="s">
        <v>40</v>
      </c>
      <c r="I18" s="86" t="s">
        <v>41</v>
      </c>
      <c r="J18" s="86" t="s">
        <v>142</v>
      </c>
      <c r="K18" s="86" t="s">
        <v>156</v>
      </c>
      <c r="L18" s="86" t="s">
        <v>44</v>
      </c>
      <c r="M18" s="92" t="s">
        <v>45</v>
      </c>
      <c r="N18" s="86" t="s">
        <v>55</v>
      </c>
      <c r="O18" s="93"/>
      <c r="P18" s="92" t="s">
        <v>45</v>
      </c>
      <c r="Q18" s="92" t="s">
        <v>45</v>
      </c>
      <c r="R18" s="92" t="s">
        <v>45</v>
      </c>
      <c r="S18" s="92" t="s">
        <v>45</v>
      </c>
      <c r="T18" s="92" t="s">
        <v>45</v>
      </c>
      <c r="U18" s="92" t="s">
        <v>45</v>
      </c>
      <c r="V18" s="92" t="s">
        <v>45</v>
      </c>
      <c r="W18" s="92" t="s">
        <v>45</v>
      </c>
      <c r="X18" s="92" t="s">
        <v>45</v>
      </c>
      <c r="Y18" s="92" t="s">
        <v>45</v>
      </c>
      <c r="Z18" s="92" t="s">
        <v>45</v>
      </c>
      <c r="AA18" s="92" t="s">
        <v>45</v>
      </c>
      <c r="AB18" s="92" t="s">
        <v>45</v>
      </c>
      <c r="AC18" s="92" t="s">
        <v>45</v>
      </c>
      <c r="AD18" s="94" t="s">
        <v>45</v>
      </c>
      <c r="AE18" s="95" t="s">
        <v>56</v>
      </c>
      <c r="AF18" s="86" t="s">
        <v>164</v>
      </c>
      <c r="AG18" s="87" t="str">
        <f t="shared" si="0"/>
        <v>AAB9980</v>
      </c>
      <c r="AH18" s="96" t="b">
        <f t="shared" si="1"/>
        <v>1</v>
      </c>
    </row>
    <row r="19" spans="1:34" ht="17" thickBot="1">
      <c r="A19" s="90">
        <v>18</v>
      </c>
      <c r="B19" s="86" t="s">
        <v>166</v>
      </c>
      <c r="C19" s="86" t="s">
        <v>165</v>
      </c>
      <c r="D19" s="91" t="s">
        <v>2827</v>
      </c>
      <c r="E19" s="86" t="s">
        <v>167</v>
      </c>
      <c r="F19" s="86" t="s">
        <v>168</v>
      </c>
      <c r="G19" s="86" t="s">
        <v>169</v>
      </c>
      <c r="H19" s="86" t="s">
        <v>40</v>
      </c>
      <c r="I19" s="86" t="s">
        <v>41</v>
      </c>
      <c r="J19" s="86" t="s">
        <v>170</v>
      </c>
      <c r="K19" s="86" t="s">
        <v>169</v>
      </c>
      <c r="L19" s="86" t="s">
        <v>44</v>
      </c>
      <c r="M19" s="92" t="s">
        <v>45</v>
      </c>
      <c r="N19" s="86" t="s">
        <v>55</v>
      </c>
      <c r="O19" s="93"/>
      <c r="P19" s="92" t="s">
        <v>45</v>
      </c>
      <c r="Q19" s="92" t="s">
        <v>45</v>
      </c>
      <c r="R19" s="92" t="s">
        <v>45</v>
      </c>
      <c r="S19" s="92" t="s">
        <v>45</v>
      </c>
      <c r="T19" s="92" t="s">
        <v>45</v>
      </c>
      <c r="U19" s="92" t="s">
        <v>45</v>
      </c>
      <c r="V19" s="92" t="s">
        <v>45</v>
      </c>
      <c r="W19" s="92" t="s">
        <v>45</v>
      </c>
      <c r="X19" s="92" t="s">
        <v>45</v>
      </c>
      <c r="Y19" s="92" t="s">
        <v>45</v>
      </c>
      <c r="Z19" s="92" t="s">
        <v>45</v>
      </c>
      <c r="AA19" s="92" t="s">
        <v>45</v>
      </c>
      <c r="AB19" s="92" t="s">
        <v>45</v>
      </c>
      <c r="AC19" s="92" t="s">
        <v>45</v>
      </c>
      <c r="AD19" s="94" t="s">
        <v>45</v>
      </c>
      <c r="AE19" s="95" t="s">
        <v>56</v>
      </c>
      <c r="AF19" s="86" t="s">
        <v>172</v>
      </c>
      <c r="AG19" s="87" t="str">
        <f t="shared" si="0"/>
        <v>AAM0419</v>
      </c>
      <c r="AH19" s="96" t="b">
        <f t="shared" si="1"/>
        <v>1</v>
      </c>
    </row>
    <row r="20" spans="1:34" ht="17" thickBot="1">
      <c r="A20" s="90">
        <v>19</v>
      </c>
      <c r="B20" s="86" t="s">
        <v>174</v>
      </c>
      <c r="C20" s="86" t="s">
        <v>173</v>
      </c>
      <c r="D20" s="91" t="s">
        <v>2828</v>
      </c>
      <c r="E20" s="86" t="s">
        <v>175</v>
      </c>
      <c r="F20" s="86" t="s">
        <v>176</v>
      </c>
      <c r="G20" s="86" t="s">
        <v>177</v>
      </c>
      <c r="H20" s="86" t="s">
        <v>40</v>
      </c>
      <c r="I20" s="86" t="s">
        <v>41</v>
      </c>
      <c r="J20" s="86" t="s">
        <v>178</v>
      </c>
      <c r="K20" s="86" t="s">
        <v>177</v>
      </c>
      <c r="L20" s="86" t="s">
        <v>44</v>
      </c>
      <c r="M20" s="92" t="s">
        <v>45</v>
      </c>
      <c r="N20" s="86" t="s">
        <v>55</v>
      </c>
      <c r="O20" s="93"/>
      <c r="P20" s="92" t="s">
        <v>45</v>
      </c>
      <c r="Q20" s="92" t="s">
        <v>45</v>
      </c>
      <c r="R20" s="92" t="s">
        <v>45</v>
      </c>
      <c r="S20" s="92" t="s">
        <v>45</v>
      </c>
      <c r="T20" s="92" t="s">
        <v>45</v>
      </c>
      <c r="U20" s="92" t="s">
        <v>45</v>
      </c>
      <c r="V20" s="92" t="s">
        <v>45</v>
      </c>
      <c r="W20" s="92" t="s">
        <v>45</v>
      </c>
      <c r="X20" s="92" t="s">
        <v>45</v>
      </c>
      <c r="Y20" s="92" t="s">
        <v>45</v>
      </c>
      <c r="Z20" s="92" t="s">
        <v>45</v>
      </c>
      <c r="AA20" s="92" t="s">
        <v>45</v>
      </c>
      <c r="AB20" s="92" t="s">
        <v>45</v>
      </c>
      <c r="AC20" s="92" t="s">
        <v>45</v>
      </c>
      <c r="AD20" s="94" t="s">
        <v>45</v>
      </c>
      <c r="AE20" s="95" t="s">
        <v>56</v>
      </c>
      <c r="AF20" s="86" t="s">
        <v>180</v>
      </c>
      <c r="AG20" s="87" t="str">
        <f t="shared" si="0"/>
        <v>AAM0871</v>
      </c>
      <c r="AH20" s="96" t="b">
        <f t="shared" si="1"/>
        <v>1</v>
      </c>
    </row>
    <row r="21" spans="1:34" ht="17" thickBot="1">
      <c r="A21" s="90">
        <v>20</v>
      </c>
      <c r="B21" s="86" t="s">
        <v>182</v>
      </c>
      <c r="C21" s="86" t="s">
        <v>181</v>
      </c>
      <c r="D21" s="91" t="s">
        <v>2829</v>
      </c>
      <c r="E21" s="86" t="s">
        <v>183</v>
      </c>
      <c r="F21" s="86" t="s">
        <v>184</v>
      </c>
      <c r="G21" s="86" t="s">
        <v>185</v>
      </c>
      <c r="H21" s="86" t="s">
        <v>40</v>
      </c>
      <c r="I21" s="86" t="s">
        <v>41</v>
      </c>
      <c r="J21" s="86" t="s">
        <v>186</v>
      </c>
      <c r="K21" s="86" t="s">
        <v>185</v>
      </c>
      <c r="L21" s="86" t="s">
        <v>44</v>
      </c>
      <c r="M21" s="92" t="s">
        <v>45</v>
      </c>
      <c r="N21" s="86" t="s">
        <v>55</v>
      </c>
      <c r="O21" s="93"/>
      <c r="P21" s="92" t="s">
        <v>45</v>
      </c>
      <c r="Q21" s="92" t="s">
        <v>45</v>
      </c>
      <c r="R21" s="92" t="s">
        <v>45</v>
      </c>
      <c r="S21" s="92" t="s">
        <v>45</v>
      </c>
      <c r="T21" s="92" t="s">
        <v>45</v>
      </c>
      <c r="U21" s="92" t="s">
        <v>45</v>
      </c>
      <c r="V21" s="92" t="s">
        <v>45</v>
      </c>
      <c r="W21" s="92" t="s">
        <v>45</v>
      </c>
      <c r="X21" s="92" t="s">
        <v>45</v>
      </c>
      <c r="Y21" s="92" t="s">
        <v>45</v>
      </c>
      <c r="Z21" s="92" t="s">
        <v>45</v>
      </c>
      <c r="AA21" s="92" t="s">
        <v>45</v>
      </c>
      <c r="AB21" s="92" t="s">
        <v>45</v>
      </c>
      <c r="AC21" s="92" t="s">
        <v>45</v>
      </c>
      <c r="AD21" s="94" t="s">
        <v>45</v>
      </c>
      <c r="AE21" s="95" t="s">
        <v>56</v>
      </c>
      <c r="AF21" s="86" t="s">
        <v>187</v>
      </c>
      <c r="AG21" s="87" t="str">
        <f t="shared" si="0"/>
        <v>AAM6308</v>
      </c>
      <c r="AH21" s="96" t="b">
        <f t="shared" si="1"/>
        <v>1</v>
      </c>
    </row>
    <row r="22" spans="1:34" ht="17" thickBot="1">
      <c r="A22" s="90">
        <v>21</v>
      </c>
      <c r="B22" s="86" t="s">
        <v>189</v>
      </c>
      <c r="C22" s="86" t="s">
        <v>3084</v>
      </c>
      <c r="D22" s="91" t="s">
        <v>3085</v>
      </c>
      <c r="E22" s="86" t="s">
        <v>190</v>
      </c>
      <c r="F22" s="86" t="s">
        <v>1102</v>
      </c>
      <c r="G22" s="86" t="s">
        <v>192</v>
      </c>
      <c r="H22" s="86" t="s">
        <v>40</v>
      </c>
      <c r="I22" s="86" t="s">
        <v>41</v>
      </c>
      <c r="J22" s="86" t="s">
        <v>186</v>
      </c>
      <c r="K22" s="86" t="s">
        <v>192</v>
      </c>
      <c r="L22" s="86" t="s">
        <v>1272</v>
      </c>
      <c r="M22" s="102" t="s">
        <v>45</v>
      </c>
      <c r="N22" s="103" t="s">
        <v>2850</v>
      </c>
      <c r="O22" s="104" t="s">
        <v>2685</v>
      </c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93"/>
      <c r="AE22" s="86"/>
      <c r="AF22" s="86"/>
      <c r="AG22" s="86" t="str">
        <f t="shared" si="0"/>
        <v>AAD1720</v>
      </c>
      <c r="AH22" s="89" t="b">
        <f t="shared" si="1"/>
        <v>0</v>
      </c>
    </row>
    <row r="23" spans="1:34" ht="17" thickBot="1">
      <c r="A23" s="90">
        <v>22</v>
      </c>
      <c r="B23" s="86" t="s">
        <v>195</v>
      </c>
      <c r="C23" s="86" t="s">
        <v>2890</v>
      </c>
      <c r="D23" s="91" t="s">
        <v>2891</v>
      </c>
      <c r="E23" s="86" t="s">
        <v>196</v>
      </c>
      <c r="F23" s="101" t="s">
        <v>2892</v>
      </c>
      <c r="G23" s="86" t="s">
        <v>192</v>
      </c>
      <c r="H23" s="86" t="s">
        <v>40</v>
      </c>
      <c r="I23" s="86" t="s">
        <v>41</v>
      </c>
      <c r="J23" s="86" t="s">
        <v>186</v>
      </c>
      <c r="K23" s="86" t="s">
        <v>192</v>
      </c>
      <c r="L23" s="86" t="s">
        <v>1272</v>
      </c>
      <c r="M23" s="102" t="s">
        <v>45</v>
      </c>
      <c r="N23" s="103" t="s">
        <v>2850</v>
      </c>
      <c r="O23" s="104" t="s">
        <v>2685</v>
      </c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93"/>
      <c r="AE23" s="86"/>
      <c r="AF23" s="86"/>
      <c r="AG23" s="86" t="str">
        <f t="shared" si="0"/>
        <v>AAU6762</v>
      </c>
      <c r="AH23" s="89" t="b">
        <f t="shared" si="1"/>
        <v>0</v>
      </c>
    </row>
    <row r="24" spans="1:34" ht="17" thickBot="1">
      <c r="A24" s="90">
        <v>23</v>
      </c>
      <c r="B24" s="86" t="s">
        <v>200</v>
      </c>
      <c r="C24" s="86" t="s">
        <v>3081</v>
      </c>
      <c r="D24" s="91" t="s">
        <v>3082</v>
      </c>
      <c r="E24" s="86" t="s">
        <v>201</v>
      </c>
      <c r="F24" s="86" t="s">
        <v>1102</v>
      </c>
      <c r="G24" s="86" t="s">
        <v>203</v>
      </c>
      <c r="H24" s="86" t="s">
        <v>40</v>
      </c>
      <c r="I24" s="86" t="s">
        <v>41</v>
      </c>
      <c r="J24" s="86" t="s">
        <v>186</v>
      </c>
      <c r="K24" s="86" t="s">
        <v>203</v>
      </c>
      <c r="L24" s="86" t="s">
        <v>1272</v>
      </c>
      <c r="M24" s="102" t="s">
        <v>45</v>
      </c>
      <c r="N24" s="103" t="s">
        <v>2850</v>
      </c>
      <c r="O24" s="104" t="s">
        <v>2685</v>
      </c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93"/>
      <c r="AE24" s="86"/>
      <c r="AF24" s="86"/>
      <c r="AG24" s="86" t="str">
        <f t="shared" si="0"/>
        <v>AAB7912</v>
      </c>
      <c r="AH24" s="89" t="b">
        <f t="shared" si="1"/>
        <v>0</v>
      </c>
    </row>
    <row r="25" spans="1:34" ht="17" thickBot="1">
      <c r="A25" s="90">
        <v>24</v>
      </c>
      <c r="B25" s="86" t="s">
        <v>2831</v>
      </c>
      <c r="C25" s="86" t="s">
        <v>205</v>
      </c>
      <c r="D25" s="91" t="s">
        <v>2830</v>
      </c>
      <c r="E25" s="86" t="s">
        <v>206</v>
      </c>
      <c r="F25" s="86" t="s">
        <v>207</v>
      </c>
      <c r="G25" s="86" t="s">
        <v>203</v>
      </c>
      <c r="H25" s="86" t="s">
        <v>40</v>
      </c>
      <c r="I25" s="86" t="s">
        <v>41</v>
      </c>
      <c r="J25" s="86" t="s">
        <v>186</v>
      </c>
      <c r="K25" s="86" t="s">
        <v>203</v>
      </c>
      <c r="L25" s="86" t="s">
        <v>44</v>
      </c>
      <c r="M25" s="92" t="s">
        <v>45</v>
      </c>
      <c r="N25" s="86" t="s">
        <v>55</v>
      </c>
      <c r="O25" s="93"/>
      <c r="P25" s="92" t="s">
        <v>45</v>
      </c>
      <c r="Q25" s="92" t="s">
        <v>45</v>
      </c>
      <c r="R25" s="92" t="s">
        <v>45</v>
      </c>
      <c r="S25" s="92" t="s">
        <v>45</v>
      </c>
      <c r="T25" s="92" t="s">
        <v>45</v>
      </c>
      <c r="U25" s="92" t="s">
        <v>45</v>
      </c>
      <c r="V25" s="92" t="s">
        <v>45</v>
      </c>
      <c r="W25" s="92" t="s">
        <v>45</v>
      </c>
      <c r="X25" s="92" t="s">
        <v>45</v>
      </c>
      <c r="Y25" s="92" t="s">
        <v>45</v>
      </c>
      <c r="Z25" s="92" t="s">
        <v>45</v>
      </c>
      <c r="AA25" s="92" t="s">
        <v>45</v>
      </c>
      <c r="AB25" s="92" t="s">
        <v>45</v>
      </c>
      <c r="AC25" s="92" t="s">
        <v>45</v>
      </c>
      <c r="AD25" s="94" t="s">
        <v>45</v>
      </c>
      <c r="AE25" s="95" t="s">
        <v>56</v>
      </c>
      <c r="AF25" s="86" t="s">
        <v>209</v>
      </c>
      <c r="AG25" s="87" t="str">
        <f t="shared" si="0"/>
        <v>ACM4349</v>
      </c>
      <c r="AH25" s="96" t="b">
        <f t="shared" si="1"/>
        <v>1</v>
      </c>
    </row>
    <row r="26" spans="1:34" ht="17" thickBot="1">
      <c r="A26" s="90">
        <v>25</v>
      </c>
      <c r="B26" s="86" t="s">
        <v>211</v>
      </c>
      <c r="C26" s="86" t="s">
        <v>210</v>
      </c>
      <c r="D26" s="91" t="s">
        <v>2809</v>
      </c>
      <c r="E26" s="86" t="s">
        <v>212</v>
      </c>
      <c r="F26" s="86" t="s">
        <v>213</v>
      </c>
      <c r="G26" s="86" t="s">
        <v>214</v>
      </c>
      <c r="H26" s="86" t="s">
        <v>40</v>
      </c>
      <c r="I26" s="86" t="s">
        <v>41</v>
      </c>
      <c r="J26" s="86" t="s">
        <v>186</v>
      </c>
      <c r="K26" s="86" t="s">
        <v>214</v>
      </c>
      <c r="L26" s="86" t="s">
        <v>44</v>
      </c>
      <c r="M26" s="92" t="s">
        <v>45</v>
      </c>
      <c r="N26" s="86" t="s">
        <v>216</v>
      </c>
      <c r="O26" s="86"/>
      <c r="P26" s="100" t="s">
        <v>216</v>
      </c>
      <c r="Q26" s="92" t="s">
        <v>45</v>
      </c>
      <c r="R26" s="92" t="s">
        <v>45</v>
      </c>
      <c r="S26" s="92" t="s">
        <v>45</v>
      </c>
      <c r="T26" s="92" t="s">
        <v>45</v>
      </c>
      <c r="U26" s="92" t="s">
        <v>45</v>
      </c>
      <c r="V26" s="92" t="s">
        <v>45</v>
      </c>
      <c r="W26" s="92" t="s">
        <v>45</v>
      </c>
      <c r="X26" s="92" t="s">
        <v>45</v>
      </c>
      <c r="Y26" s="92" t="s">
        <v>45</v>
      </c>
      <c r="Z26" s="92" t="s">
        <v>45</v>
      </c>
      <c r="AA26" s="92" t="s">
        <v>45</v>
      </c>
      <c r="AB26" s="92" t="s">
        <v>45</v>
      </c>
      <c r="AC26" s="92" t="s">
        <v>45</v>
      </c>
      <c r="AD26" s="94" t="s">
        <v>45</v>
      </c>
      <c r="AE26" s="95" t="s">
        <v>56</v>
      </c>
      <c r="AF26" s="101" t="s">
        <v>217</v>
      </c>
      <c r="AG26" s="87" t="str">
        <f t="shared" si="0"/>
        <v>AAE6393</v>
      </c>
      <c r="AH26" s="96" t="b">
        <f t="shared" si="1"/>
        <v>1</v>
      </c>
    </row>
    <row r="27" spans="1:34" ht="17" thickBot="1">
      <c r="A27" s="90">
        <v>26</v>
      </c>
      <c r="B27" s="86" t="s">
        <v>219</v>
      </c>
      <c r="C27" s="86" t="s">
        <v>218</v>
      </c>
      <c r="D27" s="91" t="s">
        <v>2811</v>
      </c>
      <c r="E27" s="86" t="s">
        <v>220</v>
      </c>
      <c r="F27" s="86" t="s">
        <v>221</v>
      </c>
      <c r="G27" s="86" t="s">
        <v>222</v>
      </c>
      <c r="H27" s="86" t="s">
        <v>40</v>
      </c>
      <c r="I27" s="86" t="s">
        <v>41</v>
      </c>
      <c r="J27" s="86" t="s">
        <v>186</v>
      </c>
      <c r="K27" s="86" t="s">
        <v>222</v>
      </c>
      <c r="L27" s="86" t="s">
        <v>44</v>
      </c>
      <c r="M27" s="92" t="s">
        <v>45</v>
      </c>
      <c r="N27" s="86" t="s">
        <v>55</v>
      </c>
      <c r="O27" s="93"/>
      <c r="P27" s="92" t="s">
        <v>45</v>
      </c>
      <c r="Q27" s="92" t="s">
        <v>45</v>
      </c>
      <c r="R27" s="92" t="s">
        <v>45</v>
      </c>
      <c r="S27" s="92" t="s">
        <v>45</v>
      </c>
      <c r="T27" s="92" t="s">
        <v>45</v>
      </c>
      <c r="U27" s="92" t="s">
        <v>45</v>
      </c>
      <c r="V27" s="92" t="s">
        <v>45</v>
      </c>
      <c r="W27" s="92" t="s">
        <v>45</v>
      </c>
      <c r="X27" s="92" t="s">
        <v>45</v>
      </c>
      <c r="Y27" s="92" t="s">
        <v>45</v>
      </c>
      <c r="Z27" s="92" t="s">
        <v>45</v>
      </c>
      <c r="AA27" s="92" t="s">
        <v>45</v>
      </c>
      <c r="AB27" s="92" t="s">
        <v>45</v>
      </c>
      <c r="AC27" s="92" t="s">
        <v>45</v>
      </c>
      <c r="AD27" s="94" t="s">
        <v>45</v>
      </c>
      <c r="AE27" s="95" t="s">
        <v>114</v>
      </c>
      <c r="AF27" s="86" t="s">
        <v>223</v>
      </c>
      <c r="AG27" s="87" t="str">
        <f t="shared" si="0"/>
        <v>ABZ1847</v>
      </c>
      <c r="AH27" s="96" t="b">
        <f t="shared" si="1"/>
        <v>1</v>
      </c>
    </row>
    <row r="28" spans="1:34" ht="17" thickBot="1">
      <c r="A28" s="90">
        <v>27</v>
      </c>
      <c r="B28" s="86" t="s">
        <v>225</v>
      </c>
      <c r="C28" s="86" t="s">
        <v>224</v>
      </c>
      <c r="D28" s="91" t="s">
        <v>2812</v>
      </c>
      <c r="E28" s="86" t="s">
        <v>226</v>
      </c>
      <c r="F28" s="86" t="s">
        <v>227</v>
      </c>
      <c r="G28" s="86" t="s">
        <v>228</v>
      </c>
      <c r="H28" s="86" t="s">
        <v>40</v>
      </c>
      <c r="I28" s="86" t="s">
        <v>41</v>
      </c>
      <c r="J28" s="86" t="s">
        <v>186</v>
      </c>
      <c r="K28" s="86" t="s">
        <v>228</v>
      </c>
      <c r="L28" s="86" t="s">
        <v>44</v>
      </c>
      <c r="M28" s="92" t="s">
        <v>45</v>
      </c>
      <c r="N28" s="86" t="s">
        <v>55</v>
      </c>
      <c r="O28" s="93"/>
      <c r="P28" s="92" t="s">
        <v>45</v>
      </c>
      <c r="Q28" s="92" t="s">
        <v>45</v>
      </c>
      <c r="R28" s="92" t="s">
        <v>45</v>
      </c>
      <c r="S28" s="92" t="s">
        <v>45</v>
      </c>
      <c r="T28" s="92" t="s">
        <v>45</v>
      </c>
      <c r="U28" s="92" t="s">
        <v>45</v>
      </c>
      <c r="V28" s="92" t="s">
        <v>45</v>
      </c>
      <c r="W28" s="92" t="s">
        <v>45</v>
      </c>
      <c r="X28" s="92" t="s">
        <v>45</v>
      </c>
      <c r="Y28" s="92" t="s">
        <v>45</v>
      </c>
      <c r="Z28" s="92" t="s">
        <v>45</v>
      </c>
      <c r="AA28" s="92" t="s">
        <v>45</v>
      </c>
      <c r="AB28" s="92" t="s">
        <v>45</v>
      </c>
      <c r="AC28" s="92" t="s">
        <v>45</v>
      </c>
      <c r="AD28" s="94" t="s">
        <v>45</v>
      </c>
      <c r="AE28" s="95" t="s">
        <v>56</v>
      </c>
      <c r="AF28" s="86" t="s">
        <v>229</v>
      </c>
      <c r="AG28" s="87" t="str">
        <f t="shared" si="0"/>
        <v>AAU3704</v>
      </c>
      <c r="AH28" s="96" t="b">
        <f t="shared" si="1"/>
        <v>1</v>
      </c>
    </row>
    <row r="29" spans="1:34" ht="17" thickBot="1">
      <c r="A29" s="90">
        <v>28</v>
      </c>
      <c r="B29" s="86" t="s">
        <v>231</v>
      </c>
      <c r="C29" s="86" t="s">
        <v>230</v>
      </c>
      <c r="D29" s="91" t="s">
        <v>2813</v>
      </c>
      <c r="E29" s="86" t="s">
        <v>232</v>
      </c>
      <c r="F29" s="86" t="s">
        <v>233</v>
      </c>
      <c r="G29" s="86" t="s">
        <v>234</v>
      </c>
      <c r="H29" s="86" t="s">
        <v>40</v>
      </c>
      <c r="I29" s="86" t="s">
        <v>41</v>
      </c>
      <c r="J29" s="86" t="s">
        <v>186</v>
      </c>
      <c r="K29" s="86" t="s">
        <v>234</v>
      </c>
      <c r="L29" s="86" t="s">
        <v>44</v>
      </c>
      <c r="M29" s="92" t="s">
        <v>45</v>
      </c>
      <c r="N29" s="86" t="s">
        <v>55</v>
      </c>
      <c r="O29" s="93"/>
      <c r="P29" s="92" t="s">
        <v>45</v>
      </c>
      <c r="Q29" s="92" t="s">
        <v>45</v>
      </c>
      <c r="R29" s="92" t="s">
        <v>45</v>
      </c>
      <c r="S29" s="92" t="s">
        <v>45</v>
      </c>
      <c r="T29" s="92" t="s">
        <v>45</v>
      </c>
      <c r="U29" s="92" t="s">
        <v>45</v>
      </c>
      <c r="V29" s="92" t="s">
        <v>45</v>
      </c>
      <c r="W29" s="92" t="s">
        <v>45</v>
      </c>
      <c r="X29" s="92" t="s">
        <v>45</v>
      </c>
      <c r="Y29" s="92" t="s">
        <v>45</v>
      </c>
      <c r="Z29" s="92" t="s">
        <v>45</v>
      </c>
      <c r="AA29" s="92" t="s">
        <v>45</v>
      </c>
      <c r="AB29" s="92" t="s">
        <v>45</v>
      </c>
      <c r="AC29" s="92" t="s">
        <v>45</v>
      </c>
      <c r="AD29" s="94" t="s">
        <v>45</v>
      </c>
      <c r="AE29" s="95" t="s">
        <v>114</v>
      </c>
      <c r="AF29" s="86" t="s">
        <v>236</v>
      </c>
      <c r="AG29" s="87" t="str">
        <f t="shared" si="0"/>
        <v>AAL9235</v>
      </c>
      <c r="AH29" s="96" t="b">
        <f t="shared" si="1"/>
        <v>1</v>
      </c>
    </row>
    <row r="30" spans="1:34" ht="17" thickBot="1">
      <c r="A30" s="90">
        <v>29</v>
      </c>
      <c r="B30" s="86" t="s">
        <v>238</v>
      </c>
      <c r="C30" s="86" t="s">
        <v>237</v>
      </c>
      <c r="D30" s="91" t="s">
        <v>2814</v>
      </c>
      <c r="E30" s="86" t="s">
        <v>239</v>
      </c>
      <c r="F30" s="86" t="s">
        <v>240</v>
      </c>
      <c r="G30" s="86" t="s">
        <v>241</v>
      </c>
      <c r="H30" s="86" t="s">
        <v>242</v>
      </c>
      <c r="I30" s="86" t="s">
        <v>243</v>
      </c>
      <c r="J30" s="86" t="s">
        <v>244</v>
      </c>
      <c r="K30" s="86" t="s">
        <v>241</v>
      </c>
      <c r="L30" s="86" t="s">
        <v>44</v>
      </c>
      <c r="M30" s="92" t="s">
        <v>45</v>
      </c>
      <c r="N30" s="86" t="s">
        <v>55</v>
      </c>
      <c r="O30" s="93"/>
      <c r="P30" s="92" t="s">
        <v>45</v>
      </c>
      <c r="Q30" s="92" t="s">
        <v>45</v>
      </c>
      <c r="R30" s="92" t="s">
        <v>45</v>
      </c>
      <c r="S30" s="92" t="s">
        <v>45</v>
      </c>
      <c r="T30" s="92" t="s">
        <v>45</v>
      </c>
      <c r="U30" s="92" t="s">
        <v>45</v>
      </c>
      <c r="V30" s="92" t="s">
        <v>45</v>
      </c>
      <c r="W30" s="92" t="s">
        <v>45</v>
      </c>
      <c r="X30" s="92" t="s">
        <v>45</v>
      </c>
      <c r="Y30" s="92" t="s">
        <v>45</v>
      </c>
      <c r="Z30" s="92" t="s">
        <v>45</v>
      </c>
      <c r="AA30" s="92" t="s">
        <v>45</v>
      </c>
      <c r="AB30" s="92" t="s">
        <v>45</v>
      </c>
      <c r="AC30" s="92" t="s">
        <v>45</v>
      </c>
      <c r="AD30" s="94" t="s">
        <v>45</v>
      </c>
      <c r="AE30" s="95" t="s">
        <v>56</v>
      </c>
      <c r="AF30" s="86" t="s">
        <v>246</v>
      </c>
      <c r="AG30" s="87" t="str">
        <f t="shared" si="0"/>
        <v>AAH3315</v>
      </c>
      <c r="AH30" s="96" t="b">
        <f t="shared" si="1"/>
        <v>1</v>
      </c>
    </row>
    <row r="31" spans="1:34" ht="17" thickBot="1">
      <c r="A31" s="90">
        <v>30</v>
      </c>
      <c r="B31" s="86" t="s">
        <v>248</v>
      </c>
      <c r="C31" s="86" t="s">
        <v>247</v>
      </c>
      <c r="D31" s="91" t="s">
        <v>2695</v>
      </c>
      <c r="E31" s="86" t="s">
        <v>249</v>
      </c>
      <c r="F31" s="86" t="s">
        <v>250</v>
      </c>
      <c r="G31" s="86" t="s">
        <v>251</v>
      </c>
      <c r="H31" s="86" t="s">
        <v>40</v>
      </c>
      <c r="I31" s="86" t="s">
        <v>252</v>
      </c>
      <c r="J31" s="86" t="s">
        <v>253</v>
      </c>
      <c r="K31" s="86" t="s">
        <v>251</v>
      </c>
      <c r="L31" s="86" t="s">
        <v>44</v>
      </c>
      <c r="M31" s="92" t="s">
        <v>45</v>
      </c>
      <c r="N31" s="86" t="s">
        <v>55</v>
      </c>
      <c r="O31" s="93"/>
      <c r="P31" s="92" t="s">
        <v>45</v>
      </c>
      <c r="Q31" s="92" t="s">
        <v>45</v>
      </c>
      <c r="R31" s="92" t="s">
        <v>45</v>
      </c>
      <c r="S31" s="92" t="s">
        <v>45</v>
      </c>
      <c r="T31" s="92" t="s">
        <v>45</v>
      </c>
      <c r="U31" s="92" t="s">
        <v>45</v>
      </c>
      <c r="V31" s="92" t="s">
        <v>45</v>
      </c>
      <c r="W31" s="92" t="s">
        <v>45</v>
      </c>
      <c r="X31" s="92" t="s">
        <v>45</v>
      </c>
      <c r="Y31" s="92" t="s">
        <v>45</v>
      </c>
      <c r="Z31" s="92" t="s">
        <v>45</v>
      </c>
      <c r="AA31" s="92" t="s">
        <v>45</v>
      </c>
      <c r="AB31" s="92" t="s">
        <v>45</v>
      </c>
      <c r="AC31" s="92" t="s">
        <v>45</v>
      </c>
      <c r="AD31" s="94" t="s">
        <v>45</v>
      </c>
      <c r="AE31" s="95" t="s">
        <v>56</v>
      </c>
      <c r="AF31" s="86" t="s">
        <v>255</v>
      </c>
      <c r="AG31" s="87" t="str">
        <f t="shared" si="0"/>
        <v>ACP6173</v>
      </c>
      <c r="AH31" s="96" t="b">
        <f t="shared" si="1"/>
        <v>1</v>
      </c>
    </row>
    <row r="32" spans="1:34" ht="17" thickBot="1">
      <c r="A32" s="90">
        <v>31</v>
      </c>
      <c r="B32" s="86" t="s">
        <v>257</v>
      </c>
      <c r="C32" s="86" t="s">
        <v>256</v>
      </c>
      <c r="D32" s="91" t="s">
        <v>2696</v>
      </c>
      <c r="E32" s="86" t="s">
        <v>258</v>
      </c>
      <c r="F32" s="86" t="s">
        <v>259</v>
      </c>
      <c r="G32" s="86" t="s">
        <v>3098</v>
      </c>
      <c r="H32" s="86" t="s">
        <v>40</v>
      </c>
      <c r="I32" s="86" t="s">
        <v>261</v>
      </c>
      <c r="J32" s="86" t="s">
        <v>262</v>
      </c>
      <c r="K32" s="86" t="s">
        <v>3098</v>
      </c>
      <c r="L32" s="86" t="s">
        <v>44</v>
      </c>
      <c r="M32" s="92" t="s">
        <v>45</v>
      </c>
      <c r="N32" s="86" t="s">
        <v>55</v>
      </c>
      <c r="O32" s="93"/>
      <c r="P32" s="92" t="s">
        <v>45</v>
      </c>
      <c r="Q32" s="92" t="s">
        <v>45</v>
      </c>
      <c r="R32" s="92" t="s">
        <v>45</v>
      </c>
      <c r="S32" s="92" t="s">
        <v>45</v>
      </c>
      <c r="T32" s="92" t="s">
        <v>45</v>
      </c>
      <c r="U32" s="92" t="s">
        <v>45</v>
      </c>
      <c r="V32" s="92" t="s">
        <v>45</v>
      </c>
      <c r="W32" s="92" t="s">
        <v>45</v>
      </c>
      <c r="X32" s="92" t="s">
        <v>45</v>
      </c>
      <c r="Y32" s="92" t="s">
        <v>45</v>
      </c>
      <c r="Z32" s="92" t="s">
        <v>45</v>
      </c>
      <c r="AA32" s="92" t="s">
        <v>45</v>
      </c>
      <c r="AB32" s="92" t="s">
        <v>45</v>
      </c>
      <c r="AC32" s="92" t="s">
        <v>45</v>
      </c>
      <c r="AD32" s="94" t="s">
        <v>45</v>
      </c>
      <c r="AE32" s="95" t="s">
        <v>56</v>
      </c>
      <c r="AF32" s="86" t="s">
        <v>264</v>
      </c>
      <c r="AG32" s="87" t="str">
        <f t="shared" si="0"/>
        <v>AAA3750</v>
      </c>
      <c r="AH32" s="96" t="b">
        <f t="shared" si="1"/>
        <v>1</v>
      </c>
    </row>
    <row r="33" spans="1:34" ht="17" thickBot="1">
      <c r="A33" s="90">
        <v>32</v>
      </c>
      <c r="B33" s="86" t="s">
        <v>266</v>
      </c>
      <c r="C33" s="86" t="s">
        <v>2981</v>
      </c>
      <c r="D33" s="91" t="s">
        <v>2982</v>
      </c>
      <c r="E33" s="86" t="s">
        <v>267</v>
      </c>
      <c r="F33" s="86" t="s">
        <v>2983</v>
      </c>
      <c r="G33" s="86" t="s">
        <v>269</v>
      </c>
      <c r="H33" s="86" t="s">
        <v>40</v>
      </c>
      <c r="I33" s="86" t="s">
        <v>270</v>
      </c>
      <c r="J33" s="86" t="s">
        <v>271</v>
      </c>
      <c r="K33" s="86" t="s">
        <v>269</v>
      </c>
      <c r="L33" s="86" t="s">
        <v>1272</v>
      </c>
      <c r="M33" s="102" t="s">
        <v>45</v>
      </c>
      <c r="N33" s="103" t="s">
        <v>2850</v>
      </c>
      <c r="O33" s="104" t="s">
        <v>2685</v>
      </c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93"/>
      <c r="AE33" s="86"/>
      <c r="AF33" s="86"/>
      <c r="AG33" s="86" t="str">
        <f t="shared" si="0"/>
        <v>AAL7869</v>
      </c>
      <c r="AH33" s="89" t="b">
        <f t="shared" si="1"/>
        <v>0</v>
      </c>
    </row>
    <row r="34" spans="1:34" ht="17" thickBot="1">
      <c r="A34" s="90">
        <v>33</v>
      </c>
      <c r="B34" s="86" t="s">
        <v>274</v>
      </c>
      <c r="C34" s="86" t="s">
        <v>273</v>
      </c>
      <c r="D34" s="91" t="s">
        <v>2697</v>
      </c>
      <c r="E34" s="86" t="s">
        <v>275</v>
      </c>
      <c r="F34" s="86" t="s">
        <v>276</v>
      </c>
      <c r="G34" s="86" t="s">
        <v>277</v>
      </c>
      <c r="H34" s="86" t="s">
        <v>40</v>
      </c>
      <c r="I34" s="86" t="s">
        <v>41</v>
      </c>
      <c r="J34" s="86" t="s">
        <v>278</v>
      </c>
      <c r="K34" s="86" t="s">
        <v>277</v>
      </c>
      <c r="L34" s="86" t="s">
        <v>44</v>
      </c>
      <c r="M34" s="92" t="s">
        <v>45</v>
      </c>
      <c r="N34" s="86" t="s">
        <v>55</v>
      </c>
      <c r="O34" s="93"/>
      <c r="P34" s="92" t="s">
        <v>45</v>
      </c>
      <c r="Q34" s="92" t="s">
        <v>45</v>
      </c>
      <c r="R34" s="92" t="s">
        <v>45</v>
      </c>
      <c r="S34" s="92" t="s">
        <v>45</v>
      </c>
      <c r="T34" s="92" t="s">
        <v>45</v>
      </c>
      <c r="U34" s="92" t="s">
        <v>45</v>
      </c>
      <c r="V34" s="92" t="s">
        <v>45</v>
      </c>
      <c r="W34" s="92" t="s">
        <v>45</v>
      </c>
      <c r="X34" s="92" t="s">
        <v>45</v>
      </c>
      <c r="Y34" s="92" t="s">
        <v>45</v>
      </c>
      <c r="Z34" s="92" t="s">
        <v>45</v>
      </c>
      <c r="AA34" s="92" t="s">
        <v>45</v>
      </c>
      <c r="AB34" s="92" t="s">
        <v>45</v>
      </c>
      <c r="AC34" s="92" t="s">
        <v>45</v>
      </c>
      <c r="AD34" s="94" t="s">
        <v>45</v>
      </c>
      <c r="AE34" s="95" t="s">
        <v>114</v>
      </c>
      <c r="AF34" s="86" t="s">
        <v>280</v>
      </c>
      <c r="AG34" s="87" t="str">
        <f t="shared" si="0"/>
        <v>AAE8704</v>
      </c>
      <c r="AH34" s="96" t="b">
        <f t="shared" si="1"/>
        <v>1</v>
      </c>
    </row>
    <row r="35" spans="1:34" ht="17" thickBot="1">
      <c r="A35" s="90">
        <v>34</v>
      </c>
      <c r="B35" s="86" t="s">
        <v>282</v>
      </c>
      <c r="C35" s="86" t="s">
        <v>281</v>
      </c>
      <c r="D35" s="91" t="s">
        <v>2698</v>
      </c>
      <c r="E35" s="86" t="s">
        <v>283</v>
      </c>
      <c r="F35" s="86" t="s">
        <v>284</v>
      </c>
      <c r="G35" s="86" t="s">
        <v>278</v>
      </c>
      <c r="H35" s="86" t="s">
        <v>40</v>
      </c>
      <c r="I35" s="86" t="s">
        <v>41</v>
      </c>
      <c r="J35" s="86" t="s">
        <v>278</v>
      </c>
      <c r="K35" s="86" t="s">
        <v>2699</v>
      </c>
      <c r="L35" s="86" t="s">
        <v>44</v>
      </c>
      <c r="M35" s="92" t="s">
        <v>45</v>
      </c>
      <c r="N35" s="86" t="s">
        <v>55</v>
      </c>
      <c r="O35" s="93"/>
      <c r="P35" s="92" t="s">
        <v>45</v>
      </c>
      <c r="Q35" s="92" t="s">
        <v>45</v>
      </c>
      <c r="R35" s="92" t="s">
        <v>45</v>
      </c>
      <c r="S35" s="92" t="s">
        <v>45</v>
      </c>
      <c r="T35" s="92" t="s">
        <v>45</v>
      </c>
      <c r="U35" s="92" t="s">
        <v>45</v>
      </c>
      <c r="V35" s="92" t="s">
        <v>45</v>
      </c>
      <c r="W35" s="92" t="s">
        <v>45</v>
      </c>
      <c r="X35" s="92" t="s">
        <v>45</v>
      </c>
      <c r="Y35" s="92" t="s">
        <v>45</v>
      </c>
      <c r="Z35" s="92" t="s">
        <v>45</v>
      </c>
      <c r="AA35" s="92" t="s">
        <v>45</v>
      </c>
      <c r="AB35" s="92" t="s">
        <v>45</v>
      </c>
      <c r="AC35" s="92" t="s">
        <v>45</v>
      </c>
      <c r="AD35" s="94" t="s">
        <v>45</v>
      </c>
      <c r="AE35" s="95" t="s">
        <v>114</v>
      </c>
      <c r="AF35" s="86" t="s">
        <v>286</v>
      </c>
      <c r="AG35" s="87" t="str">
        <f t="shared" si="0"/>
        <v>ABA7011</v>
      </c>
      <c r="AH35" s="96" t="b">
        <f t="shared" si="1"/>
        <v>1</v>
      </c>
    </row>
    <row r="36" spans="1:34" ht="17" thickBot="1">
      <c r="A36" s="90">
        <v>35</v>
      </c>
      <c r="B36" s="86" t="s">
        <v>288</v>
      </c>
      <c r="C36" s="86" t="s">
        <v>287</v>
      </c>
      <c r="D36" s="91" t="s">
        <v>2701</v>
      </c>
      <c r="E36" s="86" t="s">
        <v>289</v>
      </c>
      <c r="F36" s="86" t="s">
        <v>290</v>
      </c>
      <c r="G36" s="86" t="s">
        <v>291</v>
      </c>
      <c r="H36" s="86" t="s">
        <v>40</v>
      </c>
      <c r="I36" s="86" t="s">
        <v>41</v>
      </c>
      <c r="J36" s="86" t="s">
        <v>142</v>
      </c>
      <c r="K36" s="86" t="s">
        <v>291</v>
      </c>
      <c r="L36" s="86" t="s">
        <v>44</v>
      </c>
      <c r="M36" s="92" t="s">
        <v>45</v>
      </c>
      <c r="N36" s="86" t="s">
        <v>55</v>
      </c>
      <c r="O36" s="93"/>
      <c r="P36" s="92" t="s">
        <v>45</v>
      </c>
      <c r="Q36" s="92" t="s">
        <v>45</v>
      </c>
      <c r="R36" s="92" t="s">
        <v>45</v>
      </c>
      <c r="S36" s="92" t="s">
        <v>45</v>
      </c>
      <c r="T36" s="92" t="s">
        <v>45</v>
      </c>
      <c r="U36" s="92" t="s">
        <v>45</v>
      </c>
      <c r="V36" s="92" t="s">
        <v>45</v>
      </c>
      <c r="W36" s="92" t="s">
        <v>45</v>
      </c>
      <c r="X36" s="92" t="s">
        <v>45</v>
      </c>
      <c r="Y36" s="92" t="s">
        <v>45</v>
      </c>
      <c r="Z36" s="92" t="s">
        <v>45</v>
      </c>
      <c r="AA36" s="92" t="s">
        <v>45</v>
      </c>
      <c r="AB36" s="92" t="s">
        <v>45</v>
      </c>
      <c r="AC36" s="92" t="s">
        <v>45</v>
      </c>
      <c r="AD36" s="94" t="s">
        <v>45</v>
      </c>
      <c r="AE36" s="95" t="s">
        <v>56</v>
      </c>
      <c r="AF36" s="86" t="s">
        <v>292</v>
      </c>
      <c r="AG36" s="87" t="str">
        <f t="shared" si="0"/>
        <v>AAL5960</v>
      </c>
      <c r="AH36" s="96" t="b">
        <f t="shared" si="1"/>
        <v>1</v>
      </c>
    </row>
    <row r="37" spans="1:34" ht="17" thickBot="1">
      <c r="A37" s="90">
        <v>36</v>
      </c>
      <c r="B37" s="86" t="s">
        <v>294</v>
      </c>
      <c r="C37" s="86" t="s">
        <v>293</v>
      </c>
      <c r="D37" s="91" t="s">
        <v>2702</v>
      </c>
      <c r="E37" s="86" t="s">
        <v>295</v>
      </c>
      <c r="F37" s="86" t="s">
        <v>296</v>
      </c>
      <c r="G37" s="86" t="s">
        <v>297</v>
      </c>
      <c r="H37" s="86" t="s">
        <v>40</v>
      </c>
      <c r="I37" s="86" t="s">
        <v>298</v>
      </c>
      <c r="J37" s="86" t="s">
        <v>299</v>
      </c>
      <c r="K37" s="86" t="s">
        <v>297</v>
      </c>
      <c r="L37" s="86" t="s">
        <v>44</v>
      </c>
      <c r="M37" s="92" t="s">
        <v>45</v>
      </c>
      <c r="N37" s="86" t="s">
        <v>55</v>
      </c>
      <c r="O37" s="93"/>
      <c r="P37" s="92" t="s">
        <v>45</v>
      </c>
      <c r="Q37" s="92" t="s">
        <v>45</v>
      </c>
      <c r="R37" s="92" t="s">
        <v>45</v>
      </c>
      <c r="S37" s="92" t="s">
        <v>45</v>
      </c>
      <c r="T37" s="92" t="s">
        <v>45</v>
      </c>
      <c r="U37" s="92" t="s">
        <v>45</v>
      </c>
      <c r="V37" s="92" t="s">
        <v>45</v>
      </c>
      <c r="W37" s="92" t="s">
        <v>45</v>
      </c>
      <c r="X37" s="92" t="s">
        <v>45</v>
      </c>
      <c r="Y37" s="92" t="s">
        <v>45</v>
      </c>
      <c r="Z37" s="92" t="s">
        <v>45</v>
      </c>
      <c r="AA37" s="92" t="s">
        <v>45</v>
      </c>
      <c r="AB37" s="92" t="s">
        <v>45</v>
      </c>
      <c r="AC37" s="92" t="s">
        <v>45</v>
      </c>
      <c r="AD37" s="94" t="s">
        <v>45</v>
      </c>
      <c r="AE37" s="95" t="s">
        <v>56</v>
      </c>
      <c r="AF37" s="86" t="s">
        <v>300</v>
      </c>
      <c r="AG37" s="87" t="str">
        <f t="shared" si="0"/>
        <v>ACA8845</v>
      </c>
      <c r="AH37" s="96" t="b">
        <f t="shared" si="1"/>
        <v>1</v>
      </c>
    </row>
    <row r="38" spans="1:34" ht="17" thickBot="1">
      <c r="A38" s="90">
        <v>37</v>
      </c>
      <c r="B38" s="86" t="s">
        <v>302</v>
      </c>
      <c r="C38" s="86" t="s">
        <v>301</v>
      </c>
      <c r="D38" s="91" t="s">
        <v>2703</v>
      </c>
      <c r="E38" s="86" t="s">
        <v>303</v>
      </c>
      <c r="F38" s="86" t="s">
        <v>304</v>
      </c>
      <c r="G38" s="86" t="s">
        <v>305</v>
      </c>
      <c r="H38" s="86" t="s">
        <v>40</v>
      </c>
      <c r="I38" s="86" t="s">
        <v>298</v>
      </c>
      <c r="J38" s="86" t="s">
        <v>306</v>
      </c>
      <c r="K38" s="86" t="s">
        <v>305</v>
      </c>
      <c r="L38" s="86" t="s">
        <v>44</v>
      </c>
      <c r="M38" s="92" t="s">
        <v>45</v>
      </c>
      <c r="N38" s="86" t="s">
        <v>55</v>
      </c>
      <c r="O38" s="93"/>
      <c r="P38" s="92" t="s">
        <v>45</v>
      </c>
      <c r="Q38" s="92" t="s">
        <v>45</v>
      </c>
      <c r="R38" s="92" t="s">
        <v>45</v>
      </c>
      <c r="S38" s="92" t="s">
        <v>45</v>
      </c>
      <c r="T38" s="92" t="s">
        <v>45</v>
      </c>
      <c r="U38" s="92" t="s">
        <v>45</v>
      </c>
      <c r="V38" s="92" t="s">
        <v>45</v>
      </c>
      <c r="W38" s="92" t="s">
        <v>45</v>
      </c>
      <c r="X38" s="92" t="s">
        <v>45</v>
      </c>
      <c r="Y38" s="92" t="s">
        <v>45</v>
      </c>
      <c r="Z38" s="92" t="s">
        <v>45</v>
      </c>
      <c r="AA38" s="92" t="s">
        <v>45</v>
      </c>
      <c r="AB38" s="92" t="s">
        <v>45</v>
      </c>
      <c r="AC38" s="92" t="s">
        <v>45</v>
      </c>
      <c r="AD38" s="94" t="s">
        <v>45</v>
      </c>
      <c r="AE38" s="95" t="s">
        <v>56</v>
      </c>
      <c r="AF38" s="86" t="s">
        <v>307</v>
      </c>
      <c r="AG38" s="87" t="str">
        <f t="shared" si="0"/>
        <v>ABW5539</v>
      </c>
      <c r="AH38" s="96" t="b">
        <f t="shared" si="1"/>
        <v>1</v>
      </c>
    </row>
    <row r="39" spans="1:34" ht="17" thickBot="1">
      <c r="A39" s="90">
        <v>38</v>
      </c>
      <c r="B39" s="86" t="s">
        <v>309</v>
      </c>
      <c r="C39" s="86" t="s">
        <v>308</v>
      </c>
      <c r="D39" s="91" t="s">
        <v>2704</v>
      </c>
      <c r="E39" s="86" t="s">
        <v>310</v>
      </c>
      <c r="F39" s="86" t="s">
        <v>311</v>
      </c>
      <c r="G39" s="86" t="s">
        <v>312</v>
      </c>
      <c r="H39" s="86" t="s">
        <v>40</v>
      </c>
      <c r="I39" s="86" t="s">
        <v>41</v>
      </c>
      <c r="J39" s="86" t="s">
        <v>142</v>
      </c>
      <c r="K39" s="86" t="s">
        <v>312</v>
      </c>
      <c r="L39" s="86" t="s">
        <v>44</v>
      </c>
      <c r="M39" s="92" t="s">
        <v>45</v>
      </c>
      <c r="N39" s="86" t="s">
        <v>55</v>
      </c>
      <c r="O39" s="93"/>
      <c r="P39" s="92" t="s">
        <v>45</v>
      </c>
      <c r="Q39" s="92" t="s">
        <v>45</v>
      </c>
      <c r="R39" s="92" t="s">
        <v>45</v>
      </c>
      <c r="S39" s="92" t="s">
        <v>45</v>
      </c>
      <c r="T39" s="92" t="s">
        <v>45</v>
      </c>
      <c r="U39" s="92" t="s">
        <v>45</v>
      </c>
      <c r="V39" s="92" t="s">
        <v>45</v>
      </c>
      <c r="W39" s="92" t="s">
        <v>45</v>
      </c>
      <c r="X39" s="92" t="s">
        <v>45</v>
      </c>
      <c r="Y39" s="92" t="s">
        <v>45</v>
      </c>
      <c r="Z39" s="92" t="s">
        <v>45</v>
      </c>
      <c r="AA39" s="92" t="s">
        <v>45</v>
      </c>
      <c r="AB39" s="92" t="s">
        <v>45</v>
      </c>
      <c r="AC39" s="92" t="s">
        <v>45</v>
      </c>
      <c r="AD39" s="94" t="s">
        <v>45</v>
      </c>
      <c r="AE39" s="95" t="s">
        <v>56</v>
      </c>
      <c r="AF39" s="86" t="s">
        <v>314</v>
      </c>
      <c r="AG39" s="87" t="str">
        <f t="shared" si="0"/>
        <v>AAL9695</v>
      </c>
      <c r="AH39" s="96" t="b">
        <f t="shared" si="1"/>
        <v>1</v>
      </c>
    </row>
    <row r="40" spans="1:34" ht="17" thickBot="1">
      <c r="A40" s="90">
        <v>39</v>
      </c>
      <c r="B40" s="86" t="s">
        <v>316</v>
      </c>
      <c r="C40" s="86" t="s">
        <v>315</v>
      </c>
      <c r="D40" s="91" t="s">
        <v>2705</v>
      </c>
      <c r="E40" s="86" t="s">
        <v>317</v>
      </c>
      <c r="F40" s="86" t="s">
        <v>318</v>
      </c>
      <c r="G40" s="86" t="s">
        <v>3099</v>
      </c>
      <c r="H40" s="86" t="s">
        <v>40</v>
      </c>
      <c r="I40" s="86" t="s">
        <v>320</v>
      </c>
      <c r="J40" s="97" t="s">
        <v>459</v>
      </c>
      <c r="K40" s="86" t="s">
        <v>3099</v>
      </c>
      <c r="L40" s="86" t="s">
        <v>44</v>
      </c>
      <c r="M40" s="92" t="s">
        <v>45</v>
      </c>
      <c r="N40" s="86" t="s">
        <v>55</v>
      </c>
      <c r="O40" s="93"/>
      <c r="P40" s="92" t="s">
        <v>45</v>
      </c>
      <c r="Q40" s="92" t="s">
        <v>45</v>
      </c>
      <c r="R40" s="92" t="s">
        <v>45</v>
      </c>
      <c r="S40" s="92" t="s">
        <v>45</v>
      </c>
      <c r="T40" s="92" t="s">
        <v>45</v>
      </c>
      <c r="U40" s="92" t="s">
        <v>45</v>
      </c>
      <c r="V40" s="92" t="s">
        <v>45</v>
      </c>
      <c r="W40" s="92" t="s">
        <v>45</v>
      </c>
      <c r="X40" s="92" t="s">
        <v>45</v>
      </c>
      <c r="Y40" s="92" t="s">
        <v>45</v>
      </c>
      <c r="Z40" s="92" t="s">
        <v>45</v>
      </c>
      <c r="AA40" s="92" t="s">
        <v>45</v>
      </c>
      <c r="AB40" s="92" t="s">
        <v>45</v>
      </c>
      <c r="AC40" s="92" t="s">
        <v>45</v>
      </c>
      <c r="AD40" s="94" t="s">
        <v>45</v>
      </c>
      <c r="AE40" s="95" t="s">
        <v>56</v>
      </c>
      <c r="AF40" s="86" t="s">
        <v>322</v>
      </c>
      <c r="AG40" s="87" t="str">
        <f t="shared" si="0"/>
        <v>ACI8075</v>
      </c>
      <c r="AH40" s="96" t="b">
        <f t="shared" si="1"/>
        <v>1</v>
      </c>
    </row>
    <row r="41" spans="1:34" ht="17" thickBot="1">
      <c r="A41" s="90">
        <v>40</v>
      </c>
      <c r="B41" s="86" t="s">
        <v>324</v>
      </c>
      <c r="C41" s="86" t="s">
        <v>323</v>
      </c>
      <c r="D41" s="91" t="s">
        <v>2707</v>
      </c>
      <c r="E41" s="86" t="s">
        <v>325</v>
      </c>
      <c r="F41" s="86" t="s">
        <v>326</v>
      </c>
      <c r="G41" s="86" t="s">
        <v>327</v>
      </c>
      <c r="H41" s="86" t="s">
        <v>40</v>
      </c>
      <c r="I41" s="86" t="s">
        <v>41</v>
      </c>
      <c r="J41" s="86" t="s">
        <v>327</v>
      </c>
      <c r="K41" s="86" t="s">
        <v>2699</v>
      </c>
      <c r="L41" s="86" t="s">
        <v>44</v>
      </c>
      <c r="M41" s="92" t="s">
        <v>45</v>
      </c>
      <c r="N41" s="86" t="s">
        <v>55</v>
      </c>
      <c r="O41" s="93"/>
      <c r="P41" s="92" t="s">
        <v>45</v>
      </c>
      <c r="Q41" s="92" t="s">
        <v>45</v>
      </c>
      <c r="R41" s="92" t="s">
        <v>45</v>
      </c>
      <c r="S41" s="92" t="s">
        <v>45</v>
      </c>
      <c r="T41" s="92" t="s">
        <v>45</v>
      </c>
      <c r="U41" s="92" t="s">
        <v>45</v>
      </c>
      <c r="V41" s="92" t="s">
        <v>45</v>
      </c>
      <c r="W41" s="92" t="s">
        <v>45</v>
      </c>
      <c r="X41" s="92" t="s">
        <v>45</v>
      </c>
      <c r="Y41" s="92" t="s">
        <v>45</v>
      </c>
      <c r="Z41" s="92" t="s">
        <v>45</v>
      </c>
      <c r="AA41" s="92" t="s">
        <v>45</v>
      </c>
      <c r="AB41" s="92" t="s">
        <v>45</v>
      </c>
      <c r="AC41" s="92" t="s">
        <v>45</v>
      </c>
      <c r="AD41" s="94" t="s">
        <v>45</v>
      </c>
      <c r="AE41" s="95" t="s">
        <v>56</v>
      </c>
      <c r="AF41" s="86" t="s">
        <v>329</v>
      </c>
      <c r="AG41" s="87" t="str">
        <f t="shared" si="0"/>
        <v>AAA9429</v>
      </c>
      <c r="AH41" s="96" t="b">
        <f t="shared" si="1"/>
        <v>1</v>
      </c>
    </row>
    <row r="42" spans="1:34" ht="17" thickBot="1">
      <c r="A42" s="90">
        <v>41</v>
      </c>
      <c r="B42" s="86" t="s">
        <v>331</v>
      </c>
      <c r="C42" s="86" t="s">
        <v>330</v>
      </c>
      <c r="D42" s="91" t="s">
        <v>2708</v>
      </c>
      <c r="E42" s="86" t="s">
        <v>332</v>
      </c>
      <c r="F42" s="86" t="s">
        <v>333</v>
      </c>
      <c r="G42" s="86" t="s">
        <v>334</v>
      </c>
      <c r="H42" s="86" t="s">
        <v>40</v>
      </c>
      <c r="I42" s="86" t="s">
        <v>270</v>
      </c>
      <c r="J42" s="86" t="s">
        <v>334</v>
      </c>
      <c r="K42" s="86" t="s">
        <v>2699</v>
      </c>
      <c r="L42" s="86" t="s">
        <v>44</v>
      </c>
      <c r="M42" s="92" t="s">
        <v>45</v>
      </c>
      <c r="N42" s="86" t="s">
        <v>55</v>
      </c>
      <c r="O42" s="93"/>
      <c r="P42" s="92" t="s">
        <v>45</v>
      </c>
      <c r="Q42" s="92" t="s">
        <v>45</v>
      </c>
      <c r="R42" s="92" t="s">
        <v>45</v>
      </c>
      <c r="S42" s="92" t="s">
        <v>45</v>
      </c>
      <c r="T42" s="92" t="s">
        <v>45</v>
      </c>
      <c r="U42" s="92" t="s">
        <v>45</v>
      </c>
      <c r="V42" s="92" t="s">
        <v>45</v>
      </c>
      <c r="W42" s="92" t="s">
        <v>45</v>
      </c>
      <c r="X42" s="92" t="s">
        <v>45</v>
      </c>
      <c r="Y42" s="92" t="s">
        <v>45</v>
      </c>
      <c r="Z42" s="92" t="s">
        <v>45</v>
      </c>
      <c r="AA42" s="92" t="s">
        <v>45</v>
      </c>
      <c r="AB42" s="92" t="s">
        <v>45</v>
      </c>
      <c r="AC42" s="92" t="s">
        <v>45</v>
      </c>
      <c r="AD42" s="94" t="s">
        <v>45</v>
      </c>
      <c r="AE42" s="86" t="s">
        <v>336</v>
      </c>
      <c r="AF42" s="86" t="s">
        <v>337</v>
      </c>
      <c r="AG42" s="87" t="str">
        <f t="shared" si="0"/>
        <v>AAP8779</v>
      </c>
      <c r="AH42" s="96" t="b">
        <f t="shared" si="1"/>
        <v>1</v>
      </c>
    </row>
    <row r="43" spans="1:34" ht="17" thickBot="1">
      <c r="A43" s="90">
        <v>42</v>
      </c>
      <c r="B43" s="86" t="s">
        <v>339</v>
      </c>
      <c r="C43" s="86" t="s">
        <v>338</v>
      </c>
      <c r="D43" s="91" t="s">
        <v>2709</v>
      </c>
      <c r="E43" s="86" t="s">
        <v>340</v>
      </c>
      <c r="F43" s="86" t="s">
        <v>341</v>
      </c>
      <c r="G43" s="86" t="s">
        <v>342</v>
      </c>
      <c r="H43" s="86" t="s">
        <v>40</v>
      </c>
      <c r="I43" s="86" t="s">
        <v>41</v>
      </c>
      <c r="J43" s="86" t="s">
        <v>278</v>
      </c>
      <c r="K43" s="86" t="s">
        <v>342</v>
      </c>
      <c r="L43" s="86" t="s">
        <v>44</v>
      </c>
      <c r="M43" s="92" t="s">
        <v>45</v>
      </c>
      <c r="N43" s="86" t="s">
        <v>55</v>
      </c>
      <c r="O43" s="93"/>
      <c r="P43" s="92" t="s">
        <v>45</v>
      </c>
      <c r="Q43" s="92" t="s">
        <v>45</v>
      </c>
      <c r="R43" s="92" t="s">
        <v>45</v>
      </c>
      <c r="S43" s="92" t="s">
        <v>45</v>
      </c>
      <c r="T43" s="92" t="s">
        <v>45</v>
      </c>
      <c r="U43" s="92" t="s">
        <v>45</v>
      </c>
      <c r="V43" s="92" t="s">
        <v>45</v>
      </c>
      <c r="W43" s="92" t="s">
        <v>45</v>
      </c>
      <c r="X43" s="92" t="s">
        <v>45</v>
      </c>
      <c r="Y43" s="92" t="s">
        <v>45</v>
      </c>
      <c r="Z43" s="92" t="s">
        <v>45</v>
      </c>
      <c r="AA43" s="92" t="s">
        <v>45</v>
      </c>
      <c r="AB43" s="92" t="s">
        <v>45</v>
      </c>
      <c r="AC43" s="92" t="s">
        <v>45</v>
      </c>
      <c r="AD43" s="94" t="s">
        <v>45</v>
      </c>
      <c r="AE43" s="95" t="s">
        <v>114</v>
      </c>
      <c r="AF43" s="86" t="s">
        <v>344</v>
      </c>
      <c r="AG43" s="87" t="str">
        <f t="shared" si="0"/>
        <v>AAM6303</v>
      </c>
      <c r="AH43" s="96" t="b">
        <f t="shared" si="1"/>
        <v>1</v>
      </c>
    </row>
    <row r="44" spans="1:34" ht="17" thickBot="1">
      <c r="A44" s="90">
        <v>43</v>
      </c>
      <c r="B44" s="86" t="s">
        <v>346</v>
      </c>
      <c r="C44" s="86" t="s">
        <v>345</v>
      </c>
      <c r="D44" s="91" t="s">
        <v>2710</v>
      </c>
      <c r="E44" s="86" t="s">
        <v>347</v>
      </c>
      <c r="F44" s="86" t="s">
        <v>348</v>
      </c>
      <c r="G44" s="86" t="s">
        <v>349</v>
      </c>
      <c r="H44" s="86" t="s">
        <v>40</v>
      </c>
      <c r="I44" s="86" t="s">
        <v>41</v>
      </c>
      <c r="J44" s="86" t="s">
        <v>350</v>
      </c>
      <c r="K44" s="86" t="s">
        <v>349</v>
      </c>
      <c r="L44" s="86" t="s">
        <v>44</v>
      </c>
      <c r="M44" s="92" t="s">
        <v>45</v>
      </c>
      <c r="N44" s="86" t="s">
        <v>216</v>
      </c>
      <c r="O44" s="93"/>
      <c r="P44" s="92" t="s">
        <v>45</v>
      </c>
      <c r="Q44" s="92" t="s">
        <v>45</v>
      </c>
      <c r="R44" s="92" t="s">
        <v>45</v>
      </c>
      <c r="S44" s="92" t="s">
        <v>45</v>
      </c>
      <c r="T44" s="92" t="s">
        <v>45</v>
      </c>
      <c r="U44" s="92" t="s">
        <v>45</v>
      </c>
      <c r="V44" s="92" t="s">
        <v>45</v>
      </c>
      <c r="W44" s="92" t="s">
        <v>45</v>
      </c>
      <c r="X44" s="92" t="s">
        <v>45</v>
      </c>
      <c r="Y44" s="92" t="s">
        <v>45</v>
      </c>
      <c r="Z44" s="92" t="s">
        <v>45</v>
      </c>
      <c r="AA44" s="92" t="s">
        <v>45</v>
      </c>
      <c r="AB44" s="92" t="s">
        <v>45</v>
      </c>
      <c r="AC44" s="92" t="s">
        <v>216</v>
      </c>
      <c r="AD44" s="94" t="s">
        <v>352</v>
      </c>
      <c r="AE44" s="95" t="s">
        <v>56</v>
      </c>
      <c r="AF44" s="86" t="s">
        <v>353</v>
      </c>
      <c r="AG44" s="87" t="str">
        <f t="shared" si="0"/>
        <v>AAN5388</v>
      </c>
      <c r="AH44" s="96" t="b">
        <f t="shared" si="1"/>
        <v>1</v>
      </c>
    </row>
    <row r="45" spans="1:34" ht="17" thickBot="1">
      <c r="A45" s="90">
        <v>44</v>
      </c>
      <c r="B45" s="86" t="s">
        <v>355</v>
      </c>
      <c r="C45" s="86" t="s">
        <v>354</v>
      </c>
      <c r="D45" s="91" t="s">
        <v>2712</v>
      </c>
      <c r="E45" s="86" t="s">
        <v>356</v>
      </c>
      <c r="F45" s="86" t="s">
        <v>357</v>
      </c>
      <c r="G45" s="86" t="s">
        <v>52</v>
      </c>
      <c r="H45" s="86" t="s">
        <v>40</v>
      </c>
      <c r="I45" s="86" t="s">
        <v>41</v>
      </c>
      <c r="J45" s="86" t="s">
        <v>53</v>
      </c>
      <c r="K45" s="86" t="s">
        <v>52</v>
      </c>
      <c r="L45" s="86" t="s">
        <v>44</v>
      </c>
      <c r="M45" s="92" t="s">
        <v>45</v>
      </c>
      <c r="N45" s="86" t="s">
        <v>55</v>
      </c>
      <c r="O45" s="93"/>
      <c r="P45" s="92" t="s">
        <v>45</v>
      </c>
      <c r="Q45" s="92" t="s">
        <v>45</v>
      </c>
      <c r="R45" s="92" t="s">
        <v>45</v>
      </c>
      <c r="S45" s="92" t="s">
        <v>45</v>
      </c>
      <c r="T45" s="92" t="s">
        <v>45</v>
      </c>
      <c r="U45" s="92" t="s">
        <v>45</v>
      </c>
      <c r="V45" s="92" t="s">
        <v>45</v>
      </c>
      <c r="W45" s="92" t="s">
        <v>45</v>
      </c>
      <c r="X45" s="92" t="s">
        <v>45</v>
      </c>
      <c r="Y45" s="92" t="s">
        <v>45</v>
      </c>
      <c r="Z45" s="92" t="s">
        <v>45</v>
      </c>
      <c r="AA45" s="92" t="s">
        <v>45</v>
      </c>
      <c r="AB45" s="92" t="s">
        <v>45</v>
      </c>
      <c r="AC45" s="92" t="s">
        <v>45</v>
      </c>
      <c r="AD45" s="94" t="s">
        <v>45</v>
      </c>
      <c r="AE45" s="95" t="s">
        <v>56</v>
      </c>
      <c r="AF45" s="86" t="s">
        <v>359</v>
      </c>
      <c r="AG45" s="87" t="str">
        <f t="shared" si="0"/>
        <v>AAL9858</v>
      </c>
      <c r="AH45" s="96" t="b">
        <f t="shared" si="1"/>
        <v>1</v>
      </c>
    </row>
    <row r="46" spans="1:34" ht="17" thickBot="1">
      <c r="A46" s="90">
        <v>45</v>
      </c>
      <c r="B46" s="86" t="s">
        <v>361</v>
      </c>
      <c r="C46" s="86" t="s">
        <v>360</v>
      </c>
      <c r="D46" s="91" t="s">
        <v>2713</v>
      </c>
      <c r="E46" s="86" t="s">
        <v>362</v>
      </c>
      <c r="F46" s="86" t="s">
        <v>363</v>
      </c>
      <c r="G46" s="86" t="s">
        <v>364</v>
      </c>
      <c r="H46" s="86" t="s">
        <v>40</v>
      </c>
      <c r="I46" s="86" t="s">
        <v>41</v>
      </c>
      <c r="J46" s="86" t="s">
        <v>365</v>
      </c>
      <c r="K46" s="86" t="s">
        <v>364</v>
      </c>
      <c r="L46" s="86" t="s">
        <v>44</v>
      </c>
      <c r="M46" s="92" t="s">
        <v>45</v>
      </c>
      <c r="N46" s="86" t="s">
        <v>55</v>
      </c>
      <c r="O46" s="93"/>
      <c r="P46" s="92" t="s">
        <v>45</v>
      </c>
      <c r="Q46" s="92" t="s">
        <v>45</v>
      </c>
      <c r="R46" s="92" t="s">
        <v>45</v>
      </c>
      <c r="S46" s="92" t="s">
        <v>45</v>
      </c>
      <c r="T46" s="92" t="s">
        <v>45</v>
      </c>
      <c r="U46" s="92" t="s">
        <v>45</v>
      </c>
      <c r="V46" s="92" t="s">
        <v>45</v>
      </c>
      <c r="W46" s="92" t="s">
        <v>45</v>
      </c>
      <c r="X46" s="92" t="s">
        <v>45</v>
      </c>
      <c r="Y46" s="92" t="s">
        <v>45</v>
      </c>
      <c r="Z46" s="92" t="s">
        <v>45</v>
      </c>
      <c r="AA46" s="92" t="s">
        <v>45</v>
      </c>
      <c r="AB46" s="92" t="s">
        <v>45</v>
      </c>
      <c r="AC46" s="92" t="s">
        <v>45</v>
      </c>
      <c r="AD46" s="94" t="s">
        <v>45</v>
      </c>
      <c r="AE46" s="95" t="s">
        <v>56</v>
      </c>
      <c r="AF46" s="86" t="s">
        <v>366</v>
      </c>
      <c r="AG46" s="87" t="str">
        <f t="shared" si="0"/>
        <v>AAV5906</v>
      </c>
      <c r="AH46" s="96" t="b">
        <f t="shared" si="1"/>
        <v>1</v>
      </c>
    </row>
    <row r="47" spans="1:34" ht="17" thickBot="1">
      <c r="A47" s="90">
        <v>46</v>
      </c>
      <c r="B47" s="86" t="s">
        <v>368</v>
      </c>
      <c r="C47" s="86" t="s">
        <v>367</v>
      </c>
      <c r="D47" s="91" t="s">
        <v>2714</v>
      </c>
      <c r="E47" s="86" t="s">
        <v>369</v>
      </c>
      <c r="F47" s="86" t="s">
        <v>370</v>
      </c>
      <c r="G47" s="86" t="s">
        <v>371</v>
      </c>
      <c r="H47" s="86" t="s">
        <v>40</v>
      </c>
      <c r="I47" s="86" t="s">
        <v>41</v>
      </c>
      <c r="J47" s="86" t="s">
        <v>365</v>
      </c>
      <c r="K47" s="86" t="s">
        <v>371</v>
      </c>
      <c r="L47" s="86" t="s">
        <v>44</v>
      </c>
      <c r="M47" s="92" t="s">
        <v>45</v>
      </c>
      <c r="N47" s="86" t="s">
        <v>55</v>
      </c>
      <c r="O47" s="93"/>
      <c r="P47" s="92" t="s">
        <v>45</v>
      </c>
      <c r="Q47" s="92" t="s">
        <v>45</v>
      </c>
      <c r="R47" s="92" t="s">
        <v>45</v>
      </c>
      <c r="S47" s="92" t="s">
        <v>45</v>
      </c>
      <c r="T47" s="92" t="s">
        <v>45</v>
      </c>
      <c r="U47" s="92" t="s">
        <v>45</v>
      </c>
      <c r="V47" s="92" t="s">
        <v>45</v>
      </c>
      <c r="W47" s="92" t="s">
        <v>45</v>
      </c>
      <c r="X47" s="92" t="s">
        <v>45</v>
      </c>
      <c r="Y47" s="92" t="s">
        <v>45</v>
      </c>
      <c r="Z47" s="92" t="s">
        <v>45</v>
      </c>
      <c r="AA47" s="92" t="s">
        <v>45</v>
      </c>
      <c r="AB47" s="92" t="s">
        <v>45</v>
      </c>
      <c r="AC47" s="92" t="s">
        <v>45</v>
      </c>
      <c r="AD47" s="94" t="s">
        <v>45</v>
      </c>
      <c r="AE47" s="95" t="s">
        <v>56</v>
      </c>
      <c r="AF47" s="86" t="s">
        <v>373</v>
      </c>
      <c r="AG47" s="87" t="str">
        <f t="shared" si="0"/>
        <v>AAL5687</v>
      </c>
      <c r="AH47" s="96" t="b">
        <f t="shared" si="1"/>
        <v>1</v>
      </c>
    </row>
    <row r="48" spans="1:34" ht="17" thickBot="1">
      <c r="A48" s="90">
        <v>47</v>
      </c>
      <c r="B48" s="86" t="s">
        <v>375</v>
      </c>
      <c r="C48" s="86" t="s">
        <v>374</v>
      </c>
      <c r="D48" s="91" t="s">
        <v>2716</v>
      </c>
      <c r="E48" s="86" t="s">
        <v>376</v>
      </c>
      <c r="F48" s="86" t="s">
        <v>377</v>
      </c>
      <c r="G48" s="86" t="s">
        <v>378</v>
      </c>
      <c r="H48" s="86" t="s">
        <v>40</v>
      </c>
      <c r="I48" s="86" t="s">
        <v>41</v>
      </c>
      <c r="J48" s="86" t="s">
        <v>278</v>
      </c>
      <c r="K48" s="86" t="s">
        <v>378</v>
      </c>
      <c r="L48" s="86" t="s">
        <v>44</v>
      </c>
      <c r="M48" s="92" t="s">
        <v>45</v>
      </c>
      <c r="N48" s="86" t="s">
        <v>55</v>
      </c>
      <c r="O48" s="93"/>
      <c r="P48" s="92" t="s">
        <v>45</v>
      </c>
      <c r="Q48" s="92" t="s">
        <v>45</v>
      </c>
      <c r="R48" s="92" t="s">
        <v>45</v>
      </c>
      <c r="S48" s="92" t="s">
        <v>45</v>
      </c>
      <c r="T48" s="92" t="s">
        <v>45</v>
      </c>
      <c r="U48" s="92" t="s">
        <v>45</v>
      </c>
      <c r="V48" s="92" t="s">
        <v>45</v>
      </c>
      <c r="W48" s="92" t="s">
        <v>45</v>
      </c>
      <c r="X48" s="92" t="s">
        <v>45</v>
      </c>
      <c r="Y48" s="92" t="s">
        <v>45</v>
      </c>
      <c r="Z48" s="92" t="s">
        <v>45</v>
      </c>
      <c r="AA48" s="92" t="s">
        <v>45</v>
      </c>
      <c r="AB48" s="92" t="s">
        <v>45</v>
      </c>
      <c r="AC48" s="92" t="s">
        <v>45</v>
      </c>
      <c r="AD48" s="94" t="s">
        <v>45</v>
      </c>
      <c r="AE48" s="95" t="s">
        <v>56</v>
      </c>
      <c r="AF48" s="86" t="s">
        <v>379</v>
      </c>
      <c r="AG48" s="87" t="str">
        <f t="shared" si="0"/>
        <v>AAF4817</v>
      </c>
      <c r="AH48" s="96" t="b">
        <f t="shared" si="1"/>
        <v>1</v>
      </c>
    </row>
    <row r="49" spans="1:34" ht="17" thickBot="1">
      <c r="A49" s="90">
        <v>48</v>
      </c>
      <c r="B49" s="86" t="s">
        <v>381</v>
      </c>
      <c r="C49" s="86" t="s">
        <v>380</v>
      </c>
      <c r="D49" s="91" t="s">
        <v>2717</v>
      </c>
      <c r="E49" s="86" t="s">
        <v>382</v>
      </c>
      <c r="F49" s="86" t="s">
        <v>383</v>
      </c>
      <c r="G49" s="86" t="s">
        <v>278</v>
      </c>
      <c r="H49" s="86" t="s">
        <v>40</v>
      </c>
      <c r="I49" s="86" t="s">
        <v>41</v>
      </c>
      <c r="J49" s="86" t="s">
        <v>278</v>
      </c>
      <c r="K49" s="86" t="s">
        <v>2699</v>
      </c>
      <c r="L49" s="86" t="s">
        <v>44</v>
      </c>
      <c r="M49" s="92" t="s">
        <v>45</v>
      </c>
      <c r="N49" s="86" t="s">
        <v>55</v>
      </c>
      <c r="O49" s="93"/>
      <c r="P49" s="92" t="s">
        <v>45</v>
      </c>
      <c r="Q49" s="92" t="s">
        <v>45</v>
      </c>
      <c r="R49" s="92" t="s">
        <v>45</v>
      </c>
      <c r="S49" s="92" t="s">
        <v>45</v>
      </c>
      <c r="T49" s="92" t="s">
        <v>45</v>
      </c>
      <c r="U49" s="92" t="s">
        <v>45</v>
      </c>
      <c r="V49" s="92" t="s">
        <v>45</v>
      </c>
      <c r="W49" s="92" t="s">
        <v>45</v>
      </c>
      <c r="X49" s="92" t="s">
        <v>45</v>
      </c>
      <c r="Y49" s="92" t="s">
        <v>45</v>
      </c>
      <c r="Z49" s="92" t="s">
        <v>45</v>
      </c>
      <c r="AA49" s="92" t="s">
        <v>45</v>
      </c>
      <c r="AB49" s="92" t="s">
        <v>45</v>
      </c>
      <c r="AC49" s="92" t="s">
        <v>45</v>
      </c>
      <c r="AD49" s="94" t="s">
        <v>45</v>
      </c>
      <c r="AE49" s="95" t="s">
        <v>56</v>
      </c>
      <c r="AF49" s="86" t="s">
        <v>385</v>
      </c>
      <c r="AG49" s="87" t="str">
        <f t="shared" si="0"/>
        <v>AAJ3817</v>
      </c>
      <c r="AH49" s="96" t="b">
        <f t="shared" si="1"/>
        <v>1</v>
      </c>
    </row>
    <row r="50" spans="1:34" ht="17" thickBot="1">
      <c r="A50" s="90">
        <v>49</v>
      </c>
      <c r="B50" s="86" t="s">
        <v>387</v>
      </c>
      <c r="C50" s="86" t="s">
        <v>386</v>
      </c>
      <c r="D50" s="91" t="s">
        <v>2718</v>
      </c>
      <c r="E50" s="86" t="s">
        <v>388</v>
      </c>
      <c r="F50" s="86" t="s">
        <v>389</v>
      </c>
      <c r="G50" s="86" t="s">
        <v>390</v>
      </c>
      <c r="H50" s="86" t="s">
        <v>40</v>
      </c>
      <c r="I50" s="86" t="s">
        <v>391</v>
      </c>
      <c r="J50" s="86" t="s">
        <v>392</v>
      </c>
      <c r="K50" s="86" t="s">
        <v>390</v>
      </c>
      <c r="L50" s="86" t="s">
        <v>44</v>
      </c>
      <c r="M50" s="92" t="s">
        <v>45</v>
      </c>
      <c r="N50" s="86" t="s">
        <v>55</v>
      </c>
      <c r="O50" s="93"/>
      <c r="P50" s="92" t="s">
        <v>45</v>
      </c>
      <c r="Q50" s="92" t="s">
        <v>45</v>
      </c>
      <c r="R50" s="92" t="s">
        <v>45</v>
      </c>
      <c r="S50" s="92" t="s">
        <v>45</v>
      </c>
      <c r="T50" s="92" t="s">
        <v>45</v>
      </c>
      <c r="U50" s="92" t="s">
        <v>45</v>
      </c>
      <c r="V50" s="92" t="s">
        <v>45</v>
      </c>
      <c r="W50" s="92" t="s">
        <v>45</v>
      </c>
      <c r="X50" s="92" t="s">
        <v>45</v>
      </c>
      <c r="Y50" s="92" t="s">
        <v>45</v>
      </c>
      <c r="Z50" s="92" t="s">
        <v>45</v>
      </c>
      <c r="AA50" s="92" t="s">
        <v>45</v>
      </c>
      <c r="AB50" s="92" t="s">
        <v>45</v>
      </c>
      <c r="AC50" s="92" t="s">
        <v>45</v>
      </c>
      <c r="AD50" s="94" t="s">
        <v>45</v>
      </c>
      <c r="AE50" s="95" t="s">
        <v>56</v>
      </c>
      <c r="AF50" s="86" t="s">
        <v>394</v>
      </c>
      <c r="AG50" s="87" t="str">
        <f t="shared" si="0"/>
        <v>AAM6657</v>
      </c>
      <c r="AH50" s="96" t="b">
        <f t="shared" si="1"/>
        <v>1</v>
      </c>
    </row>
    <row r="51" spans="1:34" ht="17" thickBot="1">
      <c r="A51" s="90">
        <v>50</v>
      </c>
      <c r="B51" s="86" t="s">
        <v>396</v>
      </c>
      <c r="C51" s="86" t="s">
        <v>395</v>
      </c>
      <c r="D51" s="91" t="s">
        <v>2720</v>
      </c>
      <c r="E51" s="86" t="s">
        <v>397</v>
      </c>
      <c r="F51" s="86" t="s">
        <v>398</v>
      </c>
      <c r="G51" s="86" t="s">
        <v>399</v>
      </c>
      <c r="H51" s="86" t="s">
        <v>40</v>
      </c>
      <c r="I51" s="86" t="s">
        <v>270</v>
      </c>
      <c r="J51" s="86" t="s">
        <v>271</v>
      </c>
      <c r="K51" s="86" t="s">
        <v>399</v>
      </c>
      <c r="L51" s="86" t="s">
        <v>44</v>
      </c>
      <c r="M51" s="92" t="s">
        <v>45</v>
      </c>
      <c r="N51" s="86" t="s">
        <v>55</v>
      </c>
      <c r="O51" s="93"/>
      <c r="P51" s="92" t="s">
        <v>45</v>
      </c>
      <c r="Q51" s="92" t="s">
        <v>45</v>
      </c>
      <c r="R51" s="92" t="s">
        <v>45</v>
      </c>
      <c r="S51" s="92" t="s">
        <v>45</v>
      </c>
      <c r="T51" s="92" t="s">
        <v>45</v>
      </c>
      <c r="U51" s="92" t="s">
        <v>45</v>
      </c>
      <c r="V51" s="92" t="s">
        <v>45</v>
      </c>
      <c r="W51" s="92" t="s">
        <v>45</v>
      </c>
      <c r="X51" s="92" t="s">
        <v>45</v>
      </c>
      <c r="Y51" s="92" t="s">
        <v>45</v>
      </c>
      <c r="Z51" s="92" t="s">
        <v>45</v>
      </c>
      <c r="AA51" s="92" t="s">
        <v>45</v>
      </c>
      <c r="AB51" s="92" t="s">
        <v>45</v>
      </c>
      <c r="AC51" s="92" t="s">
        <v>45</v>
      </c>
      <c r="AD51" s="94" t="s">
        <v>45</v>
      </c>
      <c r="AE51" s="95" t="s">
        <v>114</v>
      </c>
      <c r="AF51" s="86" t="s">
        <v>401</v>
      </c>
      <c r="AG51" s="87" t="str">
        <f t="shared" si="0"/>
        <v>AAZ6073</v>
      </c>
      <c r="AH51" s="96" t="b">
        <f t="shared" si="1"/>
        <v>1</v>
      </c>
    </row>
    <row r="52" spans="1:34" ht="17" thickBot="1">
      <c r="A52" s="90">
        <v>51</v>
      </c>
      <c r="B52" s="86" t="s">
        <v>2722</v>
      </c>
      <c r="C52" s="86" t="s">
        <v>402</v>
      </c>
      <c r="D52" s="91" t="s">
        <v>2721</v>
      </c>
      <c r="E52" s="86" t="s">
        <v>403</v>
      </c>
      <c r="F52" s="86" t="s">
        <v>404</v>
      </c>
      <c r="G52" s="86" t="s">
        <v>405</v>
      </c>
      <c r="H52" s="86" t="s">
        <v>40</v>
      </c>
      <c r="I52" s="86" t="s">
        <v>406</v>
      </c>
      <c r="J52" s="86" t="s">
        <v>407</v>
      </c>
      <c r="K52" s="86" t="s">
        <v>405</v>
      </c>
      <c r="L52" s="86" t="s">
        <v>44</v>
      </c>
      <c r="M52" s="92" t="s">
        <v>45</v>
      </c>
      <c r="N52" s="86" t="s">
        <v>55</v>
      </c>
      <c r="O52" s="93"/>
      <c r="P52" s="92" t="s">
        <v>45</v>
      </c>
      <c r="Q52" s="92" t="s">
        <v>45</v>
      </c>
      <c r="R52" s="92" t="s">
        <v>45</v>
      </c>
      <c r="S52" s="92" t="s">
        <v>45</v>
      </c>
      <c r="T52" s="92" t="s">
        <v>45</v>
      </c>
      <c r="U52" s="92" t="s">
        <v>45</v>
      </c>
      <c r="V52" s="92" t="s">
        <v>45</v>
      </c>
      <c r="W52" s="92" t="s">
        <v>45</v>
      </c>
      <c r="X52" s="92" t="s">
        <v>45</v>
      </c>
      <c r="Y52" s="92" t="s">
        <v>45</v>
      </c>
      <c r="Z52" s="92" t="s">
        <v>45</v>
      </c>
      <c r="AA52" s="92" t="s">
        <v>45</v>
      </c>
      <c r="AB52" s="92" t="s">
        <v>45</v>
      </c>
      <c r="AC52" s="92" t="s">
        <v>45</v>
      </c>
      <c r="AD52" s="94" t="s">
        <v>45</v>
      </c>
      <c r="AE52" s="95" t="s">
        <v>56</v>
      </c>
      <c r="AF52" s="86" t="s">
        <v>409</v>
      </c>
      <c r="AG52" s="87" t="str">
        <f t="shared" si="0"/>
        <v>AAZ5402</v>
      </c>
      <c r="AH52" s="96" t="b">
        <f t="shared" si="1"/>
        <v>1</v>
      </c>
    </row>
    <row r="53" spans="1:34" ht="17" thickBot="1">
      <c r="A53" s="90">
        <v>52</v>
      </c>
      <c r="B53" s="86" t="s">
        <v>411</v>
      </c>
      <c r="C53" s="86" t="s">
        <v>410</v>
      </c>
      <c r="D53" s="91" t="s">
        <v>2724</v>
      </c>
      <c r="E53" s="86" t="s">
        <v>412</v>
      </c>
      <c r="F53" s="86" t="s">
        <v>413</v>
      </c>
      <c r="G53" s="86" t="s">
        <v>278</v>
      </c>
      <c r="H53" s="86" t="s">
        <v>40</v>
      </c>
      <c r="I53" s="86" t="s">
        <v>41</v>
      </c>
      <c r="J53" s="86" t="s">
        <v>278</v>
      </c>
      <c r="K53" s="86" t="s">
        <v>2699</v>
      </c>
      <c r="L53" s="86" t="s">
        <v>44</v>
      </c>
      <c r="M53" s="92" t="s">
        <v>45</v>
      </c>
      <c r="N53" s="86" t="s">
        <v>55</v>
      </c>
      <c r="O53" s="93"/>
      <c r="P53" s="92" t="s">
        <v>45</v>
      </c>
      <c r="Q53" s="92" t="s">
        <v>45</v>
      </c>
      <c r="R53" s="92" t="s">
        <v>45</v>
      </c>
      <c r="S53" s="92" t="s">
        <v>45</v>
      </c>
      <c r="T53" s="92" t="s">
        <v>45</v>
      </c>
      <c r="U53" s="92" t="s">
        <v>45</v>
      </c>
      <c r="V53" s="92" t="s">
        <v>45</v>
      </c>
      <c r="W53" s="92" t="s">
        <v>45</v>
      </c>
      <c r="X53" s="92" t="s">
        <v>45</v>
      </c>
      <c r="Y53" s="92" t="s">
        <v>45</v>
      </c>
      <c r="Z53" s="92" t="s">
        <v>45</v>
      </c>
      <c r="AA53" s="92" t="s">
        <v>45</v>
      </c>
      <c r="AB53" s="92" t="s">
        <v>45</v>
      </c>
      <c r="AC53" s="92" t="s">
        <v>45</v>
      </c>
      <c r="AD53" s="94" t="s">
        <v>45</v>
      </c>
      <c r="AE53" s="95" t="s">
        <v>56</v>
      </c>
      <c r="AF53" s="86" t="s">
        <v>415</v>
      </c>
      <c r="AG53" s="87" t="str">
        <f t="shared" si="0"/>
        <v>ACA0346</v>
      </c>
      <c r="AH53" s="96" t="b">
        <f t="shared" si="1"/>
        <v>1</v>
      </c>
    </row>
    <row r="54" spans="1:34" ht="17" thickBot="1">
      <c r="A54" s="90">
        <v>53</v>
      </c>
      <c r="B54" s="86" t="s">
        <v>417</v>
      </c>
      <c r="C54" s="86" t="s">
        <v>416</v>
      </c>
      <c r="D54" s="91" t="s">
        <v>2725</v>
      </c>
      <c r="E54" s="86" t="s">
        <v>418</v>
      </c>
      <c r="F54" s="86" t="s">
        <v>419</v>
      </c>
      <c r="G54" s="86" t="s">
        <v>420</v>
      </c>
      <c r="H54" s="86" t="s">
        <v>40</v>
      </c>
      <c r="I54" s="86" t="s">
        <v>270</v>
      </c>
      <c r="J54" s="86" t="s">
        <v>421</v>
      </c>
      <c r="K54" s="86" t="s">
        <v>420</v>
      </c>
      <c r="L54" s="86" t="s">
        <v>44</v>
      </c>
      <c r="M54" s="92" t="s">
        <v>45</v>
      </c>
      <c r="N54" s="86" t="s">
        <v>55</v>
      </c>
      <c r="O54" s="93"/>
      <c r="P54" s="92" t="s">
        <v>45</v>
      </c>
      <c r="Q54" s="92" t="s">
        <v>45</v>
      </c>
      <c r="R54" s="92" t="s">
        <v>45</v>
      </c>
      <c r="S54" s="92" t="s">
        <v>45</v>
      </c>
      <c r="T54" s="92" t="s">
        <v>45</v>
      </c>
      <c r="U54" s="92" t="s">
        <v>45</v>
      </c>
      <c r="V54" s="92" t="s">
        <v>45</v>
      </c>
      <c r="W54" s="92" t="s">
        <v>45</v>
      </c>
      <c r="X54" s="92" t="s">
        <v>45</v>
      </c>
      <c r="Y54" s="92" t="s">
        <v>45</v>
      </c>
      <c r="Z54" s="92" t="s">
        <v>45</v>
      </c>
      <c r="AA54" s="92" t="s">
        <v>45</v>
      </c>
      <c r="AB54" s="92" t="s">
        <v>45</v>
      </c>
      <c r="AC54" s="92" t="s">
        <v>45</v>
      </c>
      <c r="AD54" s="94" t="s">
        <v>45</v>
      </c>
      <c r="AE54" s="95" t="s">
        <v>56</v>
      </c>
      <c r="AF54" s="86" t="s">
        <v>423</v>
      </c>
      <c r="AG54" s="87" t="str">
        <f t="shared" si="0"/>
        <v>AAM9262</v>
      </c>
      <c r="AH54" s="96" t="b">
        <f t="shared" si="1"/>
        <v>1</v>
      </c>
    </row>
    <row r="55" spans="1:34" ht="17" thickBot="1">
      <c r="A55" s="90">
        <v>54</v>
      </c>
      <c r="B55" s="86" t="s">
        <v>425</v>
      </c>
      <c r="C55" s="86" t="s">
        <v>424</v>
      </c>
      <c r="D55" s="91" t="s">
        <v>2727</v>
      </c>
      <c r="E55" s="86" t="s">
        <v>426</v>
      </c>
      <c r="F55" s="86" t="s">
        <v>427</v>
      </c>
      <c r="G55" s="86" t="s">
        <v>428</v>
      </c>
      <c r="H55" s="86" t="s">
        <v>40</v>
      </c>
      <c r="I55" s="86" t="s">
        <v>41</v>
      </c>
      <c r="J55" s="86" t="s">
        <v>429</v>
      </c>
      <c r="K55" s="86" t="s">
        <v>428</v>
      </c>
      <c r="L55" s="86" t="s">
        <v>44</v>
      </c>
      <c r="M55" s="92" t="s">
        <v>45</v>
      </c>
      <c r="N55" s="86" t="s">
        <v>55</v>
      </c>
      <c r="O55" s="93"/>
      <c r="P55" s="92" t="s">
        <v>45</v>
      </c>
      <c r="Q55" s="92" t="s">
        <v>45</v>
      </c>
      <c r="R55" s="92" t="s">
        <v>45</v>
      </c>
      <c r="S55" s="92" t="s">
        <v>45</v>
      </c>
      <c r="T55" s="92" t="s">
        <v>45</v>
      </c>
      <c r="U55" s="92" t="s">
        <v>45</v>
      </c>
      <c r="V55" s="92" t="s">
        <v>45</v>
      </c>
      <c r="W55" s="92" t="s">
        <v>45</v>
      </c>
      <c r="X55" s="92" t="s">
        <v>45</v>
      </c>
      <c r="Y55" s="92" t="s">
        <v>45</v>
      </c>
      <c r="Z55" s="92" t="s">
        <v>45</v>
      </c>
      <c r="AA55" s="92" t="s">
        <v>45</v>
      </c>
      <c r="AB55" s="92" t="s">
        <v>45</v>
      </c>
      <c r="AC55" s="92" t="s">
        <v>45</v>
      </c>
      <c r="AD55" s="94" t="s">
        <v>45</v>
      </c>
      <c r="AE55" s="95" t="s">
        <v>56</v>
      </c>
      <c r="AF55" s="86" t="s">
        <v>431</v>
      </c>
      <c r="AG55" s="87" t="str">
        <f t="shared" si="0"/>
        <v>AAB3857</v>
      </c>
      <c r="AH55" s="96" t="b">
        <f t="shared" si="1"/>
        <v>1</v>
      </c>
    </row>
    <row r="56" spans="1:34" ht="17" thickBot="1">
      <c r="A56" s="90">
        <v>55</v>
      </c>
      <c r="B56" s="86" t="s">
        <v>433</v>
      </c>
      <c r="C56" s="86" t="s">
        <v>432</v>
      </c>
      <c r="D56" s="91" t="s">
        <v>2728</v>
      </c>
      <c r="E56" s="86" t="s">
        <v>434</v>
      </c>
      <c r="F56" s="86" t="s">
        <v>435</v>
      </c>
      <c r="G56" s="86" t="s">
        <v>436</v>
      </c>
      <c r="H56" s="86" t="s">
        <v>40</v>
      </c>
      <c r="I56" s="86" t="s">
        <v>41</v>
      </c>
      <c r="J56" s="86" t="s">
        <v>437</v>
      </c>
      <c r="K56" s="86" t="s">
        <v>436</v>
      </c>
      <c r="L56" s="86" t="s">
        <v>44</v>
      </c>
      <c r="M56" s="92" t="s">
        <v>45</v>
      </c>
      <c r="N56" s="86" t="s">
        <v>55</v>
      </c>
      <c r="O56" s="93"/>
      <c r="P56" s="92" t="s">
        <v>45</v>
      </c>
      <c r="Q56" s="92" t="s">
        <v>45</v>
      </c>
      <c r="R56" s="92" t="s">
        <v>45</v>
      </c>
      <c r="S56" s="92" t="s">
        <v>45</v>
      </c>
      <c r="T56" s="92" t="s">
        <v>45</v>
      </c>
      <c r="U56" s="92" t="s">
        <v>45</v>
      </c>
      <c r="V56" s="92" t="s">
        <v>45</v>
      </c>
      <c r="W56" s="92" t="s">
        <v>45</v>
      </c>
      <c r="X56" s="92" t="s">
        <v>45</v>
      </c>
      <c r="Y56" s="92" t="s">
        <v>45</v>
      </c>
      <c r="Z56" s="92" t="s">
        <v>45</v>
      </c>
      <c r="AA56" s="92" t="s">
        <v>45</v>
      </c>
      <c r="AB56" s="92" t="s">
        <v>45</v>
      </c>
      <c r="AC56" s="92" t="s">
        <v>45</v>
      </c>
      <c r="AD56" s="94" t="s">
        <v>45</v>
      </c>
      <c r="AE56" s="95" t="s">
        <v>56</v>
      </c>
      <c r="AF56" s="86" t="s">
        <v>439</v>
      </c>
      <c r="AG56" s="87" t="str">
        <f t="shared" si="0"/>
        <v>AAC4201</v>
      </c>
      <c r="AH56" s="96" t="b">
        <f t="shared" si="1"/>
        <v>1</v>
      </c>
    </row>
    <row r="57" spans="1:34" ht="17" thickBot="1">
      <c r="A57" s="90">
        <v>56</v>
      </c>
      <c r="B57" s="86" t="s">
        <v>441</v>
      </c>
      <c r="C57" s="86" t="s">
        <v>440</v>
      </c>
      <c r="D57" s="91" t="s">
        <v>2730</v>
      </c>
      <c r="E57" s="86" t="s">
        <v>442</v>
      </c>
      <c r="F57" s="86" t="s">
        <v>443</v>
      </c>
      <c r="G57" s="86" t="s">
        <v>444</v>
      </c>
      <c r="H57" s="86" t="s">
        <v>40</v>
      </c>
      <c r="I57" s="86" t="s">
        <v>406</v>
      </c>
      <c r="J57" s="86" t="s">
        <v>407</v>
      </c>
      <c r="K57" s="86" t="s">
        <v>444</v>
      </c>
      <c r="L57" s="86" t="s">
        <v>44</v>
      </c>
      <c r="M57" s="92" t="s">
        <v>45</v>
      </c>
      <c r="N57" s="86" t="s">
        <v>55</v>
      </c>
      <c r="O57" s="93"/>
      <c r="P57" s="92" t="s">
        <v>45</v>
      </c>
      <c r="Q57" s="92" t="s">
        <v>45</v>
      </c>
      <c r="R57" s="92" t="s">
        <v>45</v>
      </c>
      <c r="S57" s="92" t="s">
        <v>45</v>
      </c>
      <c r="T57" s="92" t="s">
        <v>45</v>
      </c>
      <c r="U57" s="92" t="s">
        <v>45</v>
      </c>
      <c r="V57" s="92" t="s">
        <v>45</v>
      </c>
      <c r="W57" s="92" t="s">
        <v>45</v>
      </c>
      <c r="X57" s="92" t="s">
        <v>45</v>
      </c>
      <c r="Y57" s="92" t="s">
        <v>45</v>
      </c>
      <c r="Z57" s="92" t="s">
        <v>45</v>
      </c>
      <c r="AA57" s="92" t="s">
        <v>45</v>
      </c>
      <c r="AB57" s="92" t="s">
        <v>45</v>
      </c>
      <c r="AC57" s="92" t="s">
        <v>45</v>
      </c>
      <c r="AD57" s="94" t="s">
        <v>45</v>
      </c>
      <c r="AE57" s="95" t="s">
        <v>56</v>
      </c>
      <c r="AF57" s="86" t="s">
        <v>446</v>
      </c>
      <c r="AG57" s="87" t="str">
        <f t="shared" si="0"/>
        <v>AAG1686</v>
      </c>
      <c r="AH57" s="96" t="b">
        <f t="shared" si="1"/>
        <v>1</v>
      </c>
    </row>
    <row r="58" spans="1:34" ht="17" thickBot="1">
      <c r="A58" s="90">
        <v>57</v>
      </c>
      <c r="B58" s="86" t="s">
        <v>448</v>
      </c>
      <c r="C58" s="86" t="s">
        <v>447</v>
      </c>
      <c r="D58" s="91" t="s">
        <v>2731</v>
      </c>
      <c r="E58" s="86" t="s">
        <v>449</v>
      </c>
      <c r="F58" s="86" t="s">
        <v>450</v>
      </c>
      <c r="G58" s="86" t="s">
        <v>451</v>
      </c>
      <c r="H58" s="86" t="s">
        <v>40</v>
      </c>
      <c r="I58" s="86" t="s">
        <v>252</v>
      </c>
      <c r="J58" s="86" t="s">
        <v>452</v>
      </c>
      <c r="K58" s="86" t="s">
        <v>451</v>
      </c>
      <c r="L58" s="86" t="s">
        <v>44</v>
      </c>
      <c r="M58" s="92" t="s">
        <v>45</v>
      </c>
      <c r="N58" s="86" t="s">
        <v>55</v>
      </c>
      <c r="O58" s="93"/>
      <c r="P58" s="92" t="s">
        <v>45</v>
      </c>
      <c r="Q58" s="92" t="s">
        <v>45</v>
      </c>
      <c r="R58" s="92" t="s">
        <v>45</v>
      </c>
      <c r="S58" s="92" t="s">
        <v>45</v>
      </c>
      <c r="T58" s="92" t="s">
        <v>45</v>
      </c>
      <c r="U58" s="92" t="s">
        <v>45</v>
      </c>
      <c r="V58" s="92" t="s">
        <v>45</v>
      </c>
      <c r="W58" s="92" t="s">
        <v>45</v>
      </c>
      <c r="X58" s="92" t="s">
        <v>45</v>
      </c>
      <c r="Y58" s="92" t="s">
        <v>45</v>
      </c>
      <c r="Z58" s="92" t="s">
        <v>45</v>
      </c>
      <c r="AA58" s="92" t="s">
        <v>45</v>
      </c>
      <c r="AB58" s="92" t="s">
        <v>45</v>
      </c>
      <c r="AC58" s="92" t="s">
        <v>45</v>
      </c>
      <c r="AD58" s="94" t="s">
        <v>45</v>
      </c>
      <c r="AE58" s="95" t="s">
        <v>56</v>
      </c>
      <c r="AF58" s="86" t="s">
        <v>453</v>
      </c>
      <c r="AG58" s="87" t="str">
        <f t="shared" si="0"/>
        <v>AAW0131</v>
      </c>
      <c r="AH58" s="96" t="b">
        <f t="shared" si="1"/>
        <v>1</v>
      </c>
    </row>
    <row r="59" spans="1:34" ht="17" thickBot="1">
      <c r="A59" s="90">
        <v>58</v>
      </c>
      <c r="B59" s="86" t="s">
        <v>455</v>
      </c>
      <c r="C59" s="86" t="s">
        <v>454</v>
      </c>
      <c r="D59" s="91" t="s">
        <v>2734</v>
      </c>
      <c r="E59" s="86" t="s">
        <v>456</v>
      </c>
      <c r="F59" s="86" t="s">
        <v>457</v>
      </c>
      <c r="G59" s="86" t="s">
        <v>458</v>
      </c>
      <c r="H59" s="86" t="s">
        <v>40</v>
      </c>
      <c r="I59" s="86" t="s">
        <v>320</v>
      </c>
      <c r="J59" s="86" t="s">
        <v>459</v>
      </c>
      <c r="K59" s="86" t="s">
        <v>458</v>
      </c>
      <c r="L59" s="86" t="s">
        <v>44</v>
      </c>
      <c r="M59" s="92" t="s">
        <v>45</v>
      </c>
      <c r="N59" s="86" t="s">
        <v>55</v>
      </c>
      <c r="O59" s="93"/>
      <c r="P59" s="92" t="s">
        <v>45</v>
      </c>
      <c r="Q59" s="92" t="s">
        <v>45</v>
      </c>
      <c r="R59" s="92" t="s">
        <v>45</v>
      </c>
      <c r="S59" s="92" t="s">
        <v>45</v>
      </c>
      <c r="T59" s="92" t="s">
        <v>45</v>
      </c>
      <c r="U59" s="92" t="s">
        <v>45</v>
      </c>
      <c r="V59" s="92" t="s">
        <v>45</v>
      </c>
      <c r="W59" s="92" t="s">
        <v>45</v>
      </c>
      <c r="X59" s="92" t="s">
        <v>45</v>
      </c>
      <c r="Y59" s="92" t="s">
        <v>45</v>
      </c>
      <c r="Z59" s="92" t="s">
        <v>45</v>
      </c>
      <c r="AA59" s="92" t="s">
        <v>45</v>
      </c>
      <c r="AB59" s="92" t="s">
        <v>45</v>
      </c>
      <c r="AC59" s="92" t="s">
        <v>45</v>
      </c>
      <c r="AD59" s="94" t="s">
        <v>45</v>
      </c>
      <c r="AE59" s="86" t="s">
        <v>461</v>
      </c>
      <c r="AF59" s="86" t="s">
        <v>462</v>
      </c>
      <c r="AG59" s="87" t="str">
        <f t="shared" si="0"/>
        <v>AAG4892</v>
      </c>
      <c r="AH59" s="96" t="b">
        <f t="shared" si="1"/>
        <v>1</v>
      </c>
    </row>
    <row r="60" spans="1:34" ht="17" thickBot="1">
      <c r="A60" s="90">
        <v>59</v>
      </c>
      <c r="B60" s="86" t="s">
        <v>464</v>
      </c>
      <c r="C60" s="86" t="s">
        <v>463</v>
      </c>
      <c r="D60" s="91" t="s">
        <v>2735</v>
      </c>
      <c r="E60" s="86" t="s">
        <v>465</v>
      </c>
      <c r="F60" s="86" t="s">
        <v>466</v>
      </c>
      <c r="G60" s="86" t="s">
        <v>467</v>
      </c>
      <c r="H60" s="86" t="s">
        <v>40</v>
      </c>
      <c r="I60" s="86" t="s">
        <v>41</v>
      </c>
      <c r="J60" s="86" t="s">
        <v>468</v>
      </c>
      <c r="K60" s="86" t="s">
        <v>467</v>
      </c>
      <c r="L60" s="86" t="s">
        <v>44</v>
      </c>
      <c r="M60" s="92" t="s">
        <v>45</v>
      </c>
      <c r="N60" s="86" t="s">
        <v>55</v>
      </c>
      <c r="O60" s="93"/>
      <c r="P60" s="92" t="s">
        <v>45</v>
      </c>
      <c r="Q60" s="92" t="s">
        <v>45</v>
      </c>
      <c r="R60" s="92" t="s">
        <v>45</v>
      </c>
      <c r="S60" s="92" t="s">
        <v>45</v>
      </c>
      <c r="T60" s="92" t="s">
        <v>45</v>
      </c>
      <c r="U60" s="92" t="s">
        <v>45</v>
      </c>
      <c r="V60" s="92" t="s">
        <v>45</v>
      </c>
      <c r="W60" s="92" t="s">
        <v>45</v>
      </c>
      <c r="X60" s="92" t="s">
        <v>45</v>
      </c>
      <c r="Y60" s="92" t="s">
        <v>45</v>
      </c>
      <c r="Z60" s="92" t="s">
        <v>45</v>
      </c>
      <c r="AA60" s="92" t="s">
        <v>45</v>
      </c>
      <c r="AB60" s="92" t="s">
        <v>45</v>
      </c>
      <c r="AC60" s="92" t="s">
        <v>45</v>
      </c>
      <c r="AD60" s="94" t="s">
        <v>45</v>
      </c>
      <c r="AE60" s="95" t="s">
        <v>56</v>
      </c>
      <c r="AF60" s="86" t="s">
        <v>470</v>
      </c>
      <c r="AG60" s="87" t="str">
        <f t="shared" si="0"/>
        <v>AAB9256</v>
      </c>
      <c r="AH60" s="96" t="b">
        <f t="shared" si="1"/>
        <v>1</v>
      </c>
    </row>
    <row r="61" spans="1:34" ht="17" thickBot="1">
      <c r="A61" s="90">
        <v>60</v>
      </c>
      <c r="B61" s="86" t="s">
        <v>472</v>
      </c>
      <c r="C61" s="86" t="s">
        <v>471</v>
      </c>
      <c r="D61" s="91" t="s">
        <v>2736</v>
      </c>
      <c r="E61" s="86" t="s">
        <v>473</v>
      </c>
      <c r="F61" s="86" t="s">
        <v>474</v>
      </c>
      <c r="G61" s="86" t="s">
        <v>475</v>
      </c>
      <c r="H61" s="86" t="s">
        <v>40</v>
      </c>
      <c r="I61" s="86" t="s">
        <v>41</v>
      </c>
      <c r="J61" s="86" t="s">
        <v>3100</v>
      </c>
      <c r="K61" s="86" t="s">
        <v>475</v>
      </c>
      <c r="L61" s="86" t="s">
        <v>44</v>
      </c>
      <c r="M61" s="92" t="s">
        <v>45</v>
      </c>
      <c r="N61" s="86" t="s">
        <v>55</v>
      </c>
      <c r="O61" s="93"/>
      <c r="P61" s="92" t="s">
        <v>45</v>
      </c>
      <c r="Q61" s="92" t="s">
        <v>45</v>
      </c>
      <c r="R61" s="92" t="s">
        <v>45</v>
      </c>
      <c r="S61" s="92" t="s">
        <v>45</v>
      </c>
      <c r="T61" s="92" t="s">
        <v>45</v>
      </c>
      <c r="U61" s="92" t="s">
        <v>45</v>
      </c>
      <c r="V61" s="92" t="s">
        <v>45</v>
      </c>
      <c r="W61" s="92" t="s">
        <v>45</v>
      </c>
      <c r="X61" s="92" t="s">
        <v>45</v>
      </c>
      <c r="Y61" s="92" t="s">
        <v>45</v>
      </c>
      <c r="Z61" s="92" t="s">
        <v>45</v>
      </c>
      <c r="AA61" s="92" t="s">
        <v>45</v>
      </c>
      <c r="AB61" s="92" t="s">
        <v>45</v>
      </c>
      <c r="AC61" s="92" t="s">
        <v>45</v>
      </c>
      <c r="AD61" s="94" t="s">
        <v>45</v>
      </c>
      <c r="AE61" s="95" t="s">
        <v>56</v>
      </c>
      <c r="AF61" s="86" t="s">
        <v>477</v>
      </c>
      <c r="AG61" s="87" t="str">
        <f t="shared" si="0"/>
        <v>AAL7118</v>
      </c>
      <c r="AH61" s="96" t="b">
        <f t="shared" si="1"/>
        <v>1</v>
      </c>
    </row>
    <row r="62" spans="1:34" ht="17" thickBot="1">
      <c r="A62" s="90">
        <v>61</v>
      </c>
      <c r="B62" s="86" t="s">
        <v>479</v>
      </c>
      <c r="C62" s="86" t="s">
        <v>478</v>
      </c>
      <c r="D62" s="91" t="s">
        <v>2737</v>
      </c>
      <c r="E62" s="86" t="s">
        <v>480</v>
      </c>
      <c r="F62" s="86" t="s">
        <v>481</v>
      </c>
      <c r="G62" s="86" t="s">
        <v>234</v>
      </c>
      <c r="H62" s="86" t="s">
        <v>40</v>
      </c>
      <c r="I62" s="86" t="s">
        <v>41</v>
      </c>
      <c r="J62" s="86" t="s">
        <v>186</v>
      </c>
      <c r="K62" s="86" t="s">
        <v>234</v>
      </c>
      <c r="L62" s="86" t="s">
        <v>44</v>
      </c>
      <c r="M62" s="92" t="s">
        <v>45</v>
      </c>
      <c r="N62" s="86" t="s">
        <v>55</v>
      </c>
      <c r="O62" s="93" t="s">
        <v>47</v>
      </c>
      <c r="P62" s="92" t="s">
        <v>45</v>
      </c>
      <c r="Q62" s="92" t="s">
        <v>45</v>
      </c>
      <c r="R62" s="92" t="s">
        <v>45</v>
      </c>
      <c r="S62" s="92" t="s">
        <v>45</v>
      </c>
      <c r="T62" s="92" t="s">
        <v>45</v>
      </c>
      <c r="U62" s="92" t="s">
        <v>45</v>
      </c>
      <c r="V62" s="92" t="s">
        <v>45</v>
      </c>
      <c r="W62" s="92" t="s">
        <v>45</v>
      </c>
      <c r="X62" s="92" t="s">
        <v>45</v>
      </c>
      <c r="Y62" s="92" t="s">
        <v>45</v>
      </c>
      <c r="Z62" s="92" t="s">
        <v>45</v>
      </c>
      <c r="AA62" s="92" t="s">
        <v>45</v>
      </c>
      <c r="AB62" s="92" t="s">
        <v>45</v>
      </c>
      <c r="AC62" s="92" t="s">
        <v>45</v>
      </c>
      <c r="AD62" s="94" t="s">
        <v>45</v>
      </c>
      <c r="AE62" s="95" t="s">
        <v>114</v>
      </c>
      <c r="AF62" s="86" t="s">
        <v>483</v>
      </c>
      <c r="AG62" s="87" t="str">
        <f t="shared" si="0"/>
        <v>AAC5203</v>
      </c>
      <c r="AH62" s="96" t="b">
        <f t="shared" si="1"/>
        <v>1</v>
      </c>
    </row>
    <row r="63" spans="1:34" ht="17" thickBot="1">
      <c r="A63" s="90">
        <v>62</v>
      </c>
      <c r="B63" s="86" t="s">
        <v>485</v>
      </c>
      <c r="C63" s="86" t="s">
        <v>484</v>
      </c>
      <c r="D63" s="91" t="s">
        <v>2738</v>
      </c>
      <c r="E63" s="86" t="s">
        <v>486</v>
      </c>
      <c r="F63" s="86" t="s">
        <v>487</v>
      </c>
      <c r="G63" s="86" t="s">
        <v>488</v>
      </c>
      <c r="H63" s="86" t="s">
        <v>40</v>
      </c>
      <c r="I63" s="86" t="s">
        <v>270</v>
      </c>
      <c r="J63" s="86" t="s">
        <v>271</v>
      </c>
      <c r="K63" s="86" t="s">
        <v>488</v>
      </c>
      <c r="L63" s="86" t="s">
        <v>44</v>
      </c>
      <c r="M63" s="92" t="s">
        <v>45</v>
      </c>
      <c r="N63" s="86" t="s">
        <v>55</v>
      </c>
      <c r="O63" s="93"/>
      <c r="P63" s="92" t="s">
        <v>45</v>
      </c>
      <c r="Q63" s="92" t="s">
        <v>45</v>
      </c>
      <c r="R63" s="92" t="s">
        <v>45</v>
      </c>
      <c r="S63" s="92" t="s">
        <v>45</v>
      </c>
      <c r="T63" s="92" t="s">
        <v>45</v>
      </c>
      <c r="U63" s="92" t="s">
        <v>45</v>
      </c>
      <c r="V63" s="92" t="s">
        <v>45</v>
      </c>
      <c r="W63" s="92" t="s">
        <v>45</v>
      </c>
      <c r="X63" s="92" t="s">
        <v>45</v>
      </c>
      <c r="Y63" s="92" t="s">
        <v>45</v>
      </c>
      <c r="Z63" s="92" t="s">
        <v>45</v>
      </c>
      <c r="AA63" s="92" t="s">
        <v>45</v>
      </c>
      <c r="AB63" s="92" t="s">
        <v>45</v>
      </c>
      <c r="AC63" s="92" t="s">
        <v>45</v>
      </c>
      <c r="AD63" s="94" t="s">
        <v>45</v>
      </c>
      <c r="AE63" s="95" t="s">
        <v>56</v>
      </c>
      <c r="AF63" s="86" t="s">
        <v>490</v>
      </c>
      <c r="AG63" s="87" t="str">
        <f t="shared" si="0"/>
        <v>AAM9260</v>
      </c>
      <c r="AH63" s="96" t="b">
        <f t="shared" si="1"/>
        <v>1</v>
      </c>
    </row>
    <row r="64" spans="1:34" ht="17" thickBot="1">
      <c r="A64" s="90">
        <v>63</v>
      </c>
      <c r="B64" s="86" t="s">
        <v>492</v>
      </c>
      <c r="C64" s="86" t="s">
        <v>491</v>
      </c>
      <c r="D64" s="91" t="s">
        <v>2739</v>
      </c>
      <c r="E64" s="86" t="s">
        <v>493</v>
      </c>
      <c r="F64" s="86" t="s">
        <v>494</v>
      </c>
      <c r="G64" s="86" t="s">
        <v>495</v>
      </c>
      <c r="H64" s="86" t="s">
        <v>40</v>
      </c>
      <c r="I64" s="86" t="s">
        <v>320</v>
      </c>
      <c r="J64" s="86" t="s">
        <v>496</v>
      </c>
      <c r="K64" s="86" t="s">
        <v>495</v>
      </c>
      <c r="L64" s="86" t="s">
        <v>44</v>
      </c>
      <c r="M64" s="92" t="s">
        <v>45</v>
      </c>
      <c r="N64" s="86" t="s">
        <v>55</v>
      </c>
      <c r="O64" s="93"/>
      <c r="P64" s="92" t="s">
        <v>45</v>
      </c>
      <c r="Q64" s="92" t="s">
        <v>45</v>
      </c>
      <c r="R64" s="92" t="s">
        <v>45</v>
      </c>
      <c r="S64" s="92" t="s">
        <v>45</v>
      </c>
      <c r="T64" s="92" t="s">
        <v>45</v>
      </c>
      <c r="U64" s="92" t="s">
        <v>45</v>
      </c>
      <c r="V64" s="92" t="s">
        <v>45</v>
      </c>
      <c r="W64" s="92" t="s">
        <v>45</v>
      </c>
      <c r="X64" s="92" t="s">
        <v>45</v>
      </c>
      <c r="Y64" s="92" t="s">
        <v>45</v>
      </c>
      <c r="Z64" s="92" t="s">
        <v>45</v>
      </c>
      <c r="AA64" s="92" t="s">
        <v>45</v>
      </c>
      <c r="AB64" s="92" t="s">
        <v>45</v>
      </c>
      <c r="AC64" s="92" t="s">
        <v>45</v>
      </c>
      <c r="AD64" s="94" t="s">
        <v>45</v>
      </c>
      <c r="AE64" s="86" t="s">
        <v>497</v>
      </c>
      <c r="AF64" s="86" t="s">
        <v>498</v>
      </c>
      <c r="AG64" s="87" t="str">
        <f t="shared" si="0"/>
        <v>AAM9015</v>
      </c>
      <c r="AH64" s="96" t="b">
        <f t="shared" si="1"/>
        <v>1</v>
      </c>
    </row>
    <row r="65" spans="1:34" ht="17" thickBot="1">
      <c r="A65" s="90">
        <v>64</v>
      </c>
      <c r="B65" s="86" t="s">
        <v>500</v>
      </c>
      <c r="C65" s="86" t="s">
        <v>499</v>
      </c>
      <c r="D65" s="91" t="s">
        <v>2740</v>
      </c>
      <c r="E65" s="86" t="s">
        <v>501</v>
      </c>
      <c r="F65" s="86" t="s">
        <v>502</v>
      </c>
      <c r="G65" s="86" t="s">
        <v>503</v>
      </c>
      <c r="H65" s="86" t="s">
        <v>40</v>
      </c>
      <c r="I65" s="86" t="s">
        <v>41</v>
      </c>
      <c r="J65" s="86" t="s">
        <v>504</v>
      </c>
      <c r="K65" s="86" t="s">
        <v>503</v>
      </c>
      <c r="L65" s="86" t="s">
        <v>44</v>
      </c>
      <c r="M65" s="92" t="s">
        <v>45</v>
      </c>
      <c r="N65" s="86" t="s">
        <v>55</v>
      </c>
      <c r="O65" s="93" t="s">
        <v>47</v>
      </c>
      <c r="P65" s="92" t="s">
        <v>45</v>
      </c>
      <c r="Q65" s="92" t="s">
        <v>45</v>
      </c>
      <c r="R65" s="92" t="s">
        <v>45</v>
      </c>
      <c r="S65" s="92" t="s">
        <v>45</v>
      </c>
      <c r="T65" s="92" t="s">
        <v>45</v>
      </c>
      <c r="U65" s="92" t="s">
        <v>45</v>
      </c>
      <c r="V65" s="92" t="s">
        <v>45</v>
      </c>
      <c r="W65" s="92" t="s">
        <v>45</v>
      </c>
      <c r="X65" s="92" t="s">
        <v>45</v>
      </c>
      <c r="Y65" s="92" t="s">
        <v>45</v>
      </c>
      <c r="Z65" s="92" t="s">
        <v>45</v>
      </c>
      <c r="AA65" s="92" t="s">
        <v>45</v>
      </c>
      <c r="AB65" s="92" t="s">
        <v>45</v>
      </c>
      <c r="AC65" s="92" t="s">
        <v>45</v>
      </c>
      <c r="AD65" s="94" t="s">
        <v>45</v>
      </c>
      <c r="AE65" s="95" t="s">
        <v>56</v>
      </c>
      <c r="AF65" s="86" t="s">
        <v>506</v>
      </c>
      <c r="AG65" s="87" t="str">
        <f t="shared" si="0"/>
        <v>ABX8388</v>
      </c>
      <c r="AH65" s="96" t="b">
        <f t="shared" si="1"/>
        <v>1</v>
      </c>
    </row>
    <row r="66" spans="1:34" ht="17" thickBot="1">
      <c r="A66" s="90">
        <v>65</v>
      </c>
      <c r="B66" s="86" t="s">
        <v>508</v>
      </c>
      <c r="C66" s="86" t="s">
        <v>2935</v>
      </c>
      <c r="D66" s="91" t="s">
        <v>2936</v>
      </c>
      <c r="E66" s="86" t="s">
        <v>509</v>
      </c>
      <c r="F66" s="105" t="s">
        <v>2937</v>
      </c>
      <c r="G66" s="86" t="s">
        <v>271</v>
      </c>
      <c r="H66" s="86" t="s">
        <v>40</v>
      </c>
      <c r="I66" s="86" t="s">
        <v>270</v>
      </c>
      <c r="J66" s="86" t="s">
        <v>271</v>
      </c>
      <c r="K66" s="86" t="s">
        <v>2699</v>
      </c>
      <c r="L66" s="86" t="s">
        <v>1272</v>
      </c>
      <c r="M66" s="102" t="s">
        <v>45</v>
      </c>
      <c r="N66" s="103" t="s">
        <v>2850</v>
      </c>
      <c r="O66" s="104" t="s">
        <v>2685</v>
      </c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93"/>
      <c r="AE66" s="86"/>
      <c r="AF66" s="86"/>
      <c r="AG66" s="86" t="str">
        <f t="shared" si="0"/>
        <v>AAZ6074</v>
      </c>
      <c r="AH66" s="89" t="b">
        <f t="shared" si="1"/>
        <v>0</v>
      </c>
    </row>
    <row r="67" spans="1:34" ht="17" thickBot="1">
      <c r="A67" s="90">
        <v>66</v>
      </c>
      <c r="B67" s="86" t="s">
        <v>513</v>
      </c>
      <c r="C67" s="86" t="s">
        <v>512</v>
      </c>
      <c r="D67" s="91" t="s">
        <v>2741</v>
      </c>
      <c r="E67" s="86" t="s">
        <v>514</v>
      </c>
      <c r="F67" s="86" t="s">
        <v>515</v>
      </c>
      <c r="G67" s="86" t="s">
        <v>516</v>
      </c>
      <c r="H67" s="86" t="s">
        <v>40</v>
      </c>
      <c r="I67" s="86" t="s">
        <v>320</v>
      </c>
      <c r="J67" s="86" t="s">
        <v>496</v>
      </c>
      <c r="K67" s="86" t="s">
        <v>516</v>
      </c>
      <c r="L67" s="86" t="s">
        <v>44</v>
      </c>
      <c r="M67" s="92" t="s">
        <v>45</v>
      </c>
      <c r="N67" s="86" t="s">
        <v>216</v>
      </c>
      <c r="O67" s="93"/>
      <c r="P67" s="92" t="s">
        <v>45</v>
      </c>
      <c r="Q67" s="92" t="s">
        <v>45</v>
      </c>
      <c r="R67" s="92" t="s">
        <v>45</v>
      </c>
      <c r="S67" s="92" t="s">
        <v>45</v>
      </c>
      <c r="T67" s="92" t="s">
        <v>45</v>
      </c>
      <c r="U67" s="92" t="s">
        <v>45</v>
      </c>
      <c r="V67" s="92" t="s">
        <v>45</v>
      </c>
      <c r="W67" s="92" t="s">
        <v>216</v>
      </c>
      <c r="X67" s="92" t="s">
        <v>45</v>
      </c>
      <c r="Y67" s="92" t="s">
        <v>45</v>
      </c>
      <c r="Z67" s="92" t="s">
        <v>45</v>
      </c>
      <c r="AA67" s="92" t="s">
        <v>45</v>
      </c>
      <c r="AB67" s="92" t="s">
        <v>45</v>
      </c>
      <c r="AC67" s="92" t="s">
        <v>45</v>
      </c>
      <c r="AD67" s="94" t="s">
        <v>45</v>
      </c>
      <c r="AE67" s="86" t="s">
        <v>518</v>
      </c>
      <c r="AF67" s="86" t="s">
        <v>519</v>
      </c>
      <c r="AG67" s="87" t="str">
        <f t="shared" ref="AG67:AG130" si="2">RIGHT(E67, LEN(E67)-5)</f>
        <v>ABA3294</v>
      </c>
      <c r="AH67" s="96" t="b">
        <f t="shared" ref="AH67:AH130" si="3">EXACT(AF67,AG67)</f>
        <v>1</v>
      </c>
    </row>
    <row r="68" spans="1:34" ht="17" thickBot="1">
      <c r="A68" s="90">
        <v>67</v>
      </c>
      <c r="B68" s="86" t="s">
        <v>521</v>
      </c>
      <c r="C68" s="86" t="s">
        <v>520</v>
      </c>
      <c r="D68" s="91" t="s">
        <v>2742</v>
      </c>
      <c r="E68" s="86" t="s">
        <v>522</v>
      </c>
      <c r="F68" s="86" t="s">
        <v>523</v>
      </c>
      <c r="G68" s="86" t="s">
        <v>524</v>
      </c>
      <c r="H68" s="86" t="s">
        <v>40</v>
      </c>
      <c r="I68" s="86" t="s">
        <v>252</v>
      </c>
      <c r="J68" s="86" t="s">
        <v>525</v>
      </c>
      <c r="K68" s="86" t="s">
        <v>524</v>
      </c>
      <c r="L68" s="86" t="s">
        <v>44</v>
      </c>
      <c r="M68" s="92" t="s">
        <v>45</v>
      </c>
      <c r="N68" s="86" t="s">
        <v>55</v>
      </c>
      <c r="O68" s="93"/>
      <c r="P68" s="92" t="s">
        <v>45</v>
      </c>
      <c r="Q68" s="92" t="s">
        <v>45</v>
      </c>
      <c r="R68" s="92" t="s">
        <v>45</v>
      </c>
      <c r="S68" s="92" t="s">
        <v>45</v>
      </c>
      <c r="T68" s="92" t="s">
        <v>45</v>
      </c>
      <c r="U68" s="92" t="s">
        <v>45</v>
      </c>
      <c r="V68" s="92" t="s">
        <v>45</v>
      </c>
      <c r="W68" s="92" t="s">
        <v>45</v>
      </c>
      <c r="X68" s="92" t="s">
        <v>45</v>
      </c>
      <c r="Y68" s="92" t="s">
        <v>45</v>
      </c>
      <c r="Z68" s="92" t="s">
        <v>45</v>
      </c>
      <c r="AA68" s="92" t="s">
        <v>45</v>
      </c>
      <c r="AB68" s="92" t="s">
        <v>45</v>
      </c>
      <c r="AC68" s="92" t="s">
        <v>45</v>
      </c>
      <c r="AD68" s="94" t="s">
        <v>45</v>
      </c>
      <c r="AE68" s="95" t="s">
        <v>56</v>
      </c>
      <c r="AF68" s="86" t="s">
        <v>526</v>
      </c>
      <c r="AG68" s="87" t="str">
        <f t="shared" si="2"/>
        <v>AAP5045</v>
      </c>
      <c r="AH68" s="96" t="b">
        <f t="shared" si="3"/>
        <v>1</v>
      </c>
    </row>
    <row r="69" spans="1:34" ht="17" thickBot="1">
      <c r="A69" s="90">
        <v>68</v>
      </c>
      <c r="B69" s="86" t="s">
        <v>528</v>
      </c>
      <c r="C69" s="86" t="s">
        <v>527</v>
      </c>
      <c r="D69" s="91" t="s">
        <v>3066</v>
      </c>
      <c r="E69" s="86" t="s">
        <v>529</v>
      </c>
      <c r="F69" s="86" t="s">
        <v>530</v>
      </c>
      <c r="G69" s="86" t="s">
        <v>320</v>
      </c>
      <c r="H69" s="86" t="s">
        <v>40</v>
      </c>
      <c r="I69" s="86" t="s">
        <v>320</v>
      </c>
      <c r="J69" s="86" t="s">
        <v>2699</v>
      </c>
      <c r="K69" s="86" t="s">
        <v>2699</v>
      </c>
      <c r="L69" s="86" t="s">
        <v>1272</v>
      </c>
      <c r="M69" s="102" t="s">
        <v>45</v>
      </c>
      <c r="N69" s="103" t="s">
        <v>2850</v>
      </c>
      <c r="O69" s="104" t="s">
        <v>2685</v>
      </c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93"/>
      <c r="AE69" s="86"/>
      <c r="AF69" s="86"/>
      <c r="AG69" s="86" t="str">
        <f t="shared" si="2"/>
        <v>ACI8140</v>
      </c>
      <c r="AH69" s="89" t="b">
        <f t="shared" si="3"/>
        <v>0</v>
      </c>
    </row>
    <row r="70" spans="1:34" ht="17" thickBot="1">
      <c r="A70" s="90">
        <v>69</v>
      </c>
      <c r="B70" s="86" t="s">
        <v>533</v>
      </c>
      <c r="C70" s="86" t="s">
        <v>532</v>
      </c>
      <c r="D70" s="91" t="s">
        <v>2743</v>
      </c>
      <c r="E70" s="86" t="s">
        <v>534</v>
      </c>
      <c r="F70" s="86" t="s">
        <v>535</v>
      </c>
      <c r="G70" s="86" t="s">
        <v>536</v>
      </c>
      <c r="H70" s="86" t="s">
        <v>40</v>
      </c>
      <c r="I70" s="86" t="s">
        <v>41</v>
      </c>
      <c r="J70" s="86" t="s">
        <v>350</v>
      </c>
      <c r="K70" s="86" t="s">
        <v>536</v>
      </c>
      <c r="L70" s="86" t="s">
        <v>44</v>
      </c>
      <c r="M70" s="92" t="s">
        <v>45</v>
      </c>
      <c r="N70" s="86" t="s">
        <v>55</v>
      </c>
      <c r="O70" s="93"/>
      <c r="P70" s="92" t="s">
        <v>45</v>
      </c>
      <c r="Q70" s="92" t="s">
        <v>45</v>
      </c>
      <c r="R70" s="92" t="s">
        <v>45</v>
      </c>
      <c r="S70" s="92" t="s">
        <v>45</v>
      </c>
      <c r="T70" s="92" t="s">
        <v>45</v>
      </c>
      <c r="U70" s="92" t="s">
        <v>45</v>
      </c>
      <c r="V70" s="92" t="s">
        <v>45</v>
      </c>
      <c r="W70" s="92" t="s">
        <v>45</v>
      </c>
      <c r="X70" s="92" t="s">
        <v>45</v>
      </c>
      <c r="Y70" s="92" t="s">
        <v>45</v>
      </c>
      <c r="Z70" s="92" t="s">
        <v>45</v>
      </c>
      <c r="AA70" s="92" t="s">
        <v>45</v>
      </c>
      <c r="AB70" s="92" t="s">
        <v>45</v>
      </c>
      <c r="AC70" s="92" t="s">
        <v>45</v>
      </c>
      <c r="AD70" s="94" t="s">
        <v>45</v>
      </c>
      <c r="AE70" s="95" t="s">
        <v>114</v>
      </c>
      <c r="AF70" s="86" t="s">
        <v>538</v>
      </c>
      <c r="AG70" s="87" t="str">
        <f t="shared" si="2"/>
        <v>AAV7095</v>
      </c>
      <c r="AH70" s="96" t="b">
        <f t="shared" si="3"/>
        <v>1</v>
      </c>
    </row>
    <row r="71" spans="1:34" ht="17" thickBot="1">
      <c r="A71" s="90">
        <v>70</v>
      </c>
      <c r="B71" s="86" t="s">
        <v>540</v>
      </c>
      <c r="C71" s="86" t="s">
        <v>3101</v>
      </c>
      <c r="D71" s="91" t="s">
        <v>2699</v>
      </c>
      <c r="E71" s="86" t="s">
        <v>541</v>
      </c>
      <c r="F71" s="86" t="s">
        <v>2851</v>
      </c>
      <c r="G71" s="86" t="s">
        <v>543</v>
      </c>
      <c r="H71" s="86" t="s">
        <v>40</v>
      </c>
      <c r="I71" s="86" t="s">
        <v>41</v>
      </c>
      <c r="J71" s="86" t="s">
        <v>365</v>
      </c>
      <c r="K71" s="86" t="s">
        <v>543</v>
      </c>
      <c r="L71" s="86" t="s">
        <v>1272</v>
      </c>
      <c r="M71" s="102" t="s">
        <v>45</v>
      </c>
      <c r="N71" s="103" t="s">
        <v>2850</v>
      </c>
      <c r="O71" s="108" t="s">
        <v>2686</v>
      </c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93"/>
      <c r="AE71" s="86"/>
      <c r="AF71" s="86"/>
      <c r="AG71" s="86" t="str">
        <f t="shared" si="2"/>
        <v>AAD8971</v>
      </c>
      <c r="AH71" s="89" t="b">
        <f t="shared" si="3"/>
        <v>0</v>
      </c>
    </row>
    <row r="72" spans="1:34" ht="17" thickBot="1">
      <c r="A72" s="90">
        <v>71</v>
      </c>
      <c r="B72" s="86" t="s">
        <v>546</v>
      </c>
      <c r="C72" s="86" t="s">
        <v>545</v>
      </c>
      <c r="D72" s="91" t="s">
        <v>2744</v>
      </c>
      <c r="E72" s="86" t="s">
        <v>547</v>
      </c>
      <c r="F72" s="86" t="s">
        <v>548</v>
      </c>
      <c r="G72" s="86" t="s">
        <v>549</v>
      </c>
      <c r="H72" s="86" t="s">
        <v>40</v>
      </c>
      <c r="I72" s="86" t="s">
        <v>270</v>
      </c>
      <c r="J72" s="86" t="s">
        <v>421</v>
      </c>
      <c r="K72" s="86" t="s">
        <v>549</v>
      </c>
      <c r="L72" s="86" t="s">
        <v>44</v>
      </c>
      <c r="M72" s="92" t="s">
        <v>45</v>
      </c>
      <c r="N72" s="86" t="s">
        <v>55</v>
      </c>
      <c r="O72" s="93"/>
      <c r="P72" s="92" t="s">
        <v>45</v>
      </c>
      <c r="Q72" s="92" t="s">
        <v>45</v>
      </c>
      <c r="R72" s="92" t="s">
        <v>45</v>
      </c>
      <c r="S72" s="92" t="s">
        <v>45</v>
      </c>
      <c r="T72" s="92" t="s">
        <v>45</v>
      </c>
      <c r="U72" s="92" t="s">
        <v>45</v>
      </c>
      <c r="V72" s="92" t="s">
        <v>45</v>
      </c>
      <c r="W72" s="92" t="s">
        <v>45</v>
      </c>
      <c r="X72" s="92" t="s">
        <v>45</v>
      </c>
      <c r="Y72" s="92" t="s">
        <v>45</v>
      </c>
      <c r="Z72" s="92" t="s">
        <v>45</v>
      </c>
      <c r="AA72" s="92" t="s">
        <v>45</v>
      </c>
      <c r="AB72" s="92" t="s">
        <v>45</v>
      </c>
      <c r="AC72" s="92" t="s">
        <v>45</v>
      </c>
      <c r="AD72" s="94" t="s">
        <v>45</v>
      </c>
      <c r="AE72" s="95" t="s">
        <v>56</v>
      </c>
      <c r="AF72" s="86" t="s">
        <v>551</v>
      </c>
      <c r="AG72" s="87" t="str">
        <f t="shared" si="2"/>
        <v>AAV1299</v>
      </c>
      <c r="AH72" s="96" t="b">
        <f t="shared" si="3"/>
        <v>1</v>
      </c>
    </row>
    <row r="73" spans="1:34" ht="17" thickBot="1">
      <c r="A73" s="90">
        <v>72</v>
      </c>
      <c r="B73" s="86" t="s">
        <v>553</v>
      </c>
      <c r="C73" s="86" t="s">
        <v>552</v>
      </c>
      <c r="D73" s="91" t="s">
        <v>2745</v>
      </c>
      <c r="E73" s="86" t="s">
        <v>554</v>
      </c>
      <c r="F73" s="86" t="s">
        <v>555</v>
      </c>
      <c r="G73" s="86" t="s">
        <v>503</v>
      </c>
      <c r="H73" s="86" t="s">
        <v>40</v>
      </c>
      <c r="I73" s="86" t="s">
        <v>41</v>
      </c>
      <c r="J73" s="86" t="s">
        <v>504</v>
      </c>
      <c r="K73" s="86" t="s">
        <v>503</v>
      </c>
      <c r="L73" s="86" t="s">
        <v>44</v>
      </c>
      <c r="M73" s="92" t="s">
        <v>45</v>
      </c>
      <c r="N73" s="86" t="s">
        <v>55</v>
      </c>
      <c r="O73" s="93"/>
      <c r="P73" s="92" t="s">
        <v>45</v>
      </c>
      <c r="Q73" s="92" t="s">
        <v>45</v>
      </c>
      <c r="R73" s="92" t="s">
        <v>45</v>
      </c>
      <c r="S73" s="92" t="s">
        <v>45</v>
      </c>
      <c r="T73" s="92" t="s">
        <v>45</v>
      </c>
      <c r="U73" s="92" t="s">
        <v>45</v>
      </c>
      <c r="V73" s="92" t="s">
        <v>45</v>
      </c>
      <c r="W73" s="92" t="s">
        <v>45</v>
      </c>
      <c r="X73" s="92" t="s">
        <v>45</v>
      </c>
      <c r="Y73" s="92" t="s">
        <v>45</v>
      </c>
      <c r="Z73" s="92" t="s">
        <v>45</v>
      </c>
      <c r="AA73" s="92" t="s">
        <v>45</v>
      </c>
      <c r="AB73" s="92" t="s">
        <v>45</v>
      </c>
      <c r="AC73" s="92" t="s">
        <v>45</v>
      </c>
      <c r="AD73" s="94" t="s">
        <v>45</v>
      </c>
      <c r="AE73" s="95" t="s">
        <v>56</v>
      </c>
      <c r="AF73" s="86" t="s">
        <v>557</v>
      </c>
      <c r="AG73" s="87" t="str">
        <f t="shared" si="2"/>
        <v>ACA8693</v>
      </c>
      <c r="AH73" s="96" t="b">
        <f t="shared" si="3"/>
        <v>1</v>
      </c>
    </row>
    <row r="74" spans="1:34" ht="17" thickBot="1">
      <c r="A74" s="90">
        <v>73</v>
      </c>
      <c r="B74" s="86" t="s">
        <v>559</v>
      </c>
      <c r="C74" s="86" t="s">
        <v>558</v>
      </c>
      <c r="D74" s="91" t="s">
        <v>2946</v>
      </c>
      <c r="E74" s="86" t="s">
        <v>560</v>
      </c>
      <c r="F74" s="86" t="s">
        <v>561</v>
      </c>
      <c r="G74" s="86" t="s">
        <v>562</v>
      </c>
      <c r="H74" s="86" t="s">
        <v>40</v>
      </c>
      <c r="I74" s="86" t="s">
        <v>320</v>
      </c>
      <c r="J74" s="86" t="s">
        <v>563</v>
      </c>
      <c r="K74" s="86" t="s">
        <v>562</v>
      </c>
      <c r="L74" s="86" t="s">
        <v>1272</v>
      </c>
      <c r="M74" s="102" t="s">
        <v>45</v>
      </c>
      <c r="N74" s="103" t="s">
        <v>2850</v>
      </c>
      <c r="O74" s="104" t="s">
        <v>2685</v>
      </c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93"/>
      <c r="AE74" s="86"/>
      <c r="AF74" s="86"/>
      <c r="AG74" s="86" t="str">
        <f t="shared" si="2"/>
        <v>AAM8957</v>
      </c>
      <c r="AH74" s="89" t="b">
        <f t="shared" si="3"/>
        <v>0</v>
      </c>
    </row>
    <row r="75" spans="1:34" ht="17" thickBot="1">
      <c r="A75" s="90">
        <v>74</v>
      </c>
      <c r="B75" s="86" t="s">
        <v>566</v>
      </c>
      <c r="C75" s="86" t="s">
        <v>565</v>
      </c>
      <c r="D75" s="91" t="s">
        <v>2746</v>
      </c>
      <c r="E75" s="86" t="s">
        <v>567</v>
      </c>
      <c r="F75" s="86" t="s">
        <v>568</v>
      </c>
      <c r="G75" s="86" t="s">
        <v>569</v>
      </c>
      <c r="H75" s="86" t="s">
        <v>40</v>
      </c>
      <c r="I75" s="86" t="s">
        <v>41</v>
      </c>
      <c r="J75" s="86" t="s">
        <v>569</v>
      </c>
      <c r="K75" s="86" t="s">
        <v>2699</v>
      </c>
      <c r="L75" s="86" t="s">
        <v>44</v>
      </c>
      <c r="M75" s="92" t="s">
        <v>45</v>
      </c>
      <c r="N75" s="86" t="s">
        <v>55</v>
      </c>
      <c r="O75" s="93"/>
      <c r="P75" s="92" t="s">
        <v>45</v>
      </c>
      <c r="Q75" s="92" t="s">
        <v>45</v>
      </c>
      <c r="R75" s="92" t="s">
        <v>45</v>
      </c>
      <c r="S75" s="92" t="s">
        <v>45</v>
      </c>
      <c r="T75" s="92" t="s">
        <v>45</v>
      </c>
      <c r="U75" s="92" t="s">
        <v>45</v>
      </c>
      <c r="V75" s="92" t="s">
        <v>45</v>
      </c>
      <c r="W75" s="92" t="s">
        <v>45</v>
      </c>
      <c r="X75" s="92" t="s">
        <v>45</v>
      </c>
      <c r="Y75" s="92" t="s">
        <v>45</v>
      </c>
      <c r="Z75" s="92" t="s">
        <v>45</v>
      </c>
      <c r="AA75" s="92" t="s">
        <v>45</v>
      </c>
      <c r="AB75" s="92" t="s">
        <v>45</v>
      </c>
      <c r="AC75" s="92" t="s">
        <v>45</v>
      </c>
      <c r="AD75" s="94" t="s">
        <v>45</v>
      </c>
      <c r="AE75" s="95" t="s">
        <v>56</v>
      </c>
      <c r="AF75" s="86" t="s">
        <v>571</v>
      </c>
      <c r="AG75" s="87" t="str">
        <f t="shared" si="2"/>
        <v>ACI8978</v>
      </c>
      <c r="AH75" s="96" t="b">
        <f t="shared" si="3"/>
        <v>1</v>
      </c>
    </row>
    <row r="76" spans="1:34" ht="17" thickBot="1">
      <c r="A76" s="90">
        <v>75</v>
      </c>
      <c r="B76" s="86" t="s">
        <v>573</v>
      </c>
      <c r="C76" s="86" t="s">
        <v>572</v>
      </c>
      <c r="D76" s="91" t="s">
        <v>2747</v>
      </c>
      <c r="E76" s="86" t="s">
        <v>574</v>
      </c>
      <c r="F76" s="86" t="s">
        <v>575</v>
      </c>
      <c r="G76" s="86" t="s">
        <v>278</v>
      </c>
      <c r="H76" s="86" t="s">
        <v>40</v>
      </c>
      <c r="I76" s="86" t="s">
        <v>41</v>
      </c>
      <c r="J76" s="86" t="s">
        <v>278</v>
      </c>
      <c r="K76" s="86" t="s">
        <v>2699</v>
      </c>
      <c r="L76" s="86" t="s">
        <v>44</v>
      </c>
      <c r="M76" s="92" t="s">
        <v>45</v>
      </c>
      <c r="N76" s="86" t="s">
        <v>55</v>
      </c>
      <c r="O76" s="93"/>
      <c r="P76" s="92" t="s">
        <v>45</v>
      </c>
      <c r="Q76" s="92" t="s">
        <v>45</v>
      </c>
      <c r="R76" s="92" t="s">
        <v>45</v>
      </c>
      <c r="S76" s="92" t="s">
        <v>45</v>
      </c>
      <c r="T76" s="92" t="s">
        <v>45</v>
      </c>
      <c r="U76" s="92" t="s">
        <v>45</v>
      </c>
      <c r="V76" s="92" t="s">
        <v>45</v>
      </c>
      <c r="W76" s="92" t="s">
        <v>45</v>
      </c>
      <c r="X76" s="92" t="s">
        <v>45</v>
      </c>
      <c r="Y76" s="92" t="s">
        <v>45</v>
      </c>
      <c r="Z76" s="92" t="s">
        <v>45</v>
      </c>
      <c r="AA76" s="92" t="s">
        <v>45</v>
      </c>
      <c r="AB76" s="92" t="s">
        <v>45</v>
      </c>
      <c r="AC76" s="92" t="s">
        <v>45</v>
      </c>
      <c r="AD76" s="94" t="s">
        <v>45</v>
      </c>
      <c r="AE76" s="95" t="s">
        <v>56</v>
      </c>
      <c r="AF76" s="86" t="s">
        <v>576</v>
      </c>
      <c r="AG76" s="87" t="str">
        <f t="shared" si="2"/>
        <v>ACI9125</v>
      </c>
      <c r="AH76" s="96" t="b">
        <f t="shared" si="3"/>
        <v>1</v>
      </c>
    </row>
    <row r="77" spans="1:34" ht="17" thickBot="1">
      <c r="A77" s="90">
        <v>76</v>
      </c>
      <c r="B77" s="86" t="s">
        <v>578</v>
      </c>
      <c r="C77" s="86" t="s">
        <v>577</v>
      </c>
      <c r="D77" s="91" t="s">
        <v>2748</v>
      </c>
      <c r="E77" s="86" t="s">
        <v>579</v>
      </c>
      <c r="F77" s="86" t="s">
        <v>580</v>
      </c>
      <c r="G77" s="86" t="s">
        <v>581</v>
      </c>
      <c r="H77" s="86" t="s">
        <v>40</v>
      </c>
      <c r="I77" s="86" t="s">
        <v>41</v>
      </c>
      <c r="J77" s="86" t="s">
        <v>365</v>
      </c>
      <c r="K77" s="86" t="s">
        <v>581</v>
      </c>
      <c r="L77" s="86" t="s">
        <v>44</v>
      </c>
      <c r="M77" s="92" t="s">
        <v>45</v>
      </c>
      <c r="N77" s="86" t="s">
        <v>55</v>
      </c>
      <c r="O77" s="93"/>
      <c r="P77" s="92" t="s">
        <v>45</v>
      </c>
      <c r="Q77" s="92" t="s">
        <v>45</v>
      </c>
      <c r="R77" s="92" t="s">
        <v>45</v>
      </c>
      <c r="S77" s="92" t="s">
        <v>45</v>
      </c>
      <c r="T77" s="92" t="s">
        <v>45</v>
      </c>
      <c r="U77" s="92" t="s">
        <v>45</v>
      </c>
      <c r="V77" s="92" t="s">
        <v>45</v>
      </c>
      <c r="W77" s="92" t="s">
        <v>45</v>
      </c>
      <c r="X77" s="92" t="s">
        <v>45</v>
      </c>
      <c r="Y77" s="92" t="s">
        <v>45</v>
      </c>
      <c r="Z77" s="92" t="s">
        <v>45</v>
      </c>
      <c r="AA77" s="92" t="s">
        <v>45</v>
      </c>
      <c r="AB77" s="92" t="s">
        <v>45</v>
      </c>
      <c r="AC77" s="92" t="s">
        <v>45</v>
      </c>
      <c r="AD77" s="94" t="s">
        <v>45</v>
      </c>
      <c r="AE77" s="95" t="s">
        <v>56</v>
      </c>
      <c r="AF77" s="86" t="s">
        <v>583</v>
      </c>
      <c r="AG77" s="87" t="str">
        <f t="shared" si="2"/>
        <v>ACA4801</v>
      </c>
      <c r="AH77" s="96" t="b">
        <f t="shared" si="3"/>
        <v>1</v>
      </c>
    </row>
    <row r="78" spans="1:34" ht="17" thickBot="1">
      <c r="A78" s="90">
        <v>77</v>
      </c>
      <c r="B78" s="86" t="s">
        <v>585</v>
      </c>
      <c r="C78" s="86" t="s">
        <v>584</v>
      </c>
      <c r="D78" s="91" t="s">
        <v>2749</v>
      </c>
      <c r="E78" s="86" t="s">
        <v>586</v>
      </c>
      <c r="F78" s="86" t="s">
        <v>587</v>
      </c>
      <c r="G78" s="86" t="s">
        <v>467</v>
      </c>
      <c r="H78" s="86" t="s">
        <v>40</v>
      </c>
      <c r="I78" s="86" t="s">
        <v>41</v>
      </c>
      <c r="J78" s="86" t="s">
        <v>468</v>
      </c>
      <c r="K78" s="86" t="s">
        <v>467</v>
      </c>
      <c r="L78" s="86" t="s">
        <v>44</v>
      </c>
      <c r="M78" s="92" t="s">
        <v>45</v>
      </c>
      <c r="N78" s="86" t="s">
        <v>55</v>
      </c>
      <c r="O78" s="93"/>
      <c r="P78" s="92" t="s">
        <v>45</v>
      </c>
      <c r="Q78" s="92" t="s">
        <v>45</v>
      </c>
      <c r="R78" s="92" t="s">
        <v>45</v>
      </c>
      <c r="S78" s="92" t="s">
        <v>45</v>
      </c>
      <c r="T78" s="92" t="s">
        <v>45</v>
      </c>
      <c r="U78" s="92" t="s">
        <v>45</v>
      </c>
      <c r="V78" s="92" t="s">
        <v>45</v>
      </c>
      <c r="W78" s="92" t="s">
        <v>45</v>
      </c>
      <c r="X78" s="92" t="s">
        <v>45</v>
      </c>
      <c r="Y78" s="92" t="s">
        <v>45</v>
      </c>
      <c r="Z78" s="92" t="s">
        <v>45</v>
      </c>
      <c r="AA78" s="92" t="s">
        <v>45</v>
      </c>
      <c r="AB78" s="92" t="s">
        <v>45</v>
      </c>
      <c r="AC78" s="92" t="s">
        <v>45</v>
      </c>
      <c r="AD78" s="94" t="s">
        <v>45</v>
      </c>
      <c r="AE78" s="95" t="s">
        <v>114</v>
      </c>
      <c r="AF78" s="86" t="s">
        <v>589</v>
      </c>
      <c r="AG78" s="87" t="str">
        <f t="shared" si="2"/>
        <v>ACK2099</v>
      </c>
      <c r="AH78" s="96" t="b">
        <f t="shared" si="3"/>
        <v>1</v>
      </c>
    </row>
    <row r="79" spans="1:34" ht="17" thickBot="1">
      <c r="A79" s="90">
        <v>78</v>
      </c>
      <c r="B79" s="86" t="s">
        <v>591</v>
      </c>
      <c r="C79" s="86" t="s">
        <v>590</v>
      </c>
      <c r="D79" s="91" t="s">
        <v>2751</v>
      </c>
      <c r="E79" s="86" t="s">
        <v>592</v>
      </c>
      <c r="F79" s="86" t="s">
        <v>593</v>
      </c>
      <c r="G79" s="86" t="s">
        <v>349</v>
      </c>
      <c r="H79" s="86" t="s">
        <v>40</v>
      </c>
      <c r="I79" s="86" t="s">
        <v>41</v>
      </c>
      <c r="J79" s="86" t="s">
        <v>350</v>
      </c>
      <c r="K79" s="86" t="s">
        <v>349</v>
      </c>
      <c r="L79" s="86" t="s">
        <v>44</v>
      </c>
      <c r="M79" s="92" t="s">
        <v>45</v>
      </c>
      <c r="N79" s="86" t="s">
        <v>55</v>
      </c>
      <c r="O79" s="93"/>
      <c r="P79" s="92" t="s">
        <v>45</v>
      </c>
      <c r="Q79" s="92" t="s">
        <v>45</v>
      </c>
      <c r="R79" s="92" t="s">
        <v>45</v>
      </c>
      <c r="S79" s="92" t="s">
        <v>45</v>
      </c>
      <c r="T79" s="92" t="s">
        <v>45</v>
      </c>
      <c r="U79" s="92" t="s">
        <v>45</v>
      </c>
      <c r="V79" s="92" t="s">
        <v>45</v>
      </c>
      <c r="W79" s="92" t="s">
        <v>45</v>
      </c>
      <c r="X79" s="92" t="s">
        <v>45</v>
      </c>
      <c r="Y79" s="92" t="s">
        <v>45</v>
      </c>
      <c r="Z79" s="92" t="s">
        <v>45</v>
      </c>
      <c r="AA79" s="92" t="s">
        <v>45</v>
      </c>
      <c r="AB79" s="92" t="s">
        <v>45</v>
      </c>
      <c r="AC79" s="92" t="s">
        <v>45</v>
      </c>
      <c r="AD79" s="94" t="s">
        <v>45</v>
      </c>
      <c r="AE79" s="95" t="s">
        <v>56</v>
      </c>
      <c r="AF79" s="86" t="s">
        <v>594</v>
      </c>
      <c r="AG79" s="87" t="str">
        <f t="shared" si="2"/>
        <v>ACI8109</v>
      </c>
      <c r="AH79" s="96" t="b">
        <f t="shared" si="3"/>
        <v>1</v>
      </c>
    </row>
    <row r="80" spans="1:34" ht="17" thickBot="1">
      <c r="A80" s="90">
        <v>79</v>
      </c>
      <c r="B80" s="86" t="s">
        <v>596</v>
      </c>
      <c r="C80" s="86" t="s">
        <v>595</v>
      </c>
      <c r="D80" s="91" t="s">
        <v>2752</v>
      </c>
      <c r="E80" s="86" t="s">
        <v>597</v>
      </c>
      <c r="F80" s="86" t="s">
        <v>598</v>
      </c>
      <c r="G80" s="86" t="s">
        <v>599</v>
      </c>
      <c r="H80" s="86" t="s">
        <v>40</v>
      </c>
      <c r="I80" s="86" t="s">
        <v>320</v>
      </c>
      <c r="J80" s="86" t="s">
        <v>600</v>
      </c>
      <c r="K80" s="86" t="s">
        <v>599</v>
      </c>
      <c r="L80" s="86" t="s">
        <v>44</v>
      </c>
      <c r="M80" s="92" t="s">
        <v>45</v>
      </c>
      <c r="N80" s="86" t="s">
        <v>55</v>
      </c>
      <c r="O80" s="93"/>
      <c r="P80" s="92" t="s">
        <v>45</v>
      </c>
      <c r="Q80" s="92" t="s">
        <v>45</v>
      </c>
      <c r="R80" s="92" t="s">
        <v>45</v>
      </c>
      <c r="S80" s="92" t="s">
        <v>45</v>
      </c>
      <c r="T80" s="92" t="s">
        <v>45</v>
      </c>
      <c r="U80" s="92" t="s">
        <v>45</v>
      </c>
      <c r="V80" s="92" t="s">
        <v>45</v>
      </c>
      <c r="W80" s="92" t="s">
        <v>45</v>
      </c>
      <c r="X80" s="92" t="s">
        <v>45</v>
      </c>
      <c r="Y80" s="92" t="s">
        <v>45</v>
      </c>
      <c r="Z80" s="92" t="s">
        <v>45</v>
      </c>
      <c r="AA80" s="92" t="s">
        <v>45</v>
      </c>
      <c r="AB80" s="92" t="s">
        <v>45</v>
      </c>
      <c r="AC80" s="92" t="s">
        <v>45</v>
      </c>
      <c r="AD80" s="94" t="s">
        <v>45</v>
      </c>
      <c r="AE80" s="95" t="s">
        <v>56</v>
      </c>
      <c r="AF80" s="86" t="s">
        <v>602</v>
      </c>
      <c r="AG80" s="87" t="str">
        <f t="shared" si="2"/>
        <v>AAM9014</v>
      </c>
      <c r="AH80" s="96" t="b">
        <f t="shared" si="3"/>
        <v>1</v>
      </c>
    </row>
    <row r="81" spans="1:34" ht="17" thickBot="1">
      <c r="A81" s="90">
        <v>80</v>
      </c>
      <c r="B81" s="86" t="s">
        <v>604</v>
      </c>
      <c r="C81" s="86" t="s">
        <v>603</v>
      </c>
      <c r="D81" s="91" t="s">
        <v>2753</v>
      </c>
      <c r="E81" s="86" t="s">
        <v>605</v>
      </c>
      <c r="F81" s="86" t="s">
        <v>606</v>
      </c>
      <c r="G81" s="86" t="s">
        <v>334</v>
      </c>
      <c r="H81" s="86" t="s">
        <v>40</v>
      </c>
      <c r="I81" s="86" t="s">
        <v>270</v>
      </c>
      <c r="J81" s="86" t="s">
        <v>334</v>
      </c>
      <c r="K81" s="86" t="s">
        <v>2699</v>
      </c>
      <c r="L81" s="86" t="s">
        <v>44</v>
      </c>
      <c r="M81" s="92" t="s">
        <v>45</v>
      </c>
      <c r="N81" s="86" t="s">
        <v>55</v>
      </c>
      <c r="O81" s="93"/>
      <c r="P81" s="92" t="s">
        <v>45</v>
      </c>
      <c r="Q81" s="92" t="s">
        <v>45</v>
      </c>
      <c r="R81" s="92" t="s">
        <v>45</v>
      </c>
      <c r="S81" s="92" t="s">
        <v>45</v>
      </c>
      <c r="T81" s="92" t="s">
        <v>45</v>
      </c>
      <c r="U81" s="92" t="s">
        <v>45</v>
      </c>
      <c r="V81" s="92" t="s">
        <v>45</v>
      </c>
      <c r="W81" s="92" t="s">
        <v>45</v>
      </c>
      <c r="X81" s="92" t="s">
        <v>45</v>
      </c>
      <c r="Y81" s="92" t="s">
        <v>45</v>
      </c>
      <c r="Z81" s="92" t="s">
        <v>45</v>
      </c>
      <c r="AA81" s="92" t="s">
        <v>45</v>
      </c>
      <c r="AB81" s="92" t="s">
        <v>45</v>
      </c>
      <c r="AC81" s="92" t="s">
        <v>45</v>
      </c>
      <c r="AD81" s="94" t="s">
        <v>45</v>
      </c>
      <c r="AE81" s="95" t="s">
        <v>56</v>
      </c>
      <c r="AF81" s="86" t="s">
        <v>608</v>
      </c>
      <c r="AG81" s="87" t="str">
        <f t="shared" si="2"/>
        <v>AAU6577</v>
      </c>
      <c r="AH81" s="96" t="b">
        <f t="shared" si="3"/>
        <v>1</v>
      </c>
    </row>
    <row r="82" spans="1:34" ht="17" thickBot="1">
      <c r="A82" s="90">
        <v>81</v>
      </c>
      <c r="B82" s="86" t="s">
        <v>610</v>
      </c>
      <c r="C82" s="86" t="s">
        <v>609</v>
      </c>
      <c r="D82" s="91" t="s">
        <v>2754</v>
      </c>
      <c r="E82" s="86" t="s">
        <v>611</v>
      </c>
      <c r="F82" s="86" t="s">
        <v>612</v>
      </c>
      <c r="G82" s="86" t="s">
        <v>467</v>
      </c>
      <c r="H82" s="86" t="s">
        <v>40</v>
      </c>
      <c r="I82" s="86" t="s">
        <v>41</v>
      </c>
      <c r="J82" s="86" t="s">
        <v>468</v>
      </c>
      <c r="K82" s="86" t="s">
        <v>467</v>
      </c>
      <c r="L82" s="86" t="s">
        <v>44</v>
      </c>
      <c r="M82" s="92" t="s">
        <v>45</v>
      </c>
      <c r="N82" s="86" t="s">
        <v>55</v>
      </c>
      <c r="O82" s="93"/>
      <c r="P82" s="92" t="s">
        <v>45</v>
      </c>
      <c r="Q82" s="92" t="s">
        <v>45</v>
      </c>
      <c r="R82" s="92" t="s">
        <v>45</v>
      </c>
      <c r="S82" s="92" t="s">
        <v>45</v>
      </c>
      <c r="T82" s="92" t="s">
        <v>45</v>
      </c>
      <c r="U82" s="92" t="s">
        <v>45</v>
      </c>
      <c r="V82" s="92" t="s">
        <v>45</v>
      </c>
      <c r="W82" s="92" t="s">
        <v>45</v>
      </c>
      <c r="X82" s="92" t="s">
        <v>45</v>
      </c>
      <c r="Y82" s="92" t="s">
        <v>45</v>
      </c>
      <c r="Z82" s="92" t="s">
        <v>45</v>
      </c>
      <c r="AA82" s="92" t="s">
        <v>45</v>
      </c>
      <c r="AB82" s="92" t="s">
        <v>45</v>
      </c>
      <c r="AC82" s="92" t="s">
        <v>45</v>
      </c>
      <c r="AD82" s="94" t="s">
        <v>45</v>
      </c>
      <c r="AE82" s="95" t="s">
        <v>56</v>
      </c>
      <c r="AF82" s="86" t="s">
        <v>614</v>
      </c>
      <c r="AG82" s="87" t="str">
        <f t="shared" si="2"/>
        <v>AAG5430</v>
      </c>
      <c r="AH82" s="96" t="b">
        <f t="shared" si="3"/>
        <v>1</v>
      </c>
    </row>
    <row r="83" spans="1:34" ht="17" thickBot="1">
      <c r="A83" s="90">
        <v>82</v>
      </c>
      <c r="B83" s="86" t="s">
        <v>616</v>
      </c>
      <c r="C83" s="86" t="s">
        <v>615</v>
      </c>
      <c r="D83" s="91" t="s">
        <v>2755</v>
      </c>
      <c r="E83" s="86" t="s">
        <v>617</v>
      </c>
      <c r="F83" s="86" t="s">
        <v>618</v>
      </c>
      <c r="G83" s="86" t="s">
        <v>271</v>
      </c>
      <c r="H83" s="86" t="s">
        <v>40</v>
      </c>
      <c r="I83" s="86" t="s">
        <v>270</v>
      </c>
      <c r="J83" s="86" t="s">
        <v>271</v>
      </c>
      <c r="K83" s="86" t="s">
        <v>2699</v>
      </c>
      <c r="L83" s="86" t="s">
        <v>44</v>
      </c>
      <c r="M83" s="92" t="s">
        <v>45</v>
      </c>
      <c r="N83" s="86" t="s">
        <v>55</v>
      </c>
      <c r="O83" s="93"/>
      <c r="P83" s="92" t="s">
        <v>45</v>
      </c>
      <c r="Q83" s="92" t="s">
        <v>45</v>
      </c>
      <c r="R83" s="92" t="s">
        <v>45</v>
      </c>
      <c r="S83" s="92" t="s">
        <v>45</v>
      </c>
      <c r="T83" s="92" t="s">
        <v>45</v>
      </c>
      <c r="U83" s="92" t="s">
        <v>45</v>
      </c>
      <c r="V83" s="92" t="s">
        <v>45</v>
      </c>
      <c r="W83" s="92" t="s">
        <v>45</v>
      </c>
      <c r="X83" s="92" t="s">
        <v>45</v>
      </c>
      <c r="Y83" s="92" t="s">
        <v>45</v>
      </c>
      <c r="Z83" s="92" t="s">
        <v>45</v>
      </c>
      <c r="AA83" s="92" t="s">
        <v>45</v>
      </c>
      <c r="AB83" s="92" t="s">
        <v>45</v>
      </c>
      <c r="AC83" s="92" t="s">
        <v>45</v>
      </c>
      <c r="AD83" s="94" t="s">
        <v>45</v>
      </c>
      <c r="AE83" s="95" t="s">
        <v>114</v>
      </c>
      <c r="AF83" s="86" t="s">
        <v>620</v>
      </c>
      <c r="AG83" s="87" t="str">
        <f t="shared" si="2"/>
        <v>AAL7874</v>
      </c>
      <c r="AH83" s="96" t="b">
        <f t="shared" si="3"/>
        <v>1</v>
      </c>
    </row>
    <row r="84" spans="1:34" ht="17" thickBot="1">
      <c r="A84" s="90">
        <v>83</v>
      </c>
      <c r="B84" s="86" t="s">
        <v>622</v>
      </c>
      <c r="C84" s="86" t="s">
        <v>621</v>
      </c>
      <c r="D84" s="91" t="s">
        <v>2756</v>
      </c>
      <c r="E84" s="86" t="s">
        <v>623</v>
      </c>
      <c r="F84" s="86" t="s">
        <v>624</v>
      </c>
      <c r="G84" s="86" t="s">
        <v>625</v>
      </c>
      <c r="H84" s="86" t="s">
        <v>40</v>
      </c>
      <c r="I84" s="86" t="s">
        <v>626</v>
      </c>
      <c r="J84" s="86" t="s">
        <v>625</v>
      </c>
      <c r="K84" s="86" t="s">
        <v>2699</v>
      </c>
      <c r="L84" s="86" t="s">
        <v>44</v>
      </c>
      <c r="M84" s="92" t="s">
        <v>45</v>
      </c>
      <c r="N84" s="86" t="s">
        <v>55</v>
      </c>
      <c r="O84" s="93"/>
      <c r="P84" s="92" t="s">
        <v>45</v>
      </c>
      <c r="Q84" s="92" t="s">
        <v>45</v>
      </c>
      <c r="R84" s="92" t="s">
        <v>45</v>
      </c>
      <c r="S84" s="92" t="s">
        <v>45</v>
      </c>
      <c r="T84" s="92" t="s">
        <v>45</v>
      </c>
      <c r="U84" s="92" t="s">
        <v>45</v>
      </c>
      <c r="V84" s="92" t="s">
        <v>45</v>
      </c>
      <c r="W84" s="92" t="s">
        <v>45</v>
      </c>
      <c r="X84" s="92" t="s">
        <v>45</v>
      </c>
      <c r="Y84" s="92" t="s">
        <v>45</v>
      </c>
      <c r="Z84" s="92" t="s">
        <v>45</v>
      </c>
      <c r="AA84" s="92" t="s">
        <v>45</v>
      </c>
      <c r="AB84" s="92" t="s">
        <v>45</v>
      </c>
      <c r="AC84" s="92" t="s">
        <v>45</v>
      </c>
      <c r="AD84" s="94" t="s">
        <v>45</v>
      </c>
      <c r="AE84" s="95" t="s">
        <v>56</v>
      </c>
      <c r="AF84" s="86" t="s">
        <v>627</v>
      </c>
      <c r="AG84" s="87" t="str">
        <f t="shared" si="2"/>
        <v>ACI8139</v>
      </c>
      <c r="AH84" s="96" t="b">
        <f t="shared" si="3"/>
        <v>1</v>
      </c>
    </row>
    <row r="85" spans="1:34" ht="17" thickBot="1">
      <c r="A85" s="90">
        <v>84</v>
      </c>
      <c r="B85" s="86" t="s">
        <v>629</v>
      </c>
      <c r="C85" s="86" t="s">
        <v>628</v>
      </c>
      <c r="D85" s="91" t="s">
        <v>2757</v>
      </c>
      <c r="E85" s="86" t="s">
        <v>630</v>
      </c>
      <c r="F85" s="86" t="s">
        <v>631</v>
      </c>
      <c r="G85" s="86" t="s">
        <v>632</v>
      </c>
      <c r="H85" s="86" t="s">
        <v>40</v>
      </c>
      <c r="I85" s="86" t="s">
        <v>633</v>
      </c>
      <c r="J85" s="86" t="s">
        <v>632</v>
      </c>
      <c r="K85" s="86" t="s">
        <v>2699</v>
      </c>
      <c r="L85" s="86" t="s">
        <v>44</v>
      </c>
      <c r="M85" s="92" t="s">
        <v>45</v>
      </c>
      <c r="N85" s="86" t="s">
        <v>55</v>
      </c>
      <c r="O85" s="93"/>
      <c r="P85" s="92" t="s">
        <v>45</v>
      </c>
      <c r="Q85" s="92" t="s">
        <v>45</v>
      </c>
      <c r="R85" s="92" t="s">
        <v>45</v>
      </c>
      <c r="S85" s="92" t="s">
        <v>45</v>
      </c>
      <c r="T85" s="92" t="s">
        <v>45</v>
      </c>
      <c r="U85" s="92" t="s">
        <v>45</v>
      </c>
      <c r="V85" s="92" t="s">
        <v>45</v>
      </c>
      <c r="W85" s="92" t="s">
        <v>45</v>
      </c>
      <c r="X85" s="92" t="s">
        <v>45</v>
      </c>
      <c r="Y85" s="92" t="s">
        <v>45</v>
      </c>
      <c r="Z85" s="92" t="s">
        <v>45</v>
      </c>
      <c r="AA85" s="92" t="s">
        <v>45</v>
      </c>
      <c r="AB85" s="92" t="s">
        <v>45</v>
      </c>
      <c r="AC85" s="92" t="s">
        <v>45</v>
      </c>
      <c r="AD85" s="94" t="s">
        <v>45</v>
      </c>
      <c r="AE85" s="95" t="s">
        <v>114</v>
      </c>
      <c r="AF85" s="86" t="s">
        <v>635</v>
      </c>
      <c r="AG85" s="87" t="str">
        <f t="shared" si="2"/>
        <v>AAM5397</v>
      </c>
      <c r="AH85" s="96" t="b">
        <f t="shared" si="3"/>
        <v>1</v>
      </c>
    </row>
    <row r="86" spans="1:34" ht="17" thickBot="1">
      <c r="A86" s="90">
        <v>85</v>
      </c>
      <c r="B86" s="86" t="s">
        <v>637</v>
      </c>
      <c r="C86" s="86" t="s">
        <v>636</v>
      </c>
      <c r="D86" s="91" t="s">
        <v>2758</v>
      </c>
      <c r="E86" s="86" t="s">
        <v>638</v>
      </c>
      <c r="F86" s="86" t="s">
        <v>639</v>
      </c>
      <c r="G86" s="86" t="s">
        <v>271</v>
      </c>
      <c r="H86" s="86" t="s">
        <v>40</v>
      </c>
      <c r="I86" s="86" t="s">
        <v>270</v>
      </c>
      <c r="J86" s="86" t="s">
        <v>271</v>
      </c>
      <c r="K86" s="86" t="s">
        <v>2699</v>
      </c>
      <c r="L86" s="86" t="s">
        <v>44</v>
      </c>
      <c r="M86" s="92" t="s">
        <v>45</v>
      </c>
      <c r="N86" s="86" t="s">
        <v>55</v>
      </c>
      <c r="O86" s="93"/>
      <c r="P86" s="92" t="s">
        <v>45</v>
      </c>
      <c r="Q86" s="92" t="s">
        <v>45</v>
      </c>
      <c r="R86" s="92" t="s">
        <v>45</v>
      </c>
      <c r="S86" s="92" t="s">
        <v>45</v>
      </c>
      <c r="T86" s="92" t="s">
        <v>45</v>
      </c>
      <c r="U86" s="92" t="s">
        <v>45</v>
      </c>
      <c r="V86" s="92" t="s">
        <v>45</v>
      </c>
      <c r="W86" s="92" t="s">
        <v>45</v>
      </c>
      <c r="X86" s="92" t="s">
        <v>45</v>
      </c>
      <c r="Y86" s="92" t="s">
        <v>45</v>
      </c>
      <c r="Z86" s="92" t="s">
        <v>45</v>
      </c>
      <c r="AA86" s="92" t="s">
        <v>45</v>
      </c>
      <c r="AB86" s="92" t="s">
        <v>45</v>
      </c>
      <c r="AC86" s="92" t="s">
        <v>45</v>
      </c>
      <c r="AD86" s="94" t="s">
        <v>45</v>
      </c>
      <c r="AE86" s="95" t="s">
        <v>114</v>
      </c>
      <c r="AF86" s="86" t="s">
        <v>640</v>
      </c>
      <c r="AG86" s="87" t="str">
        <f t="shared" si="2"/>
        <v>ABY5735</v>
      </c>
      <c r="AH86" s="96" t="b">
        <f t="shared" si="3"/>
        <v>1</v>
      </c>
    </row>
    <row r="87" spans="1:34" ht="17" thickBot="1">
      <c r="A87" s="90">
        <v>86</v>
      </c>
      <c r="B87" s="86" t="s">
        <v>642</v>
      </c>
      <c r="C87" s="86" t="s">
        <v>641</v>
      </c>
      <c r="D87" s="91" t="s">
        <v>2759</v>
      </c>
      <c r="E87" s="86" t="s">
        <v>643</v>
      </c>
      <c r="F87" s="86" t="s">
        <v>644</v>
      </c>
      <c r="G87" s="86" t="s">
        <v>41</v>
      </c>
      <c r="H87" s="86" t="s">
        <v>40</v>
      </c>
      <c r="I87" s="86" t="s">
        <v>41</v>
      </c>
      <c r="J87" s="86" t="s">
        <v>2699</v>
      </c>
      <c r="K87" s="86" t="s">
        <v>2699</v>
      </c>
      <c r="L87" s="86" t="s">
        <v>44</v>
      </c>
      <c r="M87" s="92" t="s">
        <v>45</v>
      </c>
      <c r="N87" s="86" t="s">
        <v>55</v>
      </c>
      <c r="O87" s="93"/>
      <c r="P87" s="92" t="s">
        <v>45</v>
      </c>
      <c r="Q87" s="92" t="s">
        <v>45</v>
      </c>
      <c r="R87" s="92" t="s">
        <v>45</v>
      </c>
      <c r="S87" s="92" t="s">
        <v>45</v>
      </c>
      <c r="T87" s="92" t="s">
        <v>45</v>
      </c>
      <c r="U87" s="92" t="s">
        <v>45</v>
      </c>
      <c r="V87" s="92" t="s">
        <v>45</v>
      </c>
      <c r="W87" s="92" t="s">
        <v>45</v>
      </c>
      <c r="X87" s="92" t="s">
        <v>45</v>
      </c>
      <c r="Y87" s="92" t="s">
        <v>45</v>
      </c>
      <c r="Z87" s="92" t="s">
        <v>45</v>
      </c>
      <c r="AA87" s="92" t="s">
        <v>45</v>
      </c>
      <c r="AB87" s="92" t="s">
        <v>45</v>
      </c>
      <c r="AC87" s="92" t="s">
        <v>45</v>
      </c>
      <c r="AD87" s="94" t="s">
        <v>45</v>
      </c>
      <c r="AE87" s="95" t="s">
        <v>56</v>
      </c>
      <c r="AF87" s="86" t="s">
        <v>645</v>
      </c>
      <c r="AG87" s="87" t="str">
        <f t="shared" si="2"/>
        <v>ACK2762</v>
      </c>
      <c r="AH87" s="96" t="b">
        <f t="shared" si="3"/>
        <v>1</v>
      </c>
    </row>
    <row r="88" spans="1:34" ht="17" thickBot="1">
      <c r="A88" s="90">
        <v>87</v>
      </c>
      <c r="B88" s="86" t="s">
        <v>647</v>
      </c>
      <c r="C88" s="86" t="s">
        <v>646</v>
      </c>
      <c r="D88" s="91" t="s">
        <v>2760</v>
      </c>
      <c r="E88" s="86" t="s">
        <v>648</v>
      </c>
      <c r="F88" s="86" t="s">
        <v>649</v>
      </c>
      <c r="G88" s="86" t="s">
        <v>650</v>
      </c>
      <c r="H88" s="86" t="s">
        <v>40</v>
      </c>
      <c r="I88" s="86" t="s">
        <v>41</v>
      </c>
      <c r="J88" s="86" t="s">
        <v>350</v>
      </c>
      <c r="K88" s="86" t="s">
        <v>650</v>
      </c>
      <c r="L88" s="86" t="s">
        <v>44</v>
      </c>
      <c r="M88" s="92" t="s">
        <v>45</v>
      </c>
      <c r="N88" s="86" t="s">
        <v>216</v>
      </c>
      <c r="O88" s="86"/>
      <c r="P88" s="100" t="s">
        <v>216</v>
      </c>
      <c r="Q88" s="92" t="s">
        <v>45</v>
      </c>
      <c r="R88" s="92" t="s">
        <v>45</v>
      </c>
      <c r="S88" s="92" t="s">
        <v>45</v>
      </c>
      <c r="T88" s="92" t="s">
        <v>45</v>
      </c>
      <c r="U88" s="92" t="s">
        <v>45</v>
      </c>
      <c r="V88" s="92" t="s">
        <v>45</v>
      </c>
      <c r="W88" s="92" t="s">
        <v>45</v>
      </c>
      <c r="X88" s="92" t="s">
        <v>45</v>
      </c>
      <c r="Y88" s="92" t="s">
        <v>45</v>
      </c>
      <c r="Z88" s="92" t="s">
        <v>45</v>
      </c>
      <c r="AA88" s="92" t="s">
        <v>45</v>
      </c>
      <c r="AB88" s="92" t="s">
        <v>45</v>
      </c>
      <c r="AC88" s="92" t="s">
        <v>45</v>
      </c>
      <c r="AD88" s="94" t="s">
        <v>45</v>
      </c>
      <c r="AE88" s="95" t="s">
        <v>114</v>
      </c>
      <c r="AF88" s="86" t="s">
        <v>652</v>
      </c>
      <c r="AG88" s="87" t="str">
        <f t="shared" si="2"/>
        <v>AAC2863</v>
      </c>
      <c r="AH88" s="96" t="b">
        <f t="shared" si="3"/>
        <v>1</v>
      </c>
    </row>
    <row r="89" spans="1:34" ht="17" thickBot="1">
      <c r="A89" s="90">
        <v>88</v>
      </c>
      <c r="B89" s="86" t="s">
        <v>654</v>
      </c>
      <c r="C89" s="86" t="s">
        <v>653</v>
      </c>
      <c r="D89" s="91" t="s">
        <v>2763</v>
      </c>
      <c r="E89" s="86" t="s">
        <v>655</v>
      </c>
      <c r="F89" s="86" t="s">
        <v>656</v>
      </c>
      <c r="G89" s="86" t="s">
        <v>657</v>
      </c>
      <c r="H89" s="86" t="s">
        <v>40</v>
      </c>
      <c r="I89" s="86" t="s">
        <v>626</v>
      </c>
      <c r="J89" s="86" t="s">
        <v>658</v>
      </c>
      <c r="K89" s="86" t="s">
        <v>657</v>
      </c>
      <c r="L89" s="86" t="s">
        <v>44</v>
      </c>
      <c r="M89" s="92" t="s">
        <v>45</v>
      </c>
      <c r="N89" s="86" t="s">
        <v>55</v>
      </c>
      <c r="O89" s="93"/>
      <c r="P89" s="92" t="s">
        <v>45</v>
      </c>
      <c r="Q89" s="92" t="s">
        <v>45</v>
      </c>
      <c r="R89" s="92" t="s">
        <v>45</v>
      </c>
      <c r="S89" s="92" t="s">
        <v>45</v>
      </c>
      <c r="T89" s="92" t="s">
        <v>45</v>
      </c>
      <c r="U89" s="92" t="s">
        <v>45</v>
      </c>
      <c r="V89" s="92" t="s">
        <v>45</v>
      </c>
      <c r="W89" s="92" t="s">
        <v>45</v>
      </c>
      <c r="X89" s="92" t="s">
        <v>45</v>
      </c>
      <c r="Y89" s="92" t="s">
        <v>45</v>
      </c>
      <c r="Z89" s="92" t="s">
        <v>45</v>
      </c>
      <c r="AA89" s="92" t="s">
        <v>45</v>
      </c>
      <c r="AB89" s="92" t="s">
        <v>45</v>
      </c>
      <c r="AC89" s="92" t="s">
        <v>45</v>
      </c>
      <c r="AD89" s="94" t="s">
        <v>45</v>
      </c>
      <c r="AE89" s="95" t="s">
        <v>56</v>
      </c>
      <c r="AF89" s="86" t="s">
        <v>660</v>
      </c>
      <c r="AG89" s="87" t="str">
        <f t="shared" si="2"/>
        <v>ACI9186</v>
      </c>
      <c r="AH89" s="96" t="b">
        <f t="shared" si="3"/>
        <v>1</v>
      </c>
    </row>
    <row r="90" spans="1:34" ht="17" thickBot="1">
      <c r="A90" s="90">
        <v>89</v>
      </c>
      <c r="B90" s="86" t="s">
        <v>662</v>
      </c>
      <c r="C90" s="86" t="s">
        <v>661</v>
      </c>
      <c r="D90" s="91" t="s">
        <v>2765</v>
      </c>
      <c r="E90" s="86" t="s">
        <v>663</v>
      </c>
      <c r="F90" s="86" t="s">
        <v>664</v>
      </c>
      <c r="G90" s="86" t="s">
        <v>278</v>
      </c>
      <c r="H90" s="86" t="s">
        <v>40</v>
      </c>
      <c r="I90" s="86" t="s">
        <v>41</v>
      </c>
      <c r="J90" s="86" t="s">
        <v>278</v>
      </c>
      <c r="K90" s="86" t="s">
        <v>2699</v>
      </c>
      <c r="L90" s="86" t="s">
        <v>44</v>
      </c>
      <c r="M90" s="92" t="s">
        <v>45</v>
      </c>
      <c r="N90" s="86" t="s">
        <v>55</v>
      </c>
      <c r="O90" s="93" t="s">
        <v>665</v>
      </c>
      <c r="P90" s="92" t="s">
        <v>45</v>
      </c>
      <c r="Q90" s="92" t="s">
        <v>45</v>
      </c>
      <c r="R90" s="92" t="s">
        <v>45</v>
      </c>
      <c r="S90" s="92" t="s">
        <v>45</v>
      </c>
      <c r="T90" s="92" t="s">
        <v>45</v>
      </c>
      <c r="U90" s="92" t="s">
        <v>45</v>
      </c>
      <c r="V90" s="92" t="s">
        <v>45</v>
      </c>
      <c r="W90" s="92" t="s">
        <v>45</v>
      </c>
      <c r="X90" s="92" t="s">
        <v>45</v>
      </c>
      <c r="Y90" s="92" t="s">
        <v>45</v>
      </c>
      <c r="Z90" s="92" t="s">
        <v>45</v>
      </c>
      <c r="AA90" s="92" t="s">
        <v>45</v>
      </c>
      <c r="AB90" s="92" t="s">
        <v>45</v>
      </c>
      <c r="AC90" s="92" t="s">
        <v>45</v>
      </c>
      <c r="AD90" s="94" t="s">
        <v>45</v>
      </c>
      <c r="AE90" s="95" t="s">
        <v>56</v>
      </c>
      <c r="AF90" s="86" t="s">
        <v>666</v>
      </c>
      <c r="AG90" s="87" t="str">
        <f t="shared" si="2"/>
        <v>ABA7010</v>
      </c>
      <c r="AH90" s="96" t="b">
        <f t="shared" si="3"/>
        <v>1</v>
      </c>
    </row>
    <row r="91" spans="1:34" ht="17" thickBot="1">
      <c r="A91" s="90">
        <v>90</v>
      </c>
      <c r="B91" s="86" t="s">
        <v>668</v>
      </c>
      <c r="C91" s="86" t="s">
        <v>667</v>
      </c>
      <c r="D91" s="91" t="s">
        <v>2766</v>
      </c>
      <c r="E91" s="86" t="s">
        <v>669</v>
      </c>
      <c r="F91" s="86" t="s">
        <v>670</v>
      </c>
      <c r="G91" s="86" t="s">
        <v>671</v>
      </c>
      <c r="H91" s="86" t="s">
        <v>40</v>
      </c>
      <c r="I91" s="86" t="s">
        <v>671</v>
      </c>
      <c r="J91" s="86" t="s">
        <v>2699</v>
      </c>
      <c r="K91" s="86" t="s">
        <v>2699</v>
      </c>
      <c r="L91" s="86" t="s">
        <v>44</v>
      </c>
      <c r="M91" s="92" t="s">
        <v>45</v>
      </c>
      <c r="N91" s="86" t="s">
        <v>55</v>
      </c>
      <c r="O91" s="93"/>
      <c r="P91" s="92" t="s">
        <v>45</v>
      </c>
      <c r="Q91" s="92" t="s">
        <v>45</v>
      </c>
      <c r="R91" s="92" t="s">
        <v>45</v>
      </c>
      <c r="S91" s="92" t="s">
        <v>45</v>
      </c>
      <c r="T91" s="92" t="s">
        <v>45</v>
      </c>
      <c r="U91" s="92" t="s">
        <v>45</v>
      </c>
      <c r="V91" s="92" t="s">
        <v>45</v>
      </c>
      <c r="W91" s="92" t="s">
        <v>45</v>
      </c>
      <c r="X91" s="92" t="s">
        <v>45</v>
      </c>
      <c r="Y91" s="92" t="s">
        <v>45</v>
      </c>
      <c r="Z91" s="92" t="s">
        <v>45</v>
      </c>
      <c r="AA91" s="92" t="s">
        <v>45</v>
      </c>
      <c r="AB91" s="92" t="s">
        <v>45</v>
      </c>
      <c r="AC91" s="92" t="s">
        <v>45</v>
      </c>
      <c r="AD91" s="94" t="s">
        <v>45</v>
      </c>
      <c r="AE91" s="95" t="s">
        <v>56</v>
      </c>
      <c r="AF91" s="86" t="s">
        <v>673</v>
      </c>
      <c r="AG91" s="87" t="str">
        <f t="shared" si="2"/>
        <v>ACR2777</v>
      </c>
      <c r="AH91" s="96" t="b">
        <f t="shared" si="3"/>
        <v>1</v>
      </c>
    </row>
    <row r="92" spans="1:34" ht="17" thickBot="1">
      <c r="A92" s="90">
        <v>91</v>
      </c>
      <c r="B92" s="86" t="s">
        <v>675</v>
      </c>
      <c r="C92" s="86" t="s">
        <v>674</v>
      </c>
      <c r="D92" s="91" t="s">
        <v>2767</v>
      </c>
      <c r="E92" s="86" t="s">
        <v>676</v>
      </c>
      <c r="F92" s="86" t="s">
        <v>677</v>
      </c>
      <c r="G92" s="86" t="s">
        <v>678</v>
      </c>
      <c r="H92" s="86" t="s">
        <v>40</v>
      </c>
      <c r="I92" s="86" t="s">
        <v>41</v>
      </c>
      <c r="J92" s="86" t="s">
        <v>365</v>
      </c>
      <c r="K92" s="86" t="s">
        <v>678</v>
      </c>
      <c r="L92" s="86" t="s">
        <v>44</v>
      </c>
      <c r="M92" s="92" t="s">
        <v>45</v>
      </c>
      <c r="N92" s="86" t="s">
        <v>55</v>
      </c>
      <c r="O92" s="93"/>
      <c r="P92" s="92" t="s">
        <v>45</v>
      </c>
      <c r="Q92" s="92" t="s">
        <v>45</v>
      </c>
      <c r="R92" s="92" t="s">
        <v>45</v>
      </c>
      <c r="S92" s="92" t="s">
        <v>45</v>
      </c>
      <c r="T92" s="92" t="s">
        <v>45</v>
      </c>
      <c r="U92" s="92" t="s">
        <v>45</v>
      </c>
      <c r="V92" s="92" t="s">
        <v>45</v>
      </c>
      <c r="W92" s="92" t="s">
        <v>45</v>
      </c>
      <c r="X92" s="92" t="s">
        <v>45</v>
      </c>
      <c r="Y92" s="92" t="s">
        <v>45</v>
      </c>
      <c r="Z92" s="92" t="s">
        <v>45</v>
      </c>
      <c r="AA92" s="92" t="s">
        <v>45</v>
      </c>
      <c r="AB92" s="92" t="s">
        <v>45</v>
      </c>
      <c r="AC92" s="92" t="s">
        <v>45</v>
      </c>
      <c r="AD92" s="94" t="s">
        <v>45</v>
      </c>
      <c r="AE92" s="95" t="s">
        <v>114</v>
      </c>
      <c r="AF92" s="86" t="s">
        <v>679</v>
      </c>
      <c r="AG92" s="87" t="str">
        <f t="shared" si="2"/>
        <v>AAV5076</v>
      </c>
      <c r="AH92" s="96" t="b">
        <f t="shared" si="3"/>
        <v>1</v>
      </c>
    </row>
    <row r="93" spans="1:34" ht="17" thickBot="1">
      <c r="A93" s="90">
        <v>92</v>
      </c>
      <c r="B93" s="86" t="s">
        <v>681</v>
      </c>
      <c r="C93" s="86" t="s">
        <v>680</v>
      </c>
      <c r="D93" s="91" t="s">
        <v>2768</v>
      </c>
      <c r="E93" s="86" t="s">
        <v>682</v>
      </c>
      <c r="F93" s="86" t="s">
        <v>683</v>
      </c>
      <c r="G93" s="86" t="s">
        <v>625</v>
      </c>
      <c r="H93" s="86" t="s">
        <v>40</v>
      </c>
      <c r="I93" s="86" t="s">
        <v>626</v>
      </c>
      <c r="J93" s="86" t="s">
        <v>625</v>
      </c>
      <c r="K93" s="86" t="s">
        <v>2699</v>
      </c>
      <c r="L93" s="86" t="s">
        <v>44</v>
      </c>
      <c r="M93" s="92" t="s">
        <v>45</v>
      </c>
      <c r="N93" s="86" t="s">
        <v>55</v>
      </c>
      <c r="O93" s="93"/>
      <c r="P93" s="92" t="s">
        <v>45</v>
      </c>
      <c r="Q93" s="92" t="s">
        <v>45</v>
      </c>
      <c r="R93" s="92" t="s">
        <v>45</v>
      </c>
      <c r="S93" s="92" t="s">
        <v>45</v>
      </c>
      <c r="T93" s="92" t="s">
        <v>45</v>
      </c>
      <c r="U93" s="92" t="s">
        <v>45</v>
      </c>
      <c r="V93" s="92" t="s">
        <v>45</v>
      </c>
      <c r="W93" s="92" t="s">
        <v>45</v>
      </c>
      <c r="X93" s="92" t="s">
        <v>45</v>
      </c>
      <c r="Y93" s="92" t="s">
        <v>45</v>
      </c>
      <c r="Z93" s="92" t="s">
        <v>45</v>
      </c>
      <c r="AA93" s="92" t="s">
        <v>45</v>
      </c>
      <c r="AB93" s="92" t="s">
        <v>45</v>
      </c>
      <c r="AC93" s="92" t="s">
        <v>45</v>
      </c>
      <c r="AD93" s="94" t="s">
        <v>45</v>
      </c>
      <c r="AE93" s="95" t="s">
        <v>56</v>
      </c>
      <c r="AF93" s="86" t="s">
        <v>684</v>
      </c>
      <c r="AG93" s="87" t="str">
        <f t="shared" si="2"/>
        <v>AAG6532</v>
      </c>
      <c r="AH93" s="96" t="b">
        <f t="shared" si="3"/>
        <v>1</v>
      </c>
    </row>
    <row r="94" spans="1:34" ht="17" thickBot="1">
      <c r="A94" s="90">
        <v>93</v>
      </c>
      <c r="B94" s="86" t="s">
        <v>686</v>
      </c>
      <c r="C94" s="86" t="s">
        <v>2923</v>
      </c>
      <c r="D94" s="91" t="s">
        <v>2924</v>
      </c>
      <c r="E94" s="86" t="s">
        <v>687</v>
      </c>
      <c r="F94" s="105" t="s">
        <v>2925</v>
      </c>
      <c r="G94" s="86" t="s">
        <v>625</v>
      </c>
      <c r="H94" s="86" t="s">
        <v>40</v>
      </c>
      <c r="I94" s="86" t="s">
        <v>626</v>
      </c>
      <c r="J94" s="86" t="s">
        <v>625</v>
      </c>
      <c r="K94" s="86" t="s">
        <v>2699</v>
      </c>
      <c r="L94" s="86" t="s">
        <v>1272</v>
      </c>
      <c r="M94" s="102" t="s">
        <v>45</v>
      </c>
      <c r="N94" s="103" t="s">
        <v>2850</v>
      </c>
      <c r="O94" s="104" t="s">
        <v>2685</v>
      </c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93"/>
      <c r="AE94" s="86"/>
      <c r="AF94" s="86"/>
      <c r="AG94" s="86" t="str">
        <f t="shared" si="2"/>
        <v>ABW3845</v>
      </c>
      <c r="AH94" s="89" t="b">
        <f t="shared" si="3"/>
        <v>0</v>
      </c>
    </row>
    <row r="95" spans="1:34" ht="17" thickBot="1">
      <c r="A95" s="90">
        <v>94</v>
      </c>
      <c r="B95" s="86" t="s">
        <v>691</v>
      </c>
      <c r="C95" s="86" t="s">
        <v>690</v>
      </c>
      <c r="D95" s="91" t="s">
        <v>2769</v>
      </c>
      <c r="E95" s="86" t="s">
        <v>692</v>
      </c>
      <c r="F95" s="86" t="s">
        <v>693</v>
      </c>
      <c r="G95" s="86" t="s">
        <v>365</v>
      </c>
      <c r="H95" s="86" t="s">
        <v>40</v>
      </c>
      <c r="I95" s="86" t="s">
        <v>41</v>
      </c>
      <c r="J95" s="86" t="s">
        <v>365</v>
      </c>
      <c r="K95" s="86" t="s">
        <v>2699</v>
      </c>
      <c r="L95" s="86" t="s">
        <v>44</v>
      </c>
      <c r="M95" s="92" t="s">
        <v>45</v>
      </c>
      <c r="N95" s="86" t="s">
        <v>55</v>
      </c>
      <c r="O95" s="93"/>
      <c r="P95" s="92" t="s">
        <v>45</v>
      </c>
      <c r="Q95" s="92" t="s">
        <v>45</v>
      </c>
      <c r="R95" s="92" t="s">
        <v>45</v>
      </c>
      <c r="S95" s="92" t="s">
        <v>45</v>
      </c>
      <c r="T95" s="92" t="s">
        <v>45</v>
      </c>
      <c r="U95" s="92" t="s">
        <v>45</v>
      </c>
      <c r="V95" s="92" t="s">
        <v>45</v>
      </c>
      <c r="W95" s="92" t="s">
        <v>45</v>
      </c>
      <c r="X95" s="92" t="s">
        <v>45</v>
      </c>
      <c r="Y95" s="92" t="s">
        <v>45</v>
      </c>
      <c r="Z95" s="92" t="s">
        <v>45</v>
      </c>
      <c r="AA95" s="92" t="s">
        <v>45</v>
      </c>
      <c r="AB95" s="92" t="s">
        <v>45</v>
      </c>
      <c r="AC95" s="92" t="s">
        <v>45</v>
      </c>
      <c r="AD95" s="94" t="s">
        <v>45</v>
      </c>
      <c r="AE95" s="95" t="s">
        <v>56</v>
      </c>
      <c r="AF95" s="86" t="s">
        <v>696</v>
      </c>
      <c r="AG95" s="87" t="str">
        <f t="shared" si="2"/>
        <v>AAI3491</v>
      </c>
      <c r="AH95" s="96" t="b">
        <f t="shared" si="3"/>
        <v>1</v>
      </c>
    </row>
    <row r="96" spans="1:34" ht="17" thickBot="1">
      <c r="A96" s="90">
        <v>95</v>
      </c>
      <c r="B96" s="86" t="s">
        <v>698</v>
      </c>
      <c r="C96" s="86" t="s">
        <v>697</v>
      </c>
      <c r="D96" s="91" t="s">
        <v>2770</v>
      </c>
      <c r="E96" s="86" t="s">
        <v>699</v>
      </c>
      <c r="F96" s="86" t="s">
        <v>700</v>
      </c>
      <c r="G96" s="86" t="s">
        <v>270</v>
      </c>
      <c r="H96" s="86" t="s">
        <v>40</v>
      </c>
      <c r="I96" s="86" t="s">
        <v>270</v>
      </c>
      <c r="J96" s="86" t="s">
        <v>2699</v>
      </c>
      <c r="K96" s="86" t="s">
        <v>2699</v>
      </c>
      <c r="L96" s="86" t="s">
        <v>44</v>
      </c>
      <c r="M96" s="92" t="s">
        <v>45</v>
      </c>
      <c r="N96" s="86" t="s">
        <v>55</v>
      </c>
      <c r="O96" s="93"/>
      <c r="P96" s="92" t="s">
        <v>45</v>
      </c>
      <c r="Q96" s="92" t="s">
        <v>45</v>
      </c>
      <c r="R96" s="92" t="s">
        <v>45</v>
      </c>
      <c r="S96" s="92" t="s">
        <v>45</v>
      </c>
      <c r="T96" s="92" t="s">
        <v>45</v>
      </c>
      <c r="U96" s="92" t="s">
        <v>45</v>
      </c>
      <c r="V96" s="92" t="s">
        <v>45</v>
      </c>
      <c r="W96" s="92" t="s">
        <v>45</v>
      </c>
      <c r="X96" s="92" t="s">
        <v>45</v>
      </c>
      <c r="Y96" s="92" t="s">
        <v>45</v>
      </c>
      <c r="Z96" s="92" t="s">
        <v>45</v>
      </c>
      <c r="AA96" s="92" t="s">
        <v>45</v>
      </c>
      <c r="AB96" s="92" t="s">
        <v>45</v>
      </c>
      <c r="AC96" s="92" t="s">
        <v>45</v>
      </c>
      <c r="AD96" s="94" t="s">
        <v>45</v>
      </c>
      <c r="AE96" s="95" t="s">
        <v>56</v>
      </c>
      <c r="AF96" s="86" t="s">
        <v>701</v>
      </c>
      <c r="AG96" s="87" t="str">
        <f t="shared" si="2"/>
        <v>AAM9259</v>
      </c>
      <c r="AH96" s="96" t="b">
        <f t="shared" si="3"/>
        <v>1</v>
      </c>
    </row>
    <row r="97" spans="1:34" ht="17" thickBot="1">
      <c r="A97" s="90">
        <v>96</v>
      </c>
      <c r="B97" s="86" t="s">
        <v>703</v>
      </c>
      <c r="C97" s="86" t="s">
        <v>702</v>
      </c>
      <c r="D97" s="91" t="s">
        <v>2771</v>
      </c>
      <c r="E97" s="86" t="s">
        <v>704</v>
      </c>
      <c r="F97" s="86" t="s">
        <v>705</v>
      </c>
      <c r="G97" s="86" t="s">
        <v>706</v>
      </c>
      <c r="H97" s="86" t="s">
        <v>40</v>
      </c>
      <c r="I97" s="86" t="s">
        <v>41</v>
      </c>
      <c r="J97" s="97" t="s">
        <v>706</v>
      </c>
      <c r="K97" s="86" t="s">
        <v>2699</v>
      </c>
      <c r="L97" s="86" t="s">
        <v>44</v>
      </c>
      <c r="M97" s="92" t="s">
        <v>45</v>
      </c>
      <c r="N97" s="86" t="s">
        <v>55</v>
      </c>
      <c r="O97" s="93"/>
      <c r="P97" s="92" t="s">
        <v>45</v>
      </c>
      <c r="Q97" s="92" t="s">
        <v>45</v>
      </c>
      <c r="R97" s="92" t="s">
        <v>45</v>
      </c>
      <c r="S97" s="92" t="s">
        <v>45</v>
      </c>
      <c r="T97" s="92" t="s">
        <v>45</v>
      </c>
      <c r="U97" s="92" t="s">
        <v>45</v>
      </c>
      <c r="V97" s="92" t="s">
        <v>45</v>
      </c>
      <c r="W97" s="92" t="s">
        <v>45</v>
      </c>
      <c r="X97" s="92" t="s">
        <v>45</v>
      </c>
      <c r="Y97" s="92" t="s">
        <v>45</v>
      </c>
      <c r="Z97" s="92" t="s">
        <v>45</v>
      </c>
      <c r="AA97" s="92" t="s">
        <v>45</v>
      </c>
      <c r="AB97" s="92" t="s">
        <v>45</v>
      </c>
      <c r="AC97" s="92" t="s">
        <v>45</v>
      </c>
      <c r="AD97" s="94" t="s">
        <v>45</v>
      </c>
      <c r="AE97" s="95" t="s">
        <v>56</v>
      </c>
      <c r="AF97" s="86" t="s">
        <v>708</v>
      </c>
      <c r="AG97" s="87" t="str">
        <f t="shared" si="2"/>
        <v>ACI9181</v>
      </c>
      <c r="AH97" s="96" t="b">
        <f t="shared" si="3"/>
        <v>1</v>
      </c>
    </row>
    <row r="98" spans="1:34" ht="17" thickBot="1">
      <c r="A98" s="90">
        <v>97</v>
      </c>
      <c r="B98" s="86" t="s">
        <v>710</v>
      </c>
      <c r="C98" s="86" t="s">
        <v>709</v>
      </c>
      <c r="D98" s="91" t="s">
        <v>2772</v>
      </c>
      <c r="E98" s="86" t="s">
        <v>711</v>
      </c>
      <c r="F98" s="86" t="s">
        <v>712</v>
      </c>
      <c r="G98" s="86" t="s">
        <v>713</v>
      </c>
      <c r="H98" s="86" t="s">
        <v>40</v>
      </c>
      <c r="I98" s="86" t="s">
        <v>41</v>
      </c>
      <c r="J98" s="86" t="s">
        <v>365</v>
      </c>
      <c r="K98" s="86" t="s">
        <v>713</v>
      </c>
      <c r="L98" s="86" t="s">
        <v>44</v>
      </c>
      <c r="M98" s="92" t="s">
        <v>45</v>
      </c>
      <c r="N98" s="86" t="s">
        <v>55</v>
      </c>
      <c r="O98" s="93"/>
      <c r="P98" s="92" t="s">
        <v>45</v>
      </c>
      <c r="Q98" s="92" t="s">
        <v>45</v>
      </c>
      <c r="R98" s="92" t="s">
        <v>45</v>
      </c>
      <c r="S98" s="92" t="s">
        <v>45</v>
      </c>
      <c r="T98" s="92" t="s">
        <v>45</v>
      </c>
      <c r="U98" s="92" t="s">
        <v>45</v>
      </c>
      <c r="V98" s="92" t="s">
        <v>45</v>
      </c>
      <c r="W98" s="92" t="s">
        <v>45</v>
      </c>
      <c r="X98" s="92" t="s">
        <v>45</v>
      </c>
      <c r="Y98" s="92" t="s">
        <v>45</v>
      </c>
      <c r="Z98" s="92" t="s">
        <v>45</v>
      </c>
      <c r="AA98" s="92" t="s">
        <v>45</v>
      </c>
      <c r="AB98" s="92" t="s">
        <v>45</v>
      </c>
      <c r="AC98" s="92" t="s">
        <v>45</v>
      </c>
      <c r="AD98" s="94" t="s">
        <v>45</v>
      </c>
      <c r="AE98" s="95" t="s">
        <v>56</v>
      </c>
      <c r="AF98" s="86" t="s">
        <v>716</v>
      </c>
      <c r="AG98" s="87" t="str">
        <f t="shared" si="2"/>
        <v>ACA4750</v>
      </c>
      <c r="AH98" s="96" t="b">
        <f t="shared" si="3"/>
        <v>1</v>
      </c>
    </row>
    <row r="99" spans="1:34" ht="17" thickBot="1">
      <c r="A99" s="90">
        <v>98</v>
      </c>
      <c r="B99" s="86" t="s">
        <v>718</v>
      </c>
      <c r="C99" s="86" t="s">
        <v>717</v>
      </c>
      <c r="D99" s="91" t="s">
        <v>2774</v>
      </c>
      <c r="E99" s="86" t="s">
        <v>719</v>
      </c>
      <c r="F99" s="86" t="s">
        <v>720</v>
      </c>
      <c r="G99" s="86" t="s">
        <v>721</v>
      </c>
      <c r="H99" s="86" t="s">
        <v>40</v>
      </c>
      <c r="I99" s="86" t="s">
        <v>252</v>
      </c>
      <c r="J99" s="86" t="s">
        <v>452</v>
      </c>
      <c r="K99" s="86" t="s">
        <v>721</v>
      </c>
      <c r="L99" s="86" t="s">
        <v>44</v>
      </c>
      <c r="M99" s="92" t="s">
        <v>45</v>
      </c>
      <c r="N99" s="86" t="s">
        <v>55</v>
      </c>
      <c r="O99" s="93"/>
      <c r="P99" s="92" t="s">
        <v>45</v>
      </c>
      <c r="Q99" s="92" t="s">
        <v>45</v>
      </c>
      <c r="R99" s="92" t="s">
        <v>45</v>
      </c>
      <c r="S99" s="92" t="s">
        <v>45</v>
      </c>
      <c r="T99" s="92" t="s">
        <v>45</v>
      </c>
      <c r="U99" s="92" t="s">
        <v>45</v>
      </c>
      <c r="V99" s="92" t="s">
        <v>45</v>
      </c>
      <c r="W99" s="92" t="s">
        <v>45</v>
      </c>
      <c r="X99" s="92" t="s">
        <v>45</v>
      </c>
      <c r="Y99" s="92" t="s">
        <v>45</v>
      </c>
      <c r="Z99" s="92" t="s">
        <v>45</v>
      </c>
      <c r="AA99" s="92" t="s">
        <v>45</v>
      </c>
      <c r="AB99" s="92" t="s">
        <v>45</v>
      </c>
      <c r="AC99" s="92" t="s">
        <v>45</v>
      </c>
      <c r="AD99" s="94" t="s">
        <v>45</v>
      </c>
      <c r="AE99" s="95" t="s">
        <v>56</v>
      </c>
      <c r="AF99" s="86" t="s">
        <v>723</v>
      </c>
      <c r="AG99" s="87" t="str">
        <f t="shared" si="2"/>
        <v>AAG2511</v>
      </c>
      <c r="AH99" s="96" t="b">
        <f t="shared" si="3"/>
        <v>1</v>
      </c>
    </row>
    <row r="100" spans="1:34" ht="17" thickBot="1">
      <c r="A100" s="90">
        <v>99</v>
      </c>
      <c r="B100" s="86" t="s">
        <v>725</v>
      </c>
      <c r="C100" s="86" t="s">
        <v>724</v>
      </c>
      <c r="D100" s="91" t="s">
        <v>2775</v>
      </c>
      <c r="E100" s="86" t="s">
        <v>726</v>
      </c>
      <c r="F100" s="86" t="s">
        <v>727</v>
      </c>
      <c r="G100" s="86" t="s">
        <v>365</v>
      </c>
      <c r="H100" s="86" t="s">
        <v>40</v>
      </c>
      <c r="I100" s="86" t="s">
        <v>41</v>
      </c>
      <c r="J100" s="86" t="s">
        <v>365</v>
      </c>
      <c r="K100" s="86" t="s">
        <v>2699</v>
      </c>
      <c r="L100" s="86" t="s">
        <v>44</v>
      </c>
      <c r="M100" s="92" t="s">
        <v>45</v>
      </c>
      <c r="N100" s="86" t="s">
        <v>55</v>
      </c>
      <c r="O100" s="93"/>
      <c r="P100" s="92" t="s">
        <v>45</v>
      </c>
      <c r="Q100" s="92" t="s">
        <v>45</v>
      </c>
      <c r="R100" s="92" t="s">
        <v>45</v>
      </c>
      <c r="S100" s="92" t="s">
        <v>45</v>
      </c>
      <c r="T100" s="92" t="s">
        <v>45</v>
      </c>
      <c r="U100" s="92" t="s">
        <v>45</v>
      </c>
      <c r="V100" s="92" t="s">
        <v>45</v>
      </c>
      <c r="W100" s="92" t="s">
        <v>45</v>
      </c>
      <c r="X100" s="92" t="s">
        <v>45</v>
      </c>
      <c r="Y100" s="92" t="s">
        <v>45</v>
      </c>
      <c r="Z100" s="92" t="s">
        <v>45</v>
      </c>
      <c r="AA100" s="92" t="s">
        <v>45</v>
      </c>
      <c r="AB100" s="92" t="s">
        <v>45</v>
      </c>
      <c r="AC100" s="92" t="s">
        <v>45</v>
      </c>
      <c r="AD100" s="94" t="s">
        <v>45</v>
      </c>
      <c r="AE100" s="95" t="s">
        <v>114</v>
      </c>
      <c r="AF100" s="86" t="s">
        <v>728</v>
      </c>
      <c r="AG100" s="87" t="str">
        <f t="shared" si="2"/>
        <v>ACK1991</v>
      </c>
      <c r="AH100" s="96" t="b">
        <f t="shared" si="3"/>
        <v>1</v>
      </c>
    </row>
    <row r="101" spans="1:34" ht="17" thickBot="1">
      <c r="A101" s="90">
        <v>100</v>
      </c>
      <c r="B101" s="86" t="s">
        <v>730</v>
      </c>
      <c r="C101" s="86" t="s">
        <v>729</v>
      </c>
      <c r="D101" s="91" t="s">
        <v>2776</v>
      </c>
      <c r="E101" s="86" t="s">
        <v>731</v>
      </c>
      <c r="F101" s="86" t="s">
        <v>732</v>
      </c>
      <c r="G101" s="86" t="s">
        <v>733</v>
      </c>
      <c r="H101" s="86" t="s">
        <v>40</v>
      </c>
      <c r="I101" s="86" t="s">
        <v>270</v>
      </c>
      <c r="J101" s="86" t="s">
        <v>271</v>
      </c>
      <c r="K101" s="86" t="s">
        <v>733</v>
      </c>
      <c r="L101" s="86" t="s">
        <v>44</v>
      </c>
      <c r="M101" s="92" t="s">
        <v>45</v>
      </c>
      <c r="N101" s="86" t="s">
        <v>55</v>
      </c>
      <c r="O101" s="93"/>
      <c r="P101" s="92" t="s">
        <v>45</v>
      </c>
      <c r="Q101" s="92" t="s">
        <v>45</v>
      </c>
      <c r="R101" s="92" t="s">
        <v>45</v>
      </c>
      <c r="S101" s="92" t="s">
        <v>45</v>
      </c>
      <c r="T101" s="92" t="s">
        <v>45</v>
      </c>
      <c r="U101" s="92" t="s">
        <v>45</v>
      </c>
      <c r="V101" s="92" t="s">
        <v>45</v>
      </c>
      <c r="W101" s="92" t="s">
        <v>45</v>
      </c>
      <c r="X101" s="92" t="s">
        <v>45</v>
      </c>
      <c r="Y101" s="92" t="s">
        <v>45</v>
      </c>
      <c r="Z101" s="92" t="s">
        <v>45</v>
      </c>
      <c r="AA101" s="92" t="s">
        <v>45</v>
      </c>
      <c r="AB101" s="92" t="s">
        <v>45</v>
      </c>
      <c r="AC101" s="92" t="s">
        <v>45</v>
      </c>
      <c r="AD101" s="94" t="s">
        <v>45</v>
      </c>
      <c r="AE101" s="86" t="s">
        <v>518</v>
      </c>
      <c r="AF101" s="86" t="s">
        <v>735</v>
      </c>
      <c r="AG101" s="87" t="str">
        <f t="shared" si="2"/>
        <v>ABW3844</v>
      </c>
      <c r="AH101" s="96" t="b">
        <f t="shared" si="3"/>
        <v>1</v>
      </c>
    </row>
    <row r="102" spans="1:34" ht="17" thickBot="1">
      <c r="A102" s="90">
        <v>101</v>
      </c>
      <c r="B102" s="86" t="s">
        <v>737</v>
      </c>
      <c r="C102" s="86" t="s">
        <v>736</v>
      </c>
      <c r="D102" s="91" t="s">
        <v>2778</v>
      </c>
      <c r="E102" s="86" t="s">
        <v>738</v>
      </c>
      <c r="F102" s="86" t="s">
        <v>739</v>
      </c>
      <c r="G102" s="86" t="s">
        <v>740</v>
      </c>
      <c r="H102" s="86" t="s">
        <v>40</v>
      </c>
      <c r="I102" s="86" t="s">
        <v>741</v>
      </c>
      <c r="J102" s="86" t="s">
        <v>742</v>
      </c>
      <c r="K102" s="86" t="s">
        <v>740</v>
      </c>
      <c r="L102" s="86" t="s">
        <v>44</v>
      </c>
      <c r="M102" s="92" t="s">
        <v>45</v>
      </c>
      <c r="N102" s="86" t="s">
        <v>55</v>
      </c>
      <c r="O102" s="93"/>
      <c r="P102" s="92" t="s">
        <v>45</v>
      </c>
      <c r="Q102" s="92" t="s">
        <v>45</v>
      </c>
      <c r="R102" s="92" t="s">
        <v>45</v>
      </c>
      <c r="S102" s="92" t="s">
        <v>45</v>
      </c>
      <c r="T102" s="92" t="s">
        <v>45</v>
      </c>
      <c r="U102" s="92" t="s">
        <v>45</v>
      </c>
      <c r="V102" s="92" t="s">
        <v>45</v>
      </c>
      <c r="W102" s="92" t="s">
        <v>45</v>
      </c>
      <c r="X102" s="92" t="s">
        <v>45</v>
      </c>
      <c r="Y102" s="92" t="s">
        <v>45</v>
      </c>
      <c r="Z102" s="92" t="s">
        <v>45</v>
      </c>
      <c r="AA102" s="92" t="s">
        <v>45</v>
      </c>
      <c r="AB102" s="92" t="s">
        <v>45</v>
      </c>
      <c r="AC102" s="92" t="s">
        <v>45</v>
      </c>
      <c r="AD102" s="94" t="s">
        <v>45</v>
      </c>
      <c r="AE102" s="95" t="s">
        <v>114</v>
      </c>
      <c r="AF102" s="86" t="s">
        <v>744</v>
      </c>
      <c r="AG102" s="87" t="str">
        <f t="shared" si="2"/>
        <v>AAM7341</v>
      </c>
      <c r="AH102" s="96" t="b">
        <f t="shared" si="3"/>
        <v>1</v>
      </c>
    </row>
    <row r="103" spans="1:34" ht="17" thickBot="1">
      <c r="A103" s="90">
        <v>102</v>
      </c>
      <c r="B103" s="86" t="s">
        <v>746</v>
      </c>
      <c r="C103" s="86" t="s">
        <v>745</v>
      </c>
      <c r="D103" s="91" t="s">
        <v>2779</v>
      </c>
      <c r="E103" s="86" t="s">
        <v>747</v>
      </c>
      <c r="F103" s="86" t="s">
        <v>748</v>
      </c>
      <c r="G103" s="86" t="s">
        <v>365</v>
      </c>
      <c r="H103" s="86" t="s">
        <v>40</v>
      </c>
      <c r="I103" s="86" t="s">
        <v>41</v>
      </c>
      <c r="J103" s="86" t="s">
        <v>365</v>
      </c>
      <c r="K103" s="86" t="s">
        <v>2699</v>
      </c>
      <c r="L103" s="86" t="s">
        <v>44</v>
      </c>
      <c r="M103" s="92" t="s">
        <v>45</v>
      </c>
      <c r="N103" s="86" t="s">
        <v>55</v>
      </c>
      <c r="O103" s="93"/>
      <c r="P103" s="92" t="s">
        <v>45</v>
      </c>
      <c r="Q103" s="92" t="s">
        <v>45</v>
      </c>
      <c r="R103" s="92" t="s">
        <v>45</v>
      </c>
      <c r="S103" s="92" t="s">
        <v>45</v>
      </c>
      <c r="T103" s="92" t="s">
        <v>45</v>
      </c>
      <c r="U103" s="92" t="s">
        <v>45</v>
      </c>
      <c r="V103" s="92" t="s">
        <v>45</v>
      </c>
      <c r="W103" s="92" t="s">
        <v>45</v>
      </c>
      <c r="X103" s="92" t="s">
        <v>45</v>
      </c>
      <c r="Y103" s="92" t="s">
        <v>45</v>
      </c>
      <c r="Z103" s="92" t="s">
        <v>45</v>
      </c>
      <c r="AA103" s="92" t="s">
        <v>45</v>
      </c>
      <c r="AB103" s="92" t="s">
        <v>45</v>
      </c>
      <c r="AC103" s="92" t="s">
        <v>45</v>
      </c>
      <c r="AD103" s="94" t="s">
        <v>45</v>
      </c>
      <c r="AE103" s="95" t="s">
        <v>56</v>
      </c>
      <c r="AF103" s="86" t="s">
        <v>750</v>
      </c>
      <c r="AG103" s="87" t="str">
        <f t="shared" si="2"/>
        <v>AAB1171</v>
      </c>
      <c r="AH103" s="96" t="b">
        <f t="shared" si="3"/>
        <v>1</v>
      </c>
    </row>
    <row r="104" spans="1:34" ht="17" thickBot="1">
      <c r="A104" s="90">
        <v>103</v>
      </c>
      <c r="B104" s="86" t="s">
        <v>752</v>
      </c>
      <c r="C104" s="86" t="s">
        <v>751</v>
      </c>
      <c r="D104" s="91" t="s">
        <v>2783</v>
      </c>
      <c r="E104" s="86" t="s">
        <v>753</v>
      </c>
      <c r="F104" s="86" t="s">
        <v>754</v>
      </c>
      <c r="G104" s="86" t="s">
        <v>755</v>
      </c>
      <c r="H104" s="86" t="s">
        <v>40</v>
      </c>
      <c r="I104" s="86" t="s">
        <v>252</v>
      </c>
      <c r="J104" s="86" t="s">
        <v>756</v>
      </c>
      <c r="K104" s="86" t="s">
        <v>755</v>
      </c>
      <c r="L104" s="86" t="s">
        <v>44</v>
      </c>
      <c r="M104" s="92" t="s">
        <v>45</v>
      </c>
      <c r="N104" s="86" t="s">
        <v>55</v>
      </c>
      <c r="O104" s="93"/>
      <c r="P104" s="92" t="s">
        <v>45</v>
      </c>
      <c r="Q104" s="92" t="s">
        <v>45</v>
      </c>
      <c r="R104" s="92" t="s">
        <v>45</v>
      </c>
      <c r="S104" s="92" t="s">
        <v>45</v>
      </c>
      <c r="T104" s="92" t="s">
        <v>45</v>
      </c>
      <c r="U104" s="92" t="s">
        <v>45</v>
      </c>
      <c r="V104" s="92" t="s">
        <v>45</v>
      </c>
      <c r="W104" s="92" t="s">
        <v>45</v>
      </c>
      <c r="X104" s="92" t="s">
        <v>45</v>
      </c>
      <c r="Y104" s="92" t="s">
        <v>45</v>
      </c>
      <c r="Z104" s="92" t="s">
        <v>45</v>
      </c>
      <c r="AA104" s="92" t="s">
        <v>45</v>
      </c>
      <c r="AB104" s="92" t="s">
        <v>45</v>
      </c>
      <c r="AC104" s="92" t="s">
        <v>45</v>
      </c>
      <c r="AD104" s="94" t="s">
        <v>45</v>
      </c>
      <c r="AE104" s="95" t="s">
        <v>56</v>
      </c>
      <c r="AF104" s="86" t="s">
        <v>758</v>
      </c>
      <c r="AG104" s="87" t="str">
        <f t="shared" si="2"/>
        <v>ACF2534</v>
      </c>
      <c r="AH104" s="96" t="b">
        <f t="shared" si="3"/>
        <v>1</v>
      </c>
    </row>
    <row r="105" spans="1:34" ht="17" thickBot="1">
      <c r="A105" s="90">
        <v>104</v>
      </c>
      <c r="B105" s="86" t="s">
        <v>760</v>
      </c>
      <c r="C105" s="86" t="s">
        <v>759</v>
      </c>
      <c r="D105" s="91" t="s">
        <v>2784</v>
      </c>
      <c r="E105" s="86" t="s">
        <v>761</v>
      </c>
      <c r="F105" s="86" t="s">
        <v>762</v>
      </c>
      <c r="G105" s="86" t="s">
        <v>763</v>
      </c>
      <c r="H105" s="86" t="s">
        <v>40</v>
      </c>
      <c r="I105" s="86" t="s">
        <v>764</v>
      </c>
      <c r="J105" s="86" t="s">
        <v>765</v>
      </c>
      <c r="K105" s="86" t="s">
        <v>763</v>
      </c>
      <c r="L105" s="86" t="s">
        <v>44</v>
      </c>
      <c r="M105" s="92" t="s">
        <v>45</v>
      </c>
      <c r="N105" s="86" t="s">
        <v>55</v>
      </c>
      <c r="O105" s="93"/>
      <c r="P105" s="92" t="s">
        <v>45</v>
      </c>
      <c r="Q105" s="92" t="s">
        <v>45</v>
      </c>
      <c r="R105" s="92" t="s">
        <v>45</v>
      </c>
      <c r="S105" s="92" t="s">
        <v>45</v>
      </c>
      <c r="T105" s="92" t="s">
        <v>45</v>
      </c>
      <c r="U105" s="92" t="s">
        <v>45</v>
      </c>
      <c r="V105" s="92" t="s">
        <v>45</v>
      </c>
      <c r="W105" s="92" t="s">
        <v>45</v>
      </c>
      <c r="X105" s="92" t="s">
        <v>45</v>
      </c>
      <c r="Y105" s="92" t="s">
        <v>45</v>
      </c>
      <c r="Z105" s="92" t="s">
        <v>45</v>
      </c>
      <c r="AA105" s="92" t="s">
        <v>45</v>
      </c>
      <c r="AB105" s="92" t="s">
        <v>45</v>
      </c>
      <c r="AC105" s="92" t="s">
        <v>45</v>
      </c>
      <c r="AD105" s="94" t="s">
        <v>45</v>
      </c>
      <c r="AE105" s="95" t="s">
        <v>56</v>
      </c>
      <c r="AF105" s="86" t="s">
        <v>767</v>
      </c>
      <c r="AG105" s="87" t="str">
        <f t="shared" si="2"/>
        <v>AAZ4195</v>
      </c>
      <c r="AH105" s="96" t="b">
        <f t="shared" si="3"/>
        <v>1</v>
      </c>
    </row>
    <row r="106" spans="1:34" ht="17" thickBot="1">
      <c r="A106" s="90">
        <v>105</v>
      </c>
      <c r="B106" s="86" t="s">
        <v>769</v>
      </c>
      <c r="C106" s="86" t="s">
        <v>768</v>
      </c>
      <c r="D106" s="91" t="s">
        <v>2786</v>
      </c>
      <c r="E106" s="86" t="s">
        <v>770</v>
      </c>
      <c r="F106" s="86" t="s">
        <v>771</v>
      </c>
      <c r="G106" s="86" t="s">
        <v>772</v>
      </c>
      <c r="H106" s="86" t="s">
        <v>773</v>
      </c>
      <c r="I106" s="86" t="s">
        <v>774</v>
      </c>
      <c r="J106" s="86" t="s">
        <v>775</v>
      </c>
      <c r="K106" s="86" t="s">
        <v>772</v>
      </c>
      <c r="L106" s="86" t="s">
        <v>44</v>
      </c>
      <c r="M106" s="92" t="s">
        <v>45</v>
      </c>
      <c r="N106" s="86" t="s">
        <v>55</v>
      </c>
      <c r="O106" s="93"/>
      <c r="P106" s="92" t="s">
        <v>45</v>
      </c>
      <c r="Q106" s="92" t="s">
        <v>45</v>
      </c>
      <c r="R106" s="92" t="s">
        <v>45</v>
      </c>
      <c r="S106" s="92" t="s">
        <v>45</v>
      </c>
      <c r="T106" s="92" t="s">
        <v>45</v>
      </c>
      <c r="U106" s="92" t="s">
        <v>45</v>
      </c>
      <c r="V106" s="92" t="s">
        <v>45</v>
      </c>
      <c r="W106" s="92" t="s">
        <v>45</v>
      </c>
      <c r="X106" s="92" t="s">
        <v>45</v>
      </c>
      <c r="Y106" s="92" t="s">
        <v>45</v>
      </c>
      <c r="Z106" s="92" t="s">
        <v>45</v>
      </c>
      <c r="AA106" s="92" t="s">
        <v>45</v>
      </c>
      <c r="AB106" s="92" t="s">
        <v>45</v>
      </c>
      <c r="AC106" s="92" t="s">
        <v>45</v>
      </c>
      <c r="AD106" s="94" t="s">
        <v>45</v>
      </c>
      <c r="AE106" s="95" t="s">
        <v>56</v>
      </c>
      <c r="AF106" s="86" t="s">
        <v>777</v>
      </c>
      <c r="AG106" s="87" t="str">
        <f t="shared" si="2"/>
        <v>ABA0403</v>
      </c>
      <c r="AH106" s="96" t="b">
        <f t="shared" si="3"/>
        <v>1</v>
      </c>
    </row>
    <row r="107" spans="1:34" ht="17" thickBot="1">
      <c r="A107" s="90">
        <v>106</v>
      </c>
      <c r="B107" s="86" t="s">
        <v>779</v>
      </c>
      <c r="C107" s="86" t="s">
        <v>778</v>
      </c>
      <c r="D107" s="91" t="s">
        <v>2787</v>
      </c>
      <c r="E107" s="86" t="s">
        <v>780</v>
      </c>
      <c r="F107" s="86" t="s">
        <v>781</v>
      </c>
      <c r="G107" s="86" t="s">
        <v>782</v>
      </c>
      <c r="H107" s="86" t="s">
        <v>773</v>
      </c>
      <c r="I107" s="86" t="s">
        <v>774</v>
      </c>
      <c r="J107" s="86" t="s">
        <v>782</v>
      </c>
      <c r="K107" s="86" t="s">
        <v>2699</v>
      </c>
      <c r="L107" s="86" t="s">
        <v>44</v>
      </c>
      <c r="M107" s="92" t="s">
        <v>45</v>
      </c>
      <c r="N107" s="86" t="s">
        <v>55</v>
      </c>
      <c r="O107" s="93"/>
      <c r="P107" s="92" t="s">
        <v>45</v>
      </c>
      <c r="Q107" s="92" t="s">
        <v>45</v>
      </c>
      <c r="R107" s="92" t="s">
        <v>45</v>
      </c>
      <c r="S107" s="92" t="s">
        <v>45</v>
      </c>
      <c r="T107" s="92" t="s">
        <v>45</v>
      </c>
      <c r="U107" s="92" t="s">
        <v>45</v>
      </c>
      <c r="V107" s="92" t="s">
        <v>45</v>
      </c>
      <c r="W107" s="92" t="s">
        <v>45</v>
      </c>
      <c r="X107" s="92" t="s">
        <v>45</v>
      </c>
      <c r="Y107" s="92" t="s">
        <v>45</v>
      </c>
      <c r="Z107" s="92" t="s">
        <v>45</v>
      </c>
      <c r="AA107" s="92" t="s">
        <v>45</v>
      </c>
      <c r="AB107" s="92" t="s">
        <v>45</v>
      </c>
      <c r="AC107" s="92" t="s">
        <v>45</v>
      </c>
      <c r="AD107" s="94" t="s">
        <v>45</v>
      </c>
      <c r="AE107" s="95" t="s">
        <v>114</v>
      </c>
      <c r="AF107" s="86" t="s">
        <v>784</v>
      </c>
      <c r="AG107" s="87" t="str">
        <f t="shared" si="2"/>
        <v>ABZ2717</v>
      </c>
      <c r="AH107" s="96" t="b">
        <f t="shared" si="3"/>
        <v>1</v>
      </c>
    </row>
    <row r="108" spans="1:34" ht="17" thickBot="1">
      <c r="A108" s="90">
        <v>107</v>
      </c>
      <c r="B108" s="86" t="s">
        <v>786</v>
      </c>
      <c r="C108" s="86" t="s">
        <v>785</v>
      </c>
      <c r="D108" s="91" t="s">
        <v>2788</v>
      </c>
      <c r="E108" s="86" t="s">
        <v>787</v>
      </c>
      <c r="F108" s="86" t="s">
        <v>788</v>
      </c>
      <c r="G108" s="86" t="s">
        <v>782</v>
      </c>
      <c r="H108" s="86" t="s">
        <v>773</v>
      </c>
      <c r="I108" s="86" t="s">
        <v>774</v>
      </c>
      <c r="J108" s="86" t="s">
        <v>782</v>
      </c>
      <c r="K108" s="86" t="s">
        <v>2699</v>
      </c>
      <c r="L108" s="86" t="s">
        <v>44</v>
      </c>
      <c r="M108" s="92" t="s">
        <v>45</v>
      </c>
      <c r="N108" s="86" t="s">
        <v>55</v>
      </c>
      <c r="O108" s="93"/>
      <c r="P108" s="92" t="s">
        <v>45</v>
      </c>
      <c r="Q108" s="92" t="s">
        <v>45</v>
      </c>
      <c r="R108" s="92" t="s">
        <v>45</v>
      </c>
      <c r="S108" s="92" t="s">
        <v>45</v>
      </c>
      <c r="T108" s="92" t="s">
        <v>45</v>
      </c>
      <c r="U108" s="92" t="s">
        <v>45</v>
      </c>
      <c r="V108" s="92" t="s">
        <v>45</v>
      </c>
      <c r="W108" s="92" t="s">
        <v>45</v>
      </c>
      <c r="X108" s="92" t="s">
        <v>45</v>
      </c>
      <c r="Y108" s="92" t="s">
        <v>45</v>
      </c>
      <c r="Z108" s="92" t="s">
        <v>45</v>
      </c>
      <c r="AA108" s="92" t="s">
        <v>45</v>
      </c>
      <c r="AB108" s="92" t="s">
        <v>45</v>
      </c>
      <c r="AC108" s="92" t="s">
        <v>45</v>
      </c>
      <c r="AD108" s="94" t="s">
        <v>45</v>
      </c>
      <c r="AE108" s="95" t="s">
        <v>56</v>
      </c>
      <c r="AF108" s="86" t="s">
        <v>790</v>
      </c>
      <c r="AG108" s="87" t="str">
        <f t="shared" si="2"/>
        <v>AAD4528</v>
      </c>
      <c r="AH108" s="96" t="b">
        <f t="shared" si="3"/>
        <v>1</v>
      </c>
    </row>
    <row r="109" spans="1:34" ht="17" thickBot="1">
      <c r="A109" s="90">
        <v>108</v>
      </c>
      <c r="B109" s="86" t="s">
        <v>792</v>
      </c>
      <c r="C109" s="86" t="s">
        <v>791</v>
      </c>
      <c r="D109" s="91" t="s">
        <v>2789</v>
      </c>
      <c r="E109" s="86" t="s">
        <v>793</v>
      </c>
      <c r="F109" s="86" t="s">
        <v>794</v>
      </c>
      <c r="G109" s="86" t="s">
        <v>3102</v>
      </c>
      <c r="H109" s="86" t="s">
        <v>773</v>
      </c>
      <c r="I109" s="86" t="s">
        <v>774</v>
      </c>
      <c r="J109" s="86" t="s">
        <v>775</v>
      </c>
      <c r="K109" s="86" t="s">
        <v>3102</v>
      </c>
      <c r="L109" s="86" t="s">
        <v>44</v>
      </c>
      <c r="M109" s="92" t="s">
        <v>45</v>
      </c>
      <c r="N109" s="86" t="s">
        <v>55</v>
      </c>
      <c r="O109" s="93"/>
      <c r="P109" s="92" t="s">
        <v>45</v>
      </c>
      <c r="Q109" s="92" t="s">
        <v>45</v>
      </c>
      <c r="R109" s="92" t="s">
        <v>45</v>
      </c>
      <c r="S109" s="92" t="s">
        <v>45</v>
      </c>
      <c r="T109" s="92" t="s">
        <v>45</v>
      </c>
      <c r="U109" s="92" t="s">
        <v>45</v>
      </c>
      <c r="V109" s="92" t="s">
        <v>45</v>
      </c>
      <c r="W109" s="92" t="s">
        <v>45</v>
      </c>
      <c r="X109" s="92" t="s">
        <v>45</v>
      </c>
      <c r="Y109" s="92" t="s">
        <v>45</v>
      </c>
      <c r="Z109" s="92" t="s">
        <v>45</v>
      </c>
      <c r="AA109" s="92" t="s">
        <v>45</v>
      </c>
      <c r="AB109" s="92" t="s">
        <v>45</v>
      </c>
      <c r="AC109" s="92" t="s">
        <v>45</v>
      </c>
      <c r="AD109" s="94" t="s">
        <v>45</v>
      </c>
      <c r="AE109" s="95" t="s">
        <v>56</v>
      </c>
      <c r="AF109" s="86" t="s">
        <v>797</v>
      </c>
      <c r="AG109" s="87" t="str">
        <f t="shared" si="2"/>
        <v>AAH1523</v>
      </c>
      <c r="AH109" s="96" t="b">
        <f t="shared" si="3"/>
        <v>1</v>
      </c>
    </row>
    <row r="110" spans="1:34" ht="17" thickBot="1">
      <c r="A110" s="90">
        <v>109</v>
      </c>
      <c r="B110" s="86" t="s">
        <v>799</v>
      </c>
      <c r="C110" s="86" t="s">
        <v>798</v>
      </c>
      <c r="D110" s="91" t="s">
        <v>2790</v>
      </c>
      <c r="E110" s="86" t="s">
        <v>800</v>
      </c>
      <c r="F110" s="86" t="s">
        <v>801</v>
      </c>
      <c r="G110" s="86" t="s">
        <v>802</v>
      </c>
      <c r="H110" s="86" t="s">
        <v>773</v>
      </c>
      <c r="I110" s="86" t="s">
        <v>803</v>
      </c>
      <c r="J110" s="86" t="s">
        <v>802</v>
      </c>
      <c r="K110" s="86" t="s">
        <v>2699</v>
      </c>
      <c r="L110" s="86" t="s">
        <v>44</v>
      </c>
      <c r="M110" s="92" t="s">
        <v>45</v>
      </c>
      <c r="N110" s="86" t="s">
        <v>55</v>
      </c>
      <c r="O110" s="93"/>
      <c r="P110" s="92" t="s">
        <v>45</v>
      </c>
      <c r="Q110" s="92" t="s">
        <v>45</v>
      </c>
      <c r="R110" s="92" t="s">
        <v>45</v>
      </c>
      <c r="S110" s="92" t="s">
        <v>45</v>
      </c>
      <c r="T110" s="92" t="s">
        <v>45</v>
      </c>
      <c r="U110" s="92" t="s">
        <v>45</v>
      </c>
      <c r="V110" s="92" t="s">
        <v>45</v>
      </c>
      <c r="W110" s="92" t="s">
        <v>45</v>
      </c>
      <c r="X110" s="92" t="s">
        <v>45</v>
      </c>
      <c r="Y110" s="92" t="s">
        <v>45</v>
      </c>
      <c r="Z110" s="92" t="s">
        <v>45</v>
      </c>
      <c r="AA110" s="92" t="s">
        <v>45</v>
      </c>
      <c r="AB110" s="92" t="s">
        <v>45</v>
      </c>
      <c r="AC110" s="92" t="s">
        <v>45</v>
      </c>
      <c r="AD110" s="94" t="s">
        <v>45</v>
      </c>
      <c r="AE110" s="95" t="s">
        <v>56</v>
      </c>
      <c r="AF110" s="86" t="s">
        <v>804</v>
      </c>
      <c r="AG110" s="87" t="str">
        <f t="shared" si="2"/>
        <v>AAA6099</v>
      </c>
      <c r="AH110" s="96" t="b">
        <f t="shared" si="3"/>
        <v>1</v>
      </c>
    </row>
    <row r="111" spans="1:34" ht="17" thickBot="1">
      <c r="A111" s="90">
        <v>110</v>
      </c>
      <c r="B111" s="86" t="s">
        <v>806</v>
      </c>
      <c r="C111" s="86" t="s">
        <v>805</v>
      </c>
      <c r="D111" s="91" t="s">
        <v>2791</v>
      </c>
      <c r="E111" s="86" t="s">
        <v>807</v>
      </c>
      <c r="F111" s="86" t="s">
        <v>808</v>
      </c>
      <c r="G111" s="86" t="s">
        <v>809</v>
      </c>
      <c r="H111" s="86" t="s">
        <v>773</v>
      </c>
      <c r="I111" s="86" t="s">
        <v>774</v>
      </c>
      <c r="J111" s="86" t="s">
        <v>809</v>
      </c>
      <c r="K111" s="86" t="s">
        <v>2699</v>
      </c>
      <c r="L111" s="86" t="s">
        <v>44</v>
      </c>
      <c r="M111" s="92" t="s">
        <v>45</v>
      </c>
      <c r="N111" s="86" t="s">
        <v>216</v>
      </c>
      <c r="O111" s="93"/>
      <c r="P111" s="92" t="s">
        <v>45</v>
      </c>
      <c r="Q111" s="92" t="s">
        <v>45</v>
      </c>
      <c r="R111" s="92" t="s">
        <v>45</v>
      </c>
      <c r="S111" s="92" t="s">
        <v>45</v>
      </c>
      <c r="T111" s="92" t="s">
        <v>45</v>
      </c>
      <c r="U111" s="92" t="s">
        <v>45</v>
      </c>
      <c r="V111" s="92" t="s">
        <v>45</v>
      </c>
      <c r="W111" s="92" t="s">
        <v>45</v>
      </c>
      <c r="X111" s="92" t="s">
        <v>45</v>
      </c>
      <c r="Y111" s="92" t="s">
        <v>45</v>
      </c>
      <c r="Z111" s="92" t="s">
        <v>45</v>
      </c>
      <c r="AA111" s="92" t="s">
        <v>45</v>
      </c>
      <c r="AB111" s="92" t="s">
        <v>45</v>
      </c>
      <c r="AC111" s="92" t="s">
        <v>45</v>
      </c>
      <c r="AD111" s="94" t="s">
        <v>352</v>
      </c>
      <c r="AE111" s="95" t="s">
        <v>56</v>
      </c>
      <c r="AF111" s="86" t="s">
        <v>811</v>
      </c>
      <c r="AG111" s="87" t="str">
        <f t="shared" si="2"/>
        <v>AAY4131</v>
      </c>
      <c r="AH111" s="96" t="b">
        <f t="shared" si="3"/>
        <v>1</v>
      </c>
    </row>
    <row r="112" spans="1:34" ht="17" thickBot="1">
      <c r="A112" s="90">
        <v>111</v>
      </c>
      <c r="B112" s="86" t="s">
        <v>813</v>
      </c>
      <c r="C112" s="86" t="s">
        <v>812</v>
      </c>
      <c r="D112" s="91" t="s">
        <v>2792</v>
      </c>
      <c r="E112" s="86" t="s">
        <v>814</v>
      </c>
      <c r="F112" s="86" t="s">
        <v>815</v>
      </c>
      <c r="G112" s="86" t="s">
        <v>816</v>
      </c>
      <c r="H112" s="86" t="s">
        <v>773</v>
      </c>
      <c r="I112" s="86" t="s">
        <v>803</v>
      </c>
      <c r="J112" s="86" t="s">
        <v>817</v>
      </c>
      <c r="K112" s="86" t="s">
        <v>816</v>
      </c>
      <c r="L112" s="86" t="s">
        <v>44</v>
      </c>
      <c r="M112" s="92" t="s">
        <v>45</v>
      </c>
      <c r="N112" s="86" t="s">
        <v>55</v>
      </c>
      <c r="O112" s="93"/>
      <c r="P112" s="92" t="s">
        <v>45</v>
      </c>
      <c r="Q112" s="92" t="s">
        <v>45</v>
      </c>
      <c r="R112" s="92" t="s">
        <v>45</v>
      </c>
      <c r="S112" s="92" t="s">
        <v>45</v>
      </c>
      <c r="T112" s="92" t="s">
        <v>45</v>
      </c>
      <c r="U112" s="92" t="s">
        <v>45</v>
      </c>
      <c r="V112" s="92" t="s">
        <v>45</v>
      </c>
      <c r="W112" s="92" t="s">
        <v>45</v>
      </c>
      <c r="X112" s="92" t="s">
        <v>45</v>
      </c>
      <c r="Y112" s="92" t="s">
        <v>45</v>
      </c>
      <c r="Z112" s="92" t="s">
        <v>45</v>
      </c>
      <c r="AA112" s="92" t="s">
        <v>45</v>
      </c>
      <c r="AB112" s="92" t="s">
        <v>45</v>
      </c>
      <c r="AC112" s="92" t="s">
        <v>45</v>
      </c>
      <c r="AD112" s="94" t="s">
        <v>45</v>
      </c>
      <c r="AE112" s="95" t="s">
        <v>56</v>
      </c>
      <c r="AF112" s="86" t="s">
        <v>819</v>
      </c>
      <c r="AG112" s="87" t="str">
        <f t="shared" si="2"/>
        <v>ABY9068</v>
      </c>
      <c r="AH112" s="96" t="b">
        <f t="shared" si="3"/>
        <v>1</v>
      </c>
    </row>
    <row r="113" spans="1:34" ht="17" thickBot="1">
      <c r="A113" s="90">
        <v>112</v>
      </c>
      <c r="B113" s="86" t="s">
        <v>821</v>
      </c>
      <c r="C113" s="86" t="s">
        <v>820</v>
      </c>
      <c r="D113" s="91" t="s">
        <v>2793</v>
      </c>
      <c r="E113" s="86" t="s">
        <v>822</v>
      </c>
      <c r="F113" s="86" t="s">
        <v>823</v>
      </c>
      <c r="G113" s="86" t="s">
        <v>802</v>
      </c>
      <c r="H113" s="86" t="s">
        <v>773</v>
      </c>
      <c r="I113" s="86" t="s">
        <v>803</v>
      </c>
      <c r="J113" s="86" t="s">
        <v>802</v>
      </c>
      <c r="K113" s="86" t="s">
        <v>2699</v>
      </c>
      <c r="L113" s="86" t="s">
        <v>44</v>
      </c>
      <c r="M113" s="92" t="s">
        <v>45</v>
      </c>
      <c r="N113" s="86" t="s">
        <v>55</v>
      </c>
      <c r="O113" s="93"/>
      <c r="P113" s="92" t="s">
        <v>45</v>
      </c>
      <c r="Q113" s="92" t="s">
        <v>45</v>
      </c>
      <c r="R113" s="92" t="s">
        <v>45</v>
      </c>
      <c r="S113" s="92" t="s">
        <v>45</v>
      </c>
      <c r="T113" s="92" t="s">
        <v>45</v>
      </c>
      <c r="U113" s="92" t="s">
        <v>45</v>
      </c>
      <c r="V113" s="92" t="s">
        <v>45</v>
      </c>
      <c r="W113" s="92" t="s">
        <v>45</v>
      </c>
      <c r="X113" s="92" t="s">
        <v>45</v>
      </c>
      <c r="Y113" s="92" t="s">
        <v>45</v>
      </c>
      <c r="Z113" s="92" t="s">
        <v>45</v>
      </c>
      <c r="AA113" s="92" t="s">
        <v>45</v>
      </c>
      <c r="AB113" s="92" t="s">
        <v>45</v>
      </c>
      <c r="AC113" s="92" t="s">
        <v>45</v>
      </c>
      <c r="AD113" s="94" t="s">
        <v>45</v>
      </c>
      <c r="AE113" s="95" t="s">
        <v>56</v>
      </c>
      <c r="AF113" s="86" t="s">
        <v>825</v>
      </c>
      <c r="AG113" s="87" t="str">
        <f t="shared" si="2"/>
        <v>ACE6464</v>
      </c>
      <c r="AH113" s="96" t="b">
        <f t="shared" si="3"/>
        <v>1</v>
      </c>
    </row>
    <row r="114" spans="1:34" ht="17" thickBot="1">
      <c r="A114" s="90">
        <v>113</v>
      </c>
      <c r="B114" s="86" t="s">
        <v>827</v>
      </c>
      <c r="C114" s="86" t="s">
        <v>826</v>
      </c>
      <c r="D114" s="91" t="s">
        <v>2794</v>
      </c>
      <c r="E114" s="86" t="s">
        <v>828</v>
      </c>
      <c r="F114" s="86" t="s">
        <v>829</v>
      </c>
      <c r="G114" s="86" t="s">
        <v>830</v>
      </c>
      <c r="H114" s="86" t="s">
        <v>773</v>
      </c>
      <c r="I114" s="86" t="s">
        <v>774</v>
      </c>
      <c r="J114" s="86" t="s">
        <v>831</v>
      </c>
      <c r="K114" s="86" t="s">
        <v>830</v>
      </c>
      <c r="L114" s="86" t="s">
        <v>44</v>
      </c>
      <c r="M114" s="92" t="s">
        <v>45</v>
      </c>
      <c r="N114" s="86" t="s">
        <v>55</v>
      </c>
      <c r="O114" s="93"/>
      <c r="P114" s="92" t="s">
        <v>45</v>
      </c>
      <c r="Q114" s="92" t="s">
        <v>45</v>
      </c>
      <c r="R114" s="92" t="s">
        <v>45</v>
      </c>
      <c r="S114" s="92" t="s">
        <v>45</v>
      </c>
      <c r="T114" s="92" t="s">
        <v>45</v>
      </c>
      <c r="U114" s="92" t="s">
        <v>45</v>
      </c>
      <c r="V114" s="92" t="s">
        <v>45</v>
      </c>
      <c r="W114" s="92" t="s">
        <v>45</v>
      </c>
      <c r="X114" s="92" t="s">
        <v>45</v>
      </c>
      <c r="Y114" s="92" t="s">
        <v>45</v>
      </c>
      <c r="Z114" s="92" t="s">
        <v>45</v>
      </c>
      <c r="AA114" s="92" t="s">
        <v>45</v>
      </c>
      <c r="AB114" s="92" t="s">
        <v>45</v>
      </c>
      <c r="AC114" s="92" t="s">
        <v>45</v>
      </c>
      <c r="AD114" s="94" t="s">
        <v>45</v>
      </c>
      <c r="AE114" s="86" t="s">
        <v>518</v>
      </c>
      <c r="AF114" s="86" t="s">
        <v>833</v>
      </c>
      <c r="AG114" s="87" t="str">
        <f t="shared" si="2"/>
        <v>ABA0389</v>
      </c>
      <c r="AH114" s="96" t="b">
        <f t="shared" si="3"/>
        <v>1</v>
      </c>
    </row>
    <row r="115" spans="1:34" ht="17" thickBot="1">
      <c r="A115" s="90">
        <v>114</v>
      </c>
      <c r="B115" s="86" t="s">
        <v>835</v>
      </c>
      <c r="C115" s="86" t="s">
        <v>834</v>
      </c>
      <c r="D115" s="91" t="s">
        <v>2795</v>
      </c>
      <c r="E115" s="86" t="s">
        <v>836</v>
      </c>
      <c r="F115" s="86" t="s">
        <v>837</v>
      </c>
      <c r="G115" s="86" t="s">
        <v>838</v>
      </c>
      <c r="H115" s="86" t="s">
        <v>773</v>
      </c>
      <c r="I115" s="86" t="s">
        <v>774</v>
      </c>
      <c r="J115" s="86" t="s">
        <v>838</v>
      </c>
      <c r="K115" s="86" t="s">
        <v>2699</v>
      </c>
      <c r="L115" s="86" t="s">
        <v>44</v>
      </c>
      <c r="M115" s="92" t="s">
        <v>45</v>
      </c>
      <c r="N115" s="86" t="s">
        <v>55</v>
      </c>
      <c r="O115" s="93"/>
      <c r="P115" s="92" t="s">
        <v>45</v>
      </c>
      <c r="Q115" s="92" t="s">
        <v>45</v>
      </c>
      <c r="R115" s="92" t="s">
        <v>45</v>
      </c>
      <c r="S115" s="92" t="s">
        <v>45</v>
      </c>
      <c r="T115" s="92" t="s">
        <v>45</v>
      </c>
      <c r="U115" s="92" t="s">
        <v>45</v>
      </c>
      <c r="V115" s="92" t="s">
        <v>45</v>
      </c>
      <c r="W115" s="92" t="s">
        <v>45</v>
      </c>
      <c r="X115" s="92" t="s">
        <v>45</v>
      </c>
      <c r="Y115" s="92" t="s">
        <v>45</v>
      </c>
      <c r="Z115" s="92" t="s">
        <v>45</v>
      </c>
      <c r="AA115" s="92" t="s">
        <v>45</v>
      </c>
      <c r="AB115" s="92" t="s">
        <v>45</v>
      </c>
      <c r="AC115" s="92" t="s">
        <v>45</v>
      </c>
      <c r="AD115" s="94" t="s">
        <v>45</v>
      </c>
      <c r="AE115" s="95" t="s">
        <v>56</v>
      </c>
      <c r="AF115" s="86" t="s">
        <v>840</v>
      </c>
      <c r="AG115" s="87" t="str">
        <f t="shared" si="2"/>
        <v>AAH2131</v>
      </c>
      <c r="AH115" s="96" t="b">
        <f t="shared" si="3"/>
        <v>1</v>
      </c>
    </row>
    <row r="116" spans="1:34" ht="17" thickBot="1">
      <c r="A116" s="90">
        <v>115</v>
      </c>
      <c r="B116" s="86" t="s">
        <v>842</v>
      </c>
      <c r="C116" s="86" t="s">
        <v>841</v>
      </c>
      <c r="D116" s="91" t="s">
        <v>2796</v>
      </c>
      <c r="E116" s="86" t="s">
        <v>843</v>
      </c>
      <c r="F116" s="86" t="s">
        <v>844</v>
      </c>
      <c r="G116" s="86" t="s">
        <v>845</v>
      </c>
      <c r="H116" s="86" t="s">
        <v>773</v>
      </c>
      <c r="I116" s="86" t="s">
        <v>803</v>
      </c>
      <c r="J116" s="86" t="s">
        <v>845</v>
      </c>
      <c r="K116" s="86" t="s">
        <v>2699</v>
      </c>
      <c r="L116" s="86" t="s">
        <v>44</v>
      </c>
      <c r="M116" s="92" t="s">
        <v>45</v>
      </c>
      <c r="N116" s="86" t="s">
        <v>55</v>
      </c>
      <c r="O116" s="93"/>
      <c r="P116" s="92" t="s">
        <v>45</v>
      </c>
      <c r="Q116" s="92" t="s">
        <v>45</v>
      </c>
      <c r="R116" s="92" t="s">
        <v>45</v>
      </c>
      <c r="S116" s="92" t="s">
        <v>45</v>
      </c>
      <c r="T116" s="92" t="s">
        <v>45</v>
      </c>
      <c r="U116" s="92" t="s">
        <v>45</v>
      </c>
      <c r="V116" s="92" t="s">
        <v>45</v>
      </c>
      <c r="W116" s="92" t="s">
        <v>45</v>
      </c>
      <c r="X116" s="92" t="s">
        <v>45</v>
      </c>
      <c r="Y116" s="92" t="s">
        <v>45</v>
      </c>
      <c r="Z116" s="92" t="s">
        <v>45</v>
      </c>
      <c r="AA116" s="92" t="s">
        <v>45</v>
      </c>
      <c r="AB116" s="92" t="s">
        <v>45</v>
      </c>
      <c r="AC116" s="92" t="s">
        <v>45</v>
      </c>
      <c r="AD116" s="94" t="s">
        <v>45</v>
      </c>
      <c r="AE116" s="86" t="s">
        <v>336</v>
      </c>
      <c r="AF116" s="86" t="s">
        <v>846</v>
      </c>
      <c r="AG116" s="87" t="str">
        <f t="shared" si="2"/>
        <v>ACJ1049</v>
      </c>
      <c r="AH116" s="96" t="b">
        <f t="shared" si="3"/>
        <v>1</v>
      </c>
    </row>
    <row r="117" spans="1:34" ht="17" thickBot="1">
      <c r="A117" s="90">
        <v>116</v>
      </c>
      <c r="B117" s="86" t="s">
        <v>848</v>
      </c>
      <c r="C117" s="86" t="s">
        <v>847</v>
      </c>
      <c r="D117" s="91" t="s">
        <v>2797</v>
      </c>
      <c r="E117" s="86" t="s">
        <v>849</v>
      </c>
      <c r="F117" s="86" t="s">
        <v>850</v>
      </c>
      <c r="G117" s="86" t="s">
        <v>851</v>
      </c>
      <c r="H117" s="86" t="s">
        <v>773</v>
      </c>
      <c r="I117" s="86" t="s">
        <v>774</v>
      </c>
      <c r="J117" s="86" t="s">
        <v>852</v>
      </c>
      <c r="K117" s="86" t="s">
        <v>851</v>
      </c>
      <c r="L117" s="86" t="s">
        <v>44</v>
      </c>
      <c r="M117" s="92" t="s">
        <v>45</v>
      </c>
      <c r="N117" s="86" t="s">
        <v>55</v>
      </c>
      <c r="O117" s="93"/>
      <c r="P117" s="92" t="s">
        <v>45</v>
      </c>
      <c r="Q117" s="92" t="s">
        <v>45</v>
      </c>
      <c r="R117" s="92" t="s">
        <v>45</v>
      </c>
      <c r="S117" s="92" t="s">
        <v>45</v>
      </c>
      <c r="T117" s="92" t="s">
        <v>45</v>
      </c>
      <c r="U117" s="92" t="s">
        <v>45</v>
      </c>
      <c r="V117" s="92" t="s">
        <v>45</v>
      </c>
      <c r="W117" s="92" t="s">
        <v>45</v>
      </c>
      <c r="X117" s="92" t="s">
        <v>45</v>
      </c>
      <c r="Y117" s="92" t="s">
        <v>45</v>
      </c>
      <c r="Z117" s="92" t="s">
        <v>45</v>
      </c>
      <c r="AA117" s="92" t="s">
        <v>45</v>
      </c>
      <c r="AB117" s="92" t="s">
        <v>45</v>
      </c>
      <c r="AC117" s="92" t="s">
        <v>45</v>
      </c>
      <c r="AD117" s="94" t="s">
        <v>45</v>
      </c>
      <c r="AE117" s="95" t="s">
        <v>56</v>
      </c>
      <c r="AF117" s="86" t="s">
        <v>854</v>
      </c>
      <c r="AG117" s="87" t="str">
        <f t="shared" si="2"/>
        <v>ABX5303</v>
      </c>
      <c r="AH117" s="96" t="b">
        <f t="shared" si="3"/>
        <v>1</v>
      </c>
    </row>
    <row r="118" spans="1:34" ht="17" thickBot="1">
      <c r="A118" s="90">
        <v>117</v>
      </c>
      <c r="B118" s="86" t="s">
        <v>856</v>
      </c>
      <c r="C118" s="86" t="s">
        <v>855</v>
      </c>
      <c r="D118" s="91" t="s">
        <v>2798</v>
      </c>
      <c r="E118" s="86" t="s">
        <v>857</v>
      </c>
      <c r="F118" s="86" t="s">
        <v>858</v>
      </c>
      <c r="G118" s="86" t="s">
        <v>859</v>
      </c>
      <c r="H118" s="86" t="s">
        <v>773</v>
      </c>
      <c r="I118" s="86" t="s">
        <v>774</v>
      </c>
      <c r="J118" s="86" t="s">
        <v>838</v>
      </c>
      <c r="K118" s="86" t="s">
        <v>859</v>
      </c>
      <c r="L118" s="86" t="s">
        <v>44</v>
      </c>
      <c r="M118" s="92" t="s">
        <v>45</v>
      </c>
      <c r="N118" s="86" t="s">
        <v>55</v>
      </c>
      <c r="O118" s="93"/>
      <c r="P118" s="92" t="s">
        <v>45</v>
      </c>
      <c r="Q118" s="92" t="s">
        <v>45</v>
      </c>
      <c r="R118" s="92" t="s">
        <v>45</v>
      </c>
      <c r="S118" s="92" t="s">
        <v>45</v>
      </c>
      <c r="T118" s="92" t="s">
        <v>45</v>
      </c>
      <c r="U118" s="92" t="s">
        <v>45</v>
      </c>
      <c r="V118" s="92" t="s">
        <v>45</v>
      </c>
      <c r="W118" s="92" t="s">
        <v>45</v>
      </c>
      <c r="X118" s="92" t="s">
        <v>45</v>
      </c>
      <c r="Y118" s="92" t="s">
        <v>45</v>
      </c>
      <c r="Z118" s="92" t="s">
        <v>45</v>
      </c>
      <c r="AA118" s="92" t="s">
        <v>45</v>
      </c>
      <c r="AB118" s="92" t="s">
        <v>45</v>
      </c>
      <c r="AC118" s="92" t="s">
        <v>45</v>
      </c>
      <c r="AD118" s="94" t="s">
        <v>45</v>
      </c>
      <c r="AE118" s="95" t="s">
        <v>114</v>
      </c>
      <c r="AF118" s="86" t="s">
        <v>861</v>
      </c>
      <c r="AG118" s="87" t="str">
        <f t="shared" si="2"/>
        <v>AAG0956</v>
      </c>
      <c r="AH118" s="96" t="b">
        <f t="shared" si="3"/>
        <v>1</v>
      </c>
    </row>
    <row r="119" spans="1:34" ht="17" thickBot="1">
      <c r="A119" s="90">
        <v>118</v>
      </c>
      <c r="B119" s="86" t="s">
        <v>863</v>
      </c>
      <c r="C119" s="86" t="s">
        <v>862</v>
      </c>
      <c r="D119" s="91" t="s">
        <v>2799</v>
      </c>
      <c r="E119" s="86" t="s">
        <v>864</v>
      </c>
      <c r="F119" s="86" t="s">
        <v>865</v>
      </c>
      <c r="G119" s="86" t="s">
        <v>866</v>
      </c>
      <c r="H119" s="86" t="s">
        <v>867</v>
      </c>
      <c r="I119" s="86" t="s">
        <v>868</v>
      </c>
      <c r="J119" s="86" t="s">
        <v>869</v>
      </c>
      <c r="K119" s="86" t="s">
        <v>866</v>
      </c>
      <c r="L119" s="86" t="s">
        <v>44</v>
      </c>
      <c r="M119" s="92" t="s">
        <v>45</v>
      </c>
      <c r="N119" s="86" t="s">
        <v>55</v>
      </c>
      <c r="O119" s="93"/>
      <c r="P119" s="92" t="s">
        <v>45</v>
      </c>
      <c r="Q119" s="92" t="s">
        <v>45</v>
      </c>
      <c r="R119" s="92" t="s">
        <v>45</v>
      </c>
      <c r="S119" s="92" t="s">
        <v>45</v>
      </c>
      <c r="T119" s="92" t="s">
        <v>45</v>
      </c>
      <c r="U119" s="92" t="s">
        <v>45</v>
      </c>
      <c r="V119" s="92" t="s">
        <v>45</v>
      </c>
      <c r="W119" s="92" t="s">
        <v>45</v>
      </c>
      <c r="X119" s="92" t="s">
        <v>45</v>
      </c>
      <c r="Y119" s="92" t="s">
        <v>45</v>
      </c>
      <c r="Z119" s="92" t="s">
        <v>45</v>
      </c>
      <c r="AA119" s="92" t="s">
        <v>45</v>
      </c>
      <c r="AB119" s="92" t="s">
        <v>45</v>
      </c>
      <c r="AC119" s="92" t="s">
        <v>45</v>
      </c>
      <c r="AD119" s="94" t="s">
        <v>45</v>
      </c>
      <c r="AE119" s="95" t="s">
        <v>114</v>
      </c>
      <c r="AF119" s="86" t="s">
        <v>871</v>
      </c>
      <c r="AG119" s="87" t="str">
        <f t="shared" si="2"/>
        <v>AAA7102</v>
      </c>
      <c r="AH119" s="96" t="b">
        <f t="shared" si="3"/>
        <v>1</v>
      </c>
    </row>
    <row r="120" spans="1:34" ht="17" thickBot="1">
      <c r="A120" s="90">
        <v>119</v>
      </c>
      <c r="B120" s="86" t="s">
        <v>873</v>
      </c>
      <c r="C120" s="86" t="s">
        <v>872</v>
      </c>
      <c r="D120" s="91" t="s">
        <v>2800</v>
      </c>
      <c r="E120" s="86" t="s">
        <v>874</v>
      </c>
      <c r="F120" s="86" t="s">
        <v>875</v>
      </c>
      <c r="G120" s="86" t="s">
        <v>876</v>
      </c>
      <c r="H120" s="86" t="s">
        <v>867</v>
      </c>
      <c r="I120" s="86" t="s">
        <v>877</v>
      </c>
      <c r="J120" s="86" t="s">
        <v>878</v>
      </c>
      <c r="K120" s="86" t="s">
        <v>876</v>
      </c>
      <c r="L120" s="86" t="s">
        <v>44</v>
      </c>
      <c r="M120" s="92" t="s">
        <v>45</v>
      </c>
      <c r="N120" s="86" t="s">
        <v>55</v>
      </c>
      <c r="O120" s="93"/>
      <c r="P120" s="92" t="s">
        <v>45</v>
      </c>
      <c r="Q120" s="92" t="s">
        <v>45</v>
      </c>
      <c r="R120" s="92" t="s">
        <v>45</v>
      </c>
      <c r="S120" s="92" t="s">
        <v>45</v>
      </c>
      <c r="T120" s="92" t="s">
        <v>45</v>
      </c>
      <c r="U120" s="92" t="s">
        <v>45</v>
      </c>
      <c r="V120" s="92" t="s">
        <v>45</v>
      </c>
      <c r="W120" s="92" t="s">
        <v>45</v>
      </c>
      <c r="X120" s="92" t="s">
        <v>45</v>
      </c>
      <c r="Y120" s="92" t="s">
        <v>45</v>
      </c>
      <c r="Z120" s="92" t="s">
        <v>45</v>
      </c>
      <c r="AA120" s="92" t="s">
        <v>45</v>
      </c>
      <c r="AB120" s="92" t="s">
        <v>45</v>
      </c>
      <c r="AC120" s="92" t="s">
        <v>45</v>
      </c>
      <c r="AD120" s="94" t="s">
        <v>45</v>
      </c>
      <c r="AE120" s="95" t="s">
        <v>56</v>
      </c>
      <c r="AF120" s="86" t="s">
        <v>880</v>
      </c>
      <c r="AG120" s="87" t="str">
        <f t="shared" si="2"/>
        <v>AAA1513</v>
      </c>
      <c r="AH120" s="96" t="b">
        <f t="shared" si="3"/>
        <v>1</v>
      </c>
    </row>
    <row r="121" spans="1:34" ht="17" thickBot="1">
      <c r="A121" s="90">
        <v>120</v>
      </c>
      <c r="B121" s="86" t="s">
        <v>882</v>
      </c>
      <c r="C121" s="86" t="s">
        <v>881</v>
      </c>
      <c r="D121" s="91" t="s">
        <v>2802</v>
      </c>
      <c r="E121" s="86" t="s">
        <v>883</v>
      </c>
      <c r="F121" s="86" t="s">
        <v>884</v>
      </c>
      <c r="G121" s="86" t="s">
        <v>885</v>
      </c>
      <c r="H121" s="86" t="s">
        <v>886</v>
      </c>
      <c r="I121" s="86" t="s">
        <v>887</v>
      </c>
      <c r="J121" s="86" t="s">
        <v>888</v>
      </c>
      <c r="K121" s="86" t="s">
        <v>885</v>
      </c>
      <c r="L121" s="86" t="s">
        <v>44</v>
      </c>
      <c r="M121" s="92" t="s">
        <v>45</v>
      </c>
      <c r="N121" s="86" t="s">
        <v>55</v>
      </c>
      <c r="O121" s="93"/>
      <c r="P121" s="92" t="s">
        <v>45</v>
      </c>
      <c r="Q121" s="92" t="s">
        <v>45</v>
      </c>
      <c r="R121" s="92" t="s">
        <v>45</v>
      </c>
      <c r="S121" s="92" t="s">
        <v>45</v>
      </c>
      <c r="T121" s="92" t="s">
        <v>45</v>
      </c>
      <c r="U121" s="92" t="s">
        <v>45</v>
      </c>
      <c r="V121" s="92" t="s">
        <v>45</v>
      </c>
      <c r="W121" s="92" t="s">
        <v>45</v>
      </c>
      <c r="X121" s="92" t="s">
        <v>45</v>
      </c>
      <c r="Y121" s="92" t="s">
        <v>45</v>
      </c>
      <c r="Z121" s="92" t="s">
        <v>45</v>
      </c>
      <c r="AA121" s="92" t="s">
        <v>45</v>
      </c>
      <c r="AB121" s="92" t="s">
        <v>45</v>
      </c>
      <c r="AC121" s="92" t="s">
        <v>45</v>
      </c>
      <c r="AD121" s="94" t="s">
        <v>45</v>
      </c>
      <c r="AE121" s="95" t="s">
        <v>56</v>
      </c>
      <c r="AF121" s="86" t="s">
        <v>890</v>
      </c>
      <c r="AG121" s="87" t="str">
        <f t="shared" si="2"/>
        <v>AAA9651</v>
      </c>
      <c r="AH121" s="96" t="b">
        <f t="shared" si="3"/>
        <v>1</v>
      </c>
    </row>
    <row r="122" spans="1:34" ht="17" thickBot="1">
      <c r="A122" s="90">
        <v>121</v>
      </c>
      <c r="B122" s="86" t="s">
        <v>892</v>
      </c>
      <c r="C122" s="86" t="s">
        <v>891</v>
      </c>
      <c r="D122" s="91" t="s">
        <v>2803</v>
      </c>
      <c r="E122" s="86" t="s">
        <v>893</v>
      </c>
      <c r="F122" s="86" t="s">
        <v>894</v>
      </c>
      <c r="G122" s="86" t="s">
        <v>895</v>
      </c>
      <c r="H122" s="86" t="s">
        <v>886</v>
      </c>
      <c r="I122" s="86" t="s">
        <v>896</v>
      </c>
      <c r="J122" s="86" t="s">
        <v>897</v>
      </c>
      <c r="K122" s="86" t="s">
        <v>895</v>
      </c>
      <c r="L122" s="86" t="s">
        <v>44</v>
      </c>
      <c r="M122" s="92" t="s">
        <v>45</v>
      </c>
      <c r="N122" s="86" t="s">
        <v>216</v>
      </c>
      <c r="O122" s="93"/>
      <c r="P122" s="92" t="s">
        <v>45</v>
      </c>
      <c r="Q122" s="92" t="s">
        <v>45</v>
      </c>
      <c r="R122" s="92" t="s">
        <v>45</v>
      </c>
      <c r="S122" s="92" t="s">
        <v>45</v>
      </c>
      <c r="T122" s="92" t="s">
        <v>45</v>
      </c>
      <c r="U122" s="92" t="s">
        <v>45</v>
      </c>
      <c r="V122" s="92" t="s">
        <v>45</v>
      </c>
      <c r="W122" s="92" t="s">
        <v>45</v>
      </c>
      <c r="X122" s="92" t="s">
        <v>45</v>
      </c>
      <c r="Y122" s="92" t="s">
        <v>45</v>
      </c>
      <c r="Z122" s="92" t="s">
        <v>45</v>
      </c>
      <c r="AA122" s="92" t="s">
        <v>45</v>
      </c>
      <c r="AB122" s="92" t="s">
        <v>45</v>
      </c>
      <c r="AC122" s="92" t="s">
        <v>216</v>
      </c>
      <c r="AD122" s="94" t="s">
        <v>352</v>
      </c>
      <c r="AE122" s="95" t="s">
        <v>56</v>
      </c>
      <c r="AF122" s="86" t="s">
        <v>898</v>
      </c>
      <c r="AG122" s="87" t="str">
        <f t="shared" si="2"/>
        <v>AAB1154</v>
      </c>
      <c r="AH122" s="96" t="b">
        <f t="shared" si="3"/>
        <v>1</v>
      </c>
    </row>
    <row r="123" spans="1:34" ht="17" thickBot="1">
      <c r="A123" s="90">
        <v>122</v>
      </c>
      <c r="B123" s="86" t="s">
        <v>900</v>
      </c>
      <c r="C123" s="86" t="s">
        <v>899</v>
      </c>
      <c r="D123" s="91" t="s">
        <v>2804</v>
      </c>
      <c r="E123" s="86" t="s">
        <v>901</v>
      </c>
      <c r="F123" s="86" t="s">
        <v>902</v>
      </c>
      <c r="G123" s="86" t="s">
        <v>903</v>
      </c>
      <c r="H123" s="86" t="s">
        <v>886</v>
      </c>
      <c r="I123" s="86" t="s">
        <v>896</v>
      </c>
      <c r="J123" s="86" t="s">
        <v>897</v>
      </c>
      <c r="K123" s="86" t="s">
        <v>903</v>
      </c>
      <c r="L123" s="86" t="s">
        <v>44</v>
      </c>
      <c r="M123" s="92" t="s">
        <v>45</v>
      </c>
      <c r="N123" s="86" t="s">
        <v>216</v>
      </c>
      <c r="O123" s="93"/>
      <c r="P123" s="92" t="s">
        <v>45</v>
      </c>
      <c r="Q123" s="92" t="s">
        <v>45</v>
      </c>
      <c r="R123" s="92" t="s">
        <v>45</v>
      </c>
      <c r="S123" s="92" t="s">
        <v>45</v>
      </c>
      <c r="T123" s="92" t="s">
        <v>45</v>
      </c>
      <c r="U123" s="92" t="s">
        <v>45</v>
      </c>
      <c r="V123" s="92" t="s">
        <v>45</v>
      </c>
      <c r="W123" s="92" t="s">
        <v>45</v>
      </c>
      <c r="X123" s="92" t="s">
        <v>45</v>
      </c>
      <c r="Y123" s="92" t="s">
        <v>45</v>
      </c>
      <c r="Z123" s="92" t="s">
        <v>45</v>
      </c>
      <c r="AA123" s="92" t="s">
        <v>45</v>
      </c>
      <c r="AB123" s="92" t="s">
        <v>45</v>
      </c>
      <c r="AC123" s="92" t="s">
        <v>45</v>
      </c>
      <c r="AD123" s="94" t="s">
        <v>352</v>
      </c>
      <c r="AE123" s="95" t="s">
        <v>56</v>
      </c>
      <c r="AF123" s="86" t="s">
        <v>905</v>
      </c>
      <c r="AG123" s="87" t="str">
        <f t="shared" si="2"/>
        <v>ACE8100</v>
      </c>
      <c r="AH123" s="96" t="b">
        <f t="shared" si="3"/>
        <v>1</v>
      </c>
    </row>
    <row r="124" spans="1:34" ht="17" thickBot="1">
      <c r="A124" s="90">
        <v>123</v>
      </c>
      <c r="B124" s="86" t="s">
        <v>907</v>
      </c>
      <c r="C124" s="86" t="s">
        <v>906</v>
      </c>
      <c r="D124" s="91" t="s">
        <v>2805</v>
      </c>
      <c r="E124" s="86" t="s">
        <v>908</v>
      </c>
      <c r="F124" s="86" t="s">
        <v>909</v>
      </c>
      <c r="G124" s="86" t="s">
        <v>910</v>
      </c>
      <c r="H124" s="86" t="s">
        <v>886</v>
      </c>
      <c r="I124" s="86" t="s">
        <v>911</v>
      </c>
      <c r="J124" s="86" t="s">
        <v>912</v>
      </c>
      <c r="K124" s="86" t="s">
        <v>910</v>
      </c>
      <c r="L124" s="86" t="s">
        <v>44</v>
      </c>
      <c r="M124" s="92" t="s">
        <v>45</v>
      </c>
      <c r="N124" s="86" t="s">
        <v>55</v>
      </c>
      <c r="O124" s="93"/>
      <c r="P124" s="92" t="s">
        <v>45</v>
      </c>
      <c r="Q124" s="92" t="s">
        <v>45</v>
      </c>
      <c r="R124" s="92" t="s">
        <v>45</v>
      </c>
      <c r="S124" s="92" t="s">
        <v>45</v>
      </c>
      <c r="T124" s="92" t="s">
        <v>45</v>
      </c>
      <c r="U124" s="92" t="s">
        <v>45</v>
      </c>
      <c r="V124" s="92" t="s">
        <v>45</v>
      </c>
      <c r="W124" s="92" t="s">
        <v>45</v>
      </c>
      <c r="X124" s="92" t="s">
        <v>45</v>
      </c>
      <c r="Y124" s="92" t="s">
        <v>45</v>
      </c>
      <c r="Z124" s="92" t="s">
        <v>45</v>
      </c>
      <c r="AA124" s="92" t="s">
        <v>45</v>
      </c>
      <c r="AB124" s="92" t="s">
        <v>45</v>
      </c>
      <c r="AC124" s="92" t="s">
        <v>45</v>
      </c>
      <c r="AD124" s="94" t="s">
        <v>45</v>
      </c>
      <c r="AE124" s="95" t="s">
        <v>56</v>
      </c>
      <c r="AF124" s="86" t="s">
        <v>914</v>
      </c>
      <c r="AG124" s="87" t="str">
        <f t="shared" si="2"/>
        <v>ACK5581</v>
      </c>
      <c r="AH124" s="96" t="b">
        <f t="shared" si="3"/>
        <v>1</v>
      </c>
    </row>
    <row r="125" spans="1:34" ht="17" thickBot="1">
      <c r="A125" s="90">
        <v>124</v>
      </c>
      <c r="B125" s="86" t="s">
        <v>916</v>
      </c>
      <c r="C125" s="86" t="s">
        <v>915</v>
      </c>
      <c r="D125" s="91" t="s">
        <v>2693</v>
      </c>
      <c r="E125" s="86" t="s">
        <v>917</v>
      </c>
      <c r="F125" s="86" t="s">
        <v>918</v>
      </c>
      <c r="G125" s="86" t="s">
        <v>919</v>
      </c>
      <c r="H125" s="86" t="s">
        <v>867</v>
      </c>
      <c r="I125" s="86" t="s">
        <v>920</v>
      </c>
      <c r="J125" s="86" t="s">
        <v>921</v>
      </c>
      <c r="K125" s="86" t="s">
        <v>919</v>
      </c>
      <c r="L125" s="86" t="s">
        <v>44</v>
      </c>
      <c r="M125" s="92" t="s">
        <v>45</v>
      </c>
      <c r="N125" s="86" t="s">
        <v>55</v>
      </c>
      <c r="O125" s="93"/>
      <c r="P125" s="92" t="s">
        <v>45</v>
      </c>
      <c r="Q125" s="92" t="s">
        <v>45</v>
      </c>
      <c r="R125" s="92" t="s">
        <v>45</v>
      </c>
      <c r="S125" s="92" t="s">
        <v>45</v>
      </c>
      <c r="T125" s="92" t="s">
        <v>45</v>
      </c>
      <c r="U125" s="92" t="s">
        <v>45</v>
      </c>
      <c r="V125" s="92" t="s">
        <v>45</v>
      </c>
      <c r="W125" s="92" t="s">
        <v>45</v>
      </c>
      <c r="X125" s="92" t="s">
        <v>45</v>
      </c>
      <c r="Y125" s="92" t="s">
        <v>45</v>
      </c>
      <c r="Z125" s="92" t="s">
        <v>45</v>
      </c>
      <c r="AA125" s="92" t="s">
        <v>45</v>
      </c>
      <c r="AB125" s="92" t="s">
        <v>45</v>
      </c>
      <c r="AC125" s="92" t="s">
        <v>45</v>
      </c>
      <c r="AD125" s="94" t="s">
        <v>45</v>
      </c>
      <c r="AE125" s="95" t="s">
        <v>56</v>
      </c>
      <c r="AF125" s="86" t="s">
        <v>923</v>
      </c>
      <c r="AG125" s="87" t="str">
        <f t="shared" si="2"/>
        <v>ACF0117</v>
      </c>
      <c r="AH125" s="96" t="b">
        <f t="shared" si="3"/>
        <v>1</v>
      </c>
    </row>
    <row r="126" spans="1:34" ht="17" thickBot="1">
      <c r="A126" s="90">
        <v>125</v>
      </c>
      <c r="B126" s="86" t="s">
        <v>925</v>
      </c>
      <c r="C126" s="86" t="s">
        <v>924</v>
      </c>
      <c r="D126" s="91" t="s">
        <v>2733</v>
      </c>
      <c r="E126" s="86" t="s">
        <v>926</v>
      </c>
      <c r="F126" s="86" t="s">
        <v>927</v>
      </c>
      <c r="G126" s="86" t="s">
        <v>928</v>
      </c>
      <c r="H126" s="86" t="s">
        <v>867</v>
      </c>
      <c r="I126" s="86" t="s">
        <v>920</v>
      </c>
      <c r="J126" s="86" t="s">
        <v>929</v>
      </c>
      <c r="K126" s="86" t="s">
        <v>928</v>
      </c>
      <c r="L126" s="86" t="s">
        <v>44</v>
      </c>
      <c r="M126" s="92" t="s">
        <v>45</v>
      </c>
      <c r="N126" s="86" t="s">
        <v>55</v>
      </c>
      <c r="O126" s="93"/>
      <c r="P126" s="92" t="s">
        <v>45</v>
      </c>
      <c r="Q126" s="92" t="s">
        <v>45</v>
      </c>
      <c r="R126" s="92" t="s">
        <v>45</v>
      </c>
      <c r="S126" s="92" t="s">
        <v>45</v>
      </c>
      <c r="T126" s="92" t="s">
        <v>45</v>
      </c>
      <c r="U126" s="92" t="s">
        <v>45</v>
      </c>
      <c r="V126" s="92" t="s">
        <v>45</v>
      </c>
      <c r="W126" s="92" t="s">
        <v>45</v>
      </c>
      <c r="X126" s="92" t="s">
        <v>45</v>
      </c>
      <c r="Y126" s="92" t="s">
        <v>45</v>
      </c>
      <c r="Z126" s="92" t="s">
        <v>45</v>
      </c>
      <c r="AA126" s="92" t="s">
        <v>45</v>
      </c>
      <c r="AB126" s="92" t="s">
        <v>45</v>
      </c>
      <c r="AC126" s="92" t="s">
        <v>45</v>
      </c>
      <c r="AD126" s="94" t="s">
        <v>45</v>
      </c>
      <c r="AE126" s="95" t="s">
        <v>114</v>
      </c>
      <c r="AF126" s="86" t="s">
        <v>930</v>
      </c>
      <c r="AG126" s="87" t="str">
        <f t="shared" si="2"/>
        <v>ABZ8142</v>
      </c>
      <c r="AH126" s="96" t="b">
        <f t="shared" si="3"/>
        <v>1</v>
      </c>
    </row>
    <row r="127" spans="1:34" ht="17" thickBot="1">
      <c r="A127" s="90">
        <v>126</v>
      </c>
      <c r="B127" s="86" t="s">
        <v>932</v>
      </c>
      <c r="C127" s="86" t="s">
        <v>931</v>
      </c>
      <c r="D127" s="91" t="s">
        <v>2762</v>
      </c>
      <c r="E127" s="86" t="s">
        <v>933</v>
      </c>
      <c r="F127" s="86" t="s">
        <v>934</v>
      </c>
      <c r="G127" s="86" t="s">
        <v>935</v>
      </c>
      <c r="H127" s="86" t="s">
        <v>867</v>
      </c>
      <c r="I127" s="86" t="s">
        <v>936</v>
      </c>
      <c r="J127" s="86" t="s">
        <v>937</v>
      </c>
      <c r="K127" s="86" t="s">
        <v>935</v>
      </c>
      <c r="L127" s="86" t="s">
        <v>44</v>
      </c>
      <c r="M127" s="92" t="s">
        <v>45</v>
      </c>
      <c r="N127" s="86" t="s">
        <v>55</v>
      </c>
      <c r="O127" s="93"/>
      <c r="P127" s="92" t="s">
        <v>45</v>
      </c>
      <c r="Q127" s="92" t="s">
        <v>45</v>
      </c>
      <c r="R127" s="92" t="s">
        <v>45</v>
      </c>
      <c r="S127" s="92" t="s">
        <v>45</v>
      </c>
      <c r="T127" s="92" t="s">
        <v>45</v>
      </c>
      <c r="U127" s="92" t="s">
        <v>45</v>
      </c>
      <c r="V127" s="92" t="s">
        <v>45</v>
      </c>
      <c r="W127" s="92" t="s">
        <v>45</v>
      </c>
      <c r="X127" s="92" t="s">
        <v>45</v>
      </c>
      <c r="Y127" s="92" t="s">
        <v>45</v>
      </c>
      <c r="Z127" s="92" t="s">
        <v>45</v>
      </c>
      <c r="AA127" s="92" t="s">
        <v>45</v>
      </c>
      <c r="AB127" s="92" t="s">
        <v>45</v>
      </c>
      <c r="AC127" s="92" t="s">
        <v>45</v>
      </c>
      <c r="AD127" s="94" t="s">
        <v>45</v>
      </c>
      <c r="AE127" s="95" t="s">
        <v>56</v>
      </c>
      <c r="AF127" s="86" t="s">
        <v>939</v>
      </c>
      <c r="AG127" s="87" t="str">
        <f t="shared" si="2"/>
        <v>AAE6832</v>
      </c>
      <c r="AH127" s="96" t="b">
        <f t="shared" si="3"/>
        <v>1</v>
      </c>
    </row>
    <row r="128" spans="1:34" ht="17" thickBot="1">
      <c r="A128" s="90">
        <v>127</v>
      </c>
      <c r="B128" s="86" t="s">
        <v>941</v>
      </c>
      <c r="C128" s="86" t="s">
        <v>940</v>
      </c>
      <c r="D128" s="91" t="s">
        <v>2782</v>
      </c>
      <c r="E128" s="86" t="s">
        <v>942</v>
      </c>
      <c r="F128" s="86" t="s">
        <v>943</v>
      </c>
      <c r="G128" s="86" t="s">
        <v>944</v>
      </c>
      <c r="H128" s="86" t="s">
        <v>867</v>
      </c>
      <c r="I128" s="86" t="s">
        <v>945</v>
      </c>
      <c r="J128" s="86" t="s">
        <v>946</v>
      </c>
      <c r="K128" s="86" t="s">
        <v>944</v>
      </c>
      <c r="L128" s="86" t="s">
        <v>44</v>
      </c>
      <c r="M128" s="92" t="s">
        <v>45</v>
      </c>
      <c r="N128" s="86" t="s">
        <v>55</v>
      </c>
      <c r="O128" s="93"/>
      <c r="P128" s="92" t="s">
        <v>45</v>
      </c>
      <c r="Q128" s="92" t="s">
        <v>45</v>
      </c>
      <c r="R128" s="92" t="s">
        <v>45</v>
      </c>
      <c r="S128" s="92" t="s">
        <v>45</v>
      </c>
      <c r="T128" s="92" t="s">
        <v>45</v>
      </c>
      <c r="U128" s="92" t="s">
        <v>45</v>
      </c>
      <c r="V128" s="92" t="s">
        <v>45</v>
      </c>
      <c r="W128" s="92" t="s">
        <v>45</v>
      </c>
      <c r="X128" s="92" t="s">
        <v>45</v>
      </c>
      <c r="Y128" s="92" t="s">
        <v>45</v>
      </c>
      <c r="Z128" s="92" t="s">
        <v>45</v>
      </c>
      <c r="AA128" s="92" t="s">
        <v>45</v>
      </c>
      <c r="AB128" s="92" t="s">
        <v>45</v>
      </c>
      <c r="AC128" s="92" t="s">
        <v>45</v>
      </c>
      <c r="AD128" s="94" t="s">
        <v>45</v>
      </c>
      <c r="AE128" s="95" t="s">
        <v>56</v>
      </c>
      <c r="AF128" s="86" t="s">
        <v>948</v>
      </c>
      <c r="AG128" s="87" t="str">
        <f t="shared" si="2"/>
        <v>AAF6691</v>
      </c>
      <c r="AH128" s="96" t="b">
        <f t="shared" si="3"/>
        <v>1</v>
      </c>
    </row>
    <row r="129" spans="1:34" ht="17" thickBot="1">
      <c r="A129" s="90">
        <v>128</v>
      </c>
      <c r="B129" s="86" t="s">
        <v>950</v>
      </c>
      <c r="C129" s="86" t="s">
        <v>949</v>
      </c>
      <c r="D129" s="91" t="s">
        <v>2785</v>
      </c>
      <c r="E129" s="86" t="s">
        <v>951</v>
      </c>
      <c r="F129" s="86" t="s">
        <v>952</v>
      </c>
      <c r="G129" s="86" t="s">
        <v>955</v>
      </c>
      <c r="H129" s="86" t="s">
        <v>867</v>
      </c>
      <c r="I129" s="86" t="s">
        <v>945</v>
      </c>
      <c r="J129" s="86" t="s">
        <v>954</v>
      </c>
      <c r="K129" s="86" t="s">
        <v>955</v>
      </c>
      <c r="L129" s="86" t="s">
        <v>44</v>
      </c>
      <c r="M129" s="92" t="s">
        <v>45</v>
      </c>
      <c r="N129" s="86" t="s">
        <v>55</v>
      </c>
      <c r="O129" s="93"/>
      <c r="P129" s="92" t="s">
        <v>45</v>
      </c>
      <c r="Q129" s="92" t="s">
        <v>45</v>
      </c>
      <c r="R129" s="92" t="s">
        <v>45</v>
      </c>
      <c r="S129" s="92" t="s">
        <v>45</v>
      </c>
      <c r="T129" s="92" t="s">
        <v>45</v>
      </c>
      <c r="U129" s="92" t="s">
        <v>45</v>
      </c>
      <c r="V129" s="92" t="s">
        <v>45</v>
      </c>
      <c r="W129" s="92" t="s">
        <v>45</v>
      </c>
      <c r="X129" s="92" t="s">
        <v>45</v>
      </c>
      <c r="Y129" s="92" t="s">
        <v>45</v>
      </c>
      <c r="Z129" s="92" t="s">
        <v>45</v>
      </c>
      <c r="AA129" s="92" t="s">
        <v>45</v>
      </c>
      <c r="AB129" s="92" t="s">
        <v>45</v>
      </c>
      <c r="AC129" s="92" t="s">
        <v>45</v>
      </c>
      <c r="AD129" s="94" t="s">
        <v>45</v>
      </c>
      <c r="AE129" s="95" t="s">
        <v>56</v>
      </c>
      <c r="AF129" s="86" t="s">
        <v>957</v>
      </c>
      <c r="AG129" s="87" t="str">
        <f t="shared" si="2"/>
        <v>AAC9361</v>
      </c>
      <c r="AH129" s="96" t="b">
        <f t="shared" si="3"/>
        <v>1</v>
      </c>
    </row>
    <row r="130" spans="1:34" ht="17" thickBot="1">
      <c r="A130" s="90">
        <v>129</v>
      </c>
      <c r="B130" s="86" t="s">
        <v>959</v>
      </c>
      <c r="C130" s="86" t="s">
        <v>958</v>
      </c>
      <c r="D130" s="91" t="s">
        <v>2801</v>
      </c>
      <c r="E130" s="86" t="s">
        <v>960</v>
      </c>
      <c r="F130" s="86" t="s">
        <v>961</v>
      </c>
      <c r="G130" s="86" t="s">
        <v>962</v>
      </c>
      <c r="H130" s="86" t="s">
        <v>867</v>
      </c>
      <c r="I130" s="86" t="s">
        <v>963</v>
      </c>
      <c r="J130" s="86" t="s">
        <v>964</v>
      </c>
      <c r="K130" s="86" t="s">
        <v>962</v>
      </c>
      <c r="L130" s="86" t="s">
        <v>44</v>
      </c>
      <c r="M130" s="92" t="s">
        <v>45</v>
      </c>
      <c r="N130" s="86" t="s">
        <v>55</v>
      </c>
      <c r="O130" s="93"/>
      <c r="P130" s="92" t="s">
        <v>45</v>
      </c>
      <c r="Q130" s="92" t="s">
        <v>45</v>
      </c>
      <c r="R130" s="92" t="s">
        <v>45</v>
      </c>
      <c r="S130" s="92" t="s">
        <v>45</v>
      </c>
      <c r="T130" s="92" t="s">
        <v>45</v>
      </c>
      <c r="U130" s="92" t="s">
        <v>45</v>
      </c>
      <c r="V130" s="92" t="s">
        <v>45</v>
      </c>
      <c r="W130" s="92" t="s">
        <v>45</v>
      </c>
      <c r="X130" s="92" t="s">
        <v>45</v>
      </c>
      <c r="Y130" s="92" t="s">
        <v>45</v>
      </c>
      <c r="Z130" s="92" t="s">
        <v>45</v>
      </c>
      <c r="AA130" s="92" t="s">
        <v>45</v>
      </c>
      <c r="AB130" s="92" t="s">
        <v>45</v>
      </c>
      <c r="AC130" s="92" t="s">
        <v>45</v>
      </c>
      <c r="AD130" s="94" t="s">
        <v>45</v>
      </c>
      <c r="AE130" s="95" t="s">
        <v>56</v>
      </c>
      <c r="AF130" s="86" t="s">
        <v>965</v>
      </c>
      <c r="AG130" s="87" t="str">
        <f t="shared" si="2"/>
        <v>AAA5321</v>
      </c>
      <c r="AH130" s="96" t="b">
        <f t="shared" si="3"/>
        <v>1</v>
      </c>
    </row>
    <row r="131" spans="1:34" ht="17" thickBot="1">
      <c r="A131" s="90">
        <v>130</v>
      </c>
      <c r="B131" s="86" t="s">
        <v>967</v>
      </c>
      <c r="C131" s="86" t="s">
        <v>966</v>
      </c>
      <c r="D131" s="91" t="s">
        <v>2806</v>
      </c>
      <c r="E131" s="86" t="s">
        <v>968</v>
      </c>
      <c r="F131" s="86" t="s">
        <v>969</v>
      </c>
      <c r="G131" s="86" t="s">
        <v>970</v>
      </c>
      <c r="H131" s="86" t="s">
        <v>867</v>
      </c>
      <c r="I131" s="86" t="s">
        <v>868</v>
      </c>
      <c r="J131" s="86" t="s">
        <v>971</v>
      </c>
      <c r="K131" s="86" t="s">
        <v>970</v>
      </c>
      <c r="L131" s="86" t="s">
        <v>44</v>
      </c>
      <c r="M131" s="92" t="s">
        <v>45</v>
      </c>
      <c r="N131" s="86" t="s">
        <v>55</v>
      </c>
      <c r="O131" s="93"/>
      <c r="P131" s="92" t="s">
        <v>45</v>
      </c>
      <c r="Q131" s="92" t="s">
        <v>45</v>
      </c>
      <c r="R131" s="92" t="s">
        <v>45</v>
      </c>
      <c r="S131" s="92" t="s">
        <v>45</v>
      </c>
      <c r="T131" s="92" t="s">
        <v>45</v>
      </c>
      <c r="U131" s="92" t="s">
        <v>45</v>
      </c>
      <c r="V131" s="92" t="s">
        <v>45</v>
      </c>
      <c r="W131" s="92" t="s">
        <v>45</v>
      </c>
      <c r="X131" s="92" t="s">
        <v>45</v>
      </c>
      <c r="Y131" s="92" t="s">
        <v>45</v>
      </c>
      <c r="Z131" s="92" t="s">
        <v>45</v>
      </c>
      <c r="AA131" s="92" t="s">
        <v>45</v>
      </c>
      <c r="AB131" s="92" t="s">
        <v>45</v>
      </c>
      <c r="AC131" s="92" t="s">
        <v>45</v>
      </c>
      <c r="AD131" s="94" t="s">
        <v>45</v>
      </c>
      <c r="AE131" s="95" t="s">
        <v>56</v>
      </c>
      <c r="AF131" s="86" t="s">
        <v>973</v>
      </c>
      <c r="AG131" s="87" t="str">
        <f t="shared" ref="AG131:AG172" si="4">RIGHT(E131, LEN(E131)-5)</f>
        <v>AAA5797</v>
      </c>
      <c r="AH131" s="96" t="b">
        <f t="shared" ref="AH131:AH172" si="5">EXACT(AF131,AG131)</f>
        <v>1</v>
      </c>
    </row>
    <row r="132" spans="1:34" ht="17" thickBot="1">
      <c r="A132" s="90">
        <v>131</v>
      </c>
      <c r="B132" s="86" t="s">
        <v>975</v>
      </c>
      <c r="C132" s="86" t="s">
        <v>974</v>
      </c>
      <c r="D132" s="91" t="s">
        <v>2808</v>
      </c>
      <c r="E132" s="86" t="s">
        <v>976</v>
      </c>
      <c r="F132" s="86" t="s">
        <v>977</v>
      </c>
      <c r="G132" s="86" t="s">
        <v>978</v>
      </c>
      <c r="H132" s="86" t="s">
        <v>867</v>
      </c>
      <c r="I132" s="86" t="s">
        <v>868</v>
      </c>
      <c r="J132" s="86" t="s">
        <v>979</v>
      </c>
      <c r="K132" s="86" t="s">
        <v>978</v>
      </c>
      <c r="L132" s="86" t="s">
        <v>44</v>
      </c>
      <c r="M132" s="92" t="s">
        <v>45</v>
      </c>
      <c r="N132" s="86" t="s">
        <v>55</v>
      </c>
      <c r="O132" s="93"/>
      <c r="P132" s="92" t="s">
        <v>45</v>
      </c>
      <c r="Q132" s="92" t="s">
        <v>45</v>
      </c>
      <c r="R132" s="92" t="s">
        <v>45</v>
      </c>
      <c r="S132" s="92" t="s">
        <v>45</v>
      </c>
      <c r="T132" s="92" t="s">
        <v>45</v>
      </c>
      <c r="U132" s="92" t="s">
        <v>45</v>
      </c>
      <c r="V132" s="92" t="s">
        <v>45</v>
      </c>
      <c r="W132" s="92" t="s">
        <v>45</v>
      </c>
      <c r="X132" s="92" t="s">
        <v>45</v>
      </c>
      <c r="Y132" s="92" t="s">
        <v>45</v>
      </c>
      <c r="Z132" s="92" t="s">
        <v>45</v>
      </c>
      <c r="AA132" s="92" t="s">
        <v>45</v>
      </c>
      <c r="AB132" s="92" t="s">
        <v>45</v>
      </c>
      <c r="AC132" s="92" t="s">
        <v>45</v>
      </c>
      <c r="AD132" s="94" t="s">
        <v>45</v>
      </c>
      <c r="AE132" s="95" t="s">
        <v>56</v>
      </c>
      <c r="AF132" s="86" t="s">
        <v>981</v>
      </c>
      <c r="AG132" s="87" t="str">
        <f t="shared" si="4"/>
        <v>AAA4280</v>
      </c>
      <c r="AH132" s="96" t="b">
        <f t="shared" si="5"/>
        <v>1</v>
      </c>
    </row>
    <row r="133" spans="1:34" ht="17" thickBot="1">
      <c r="A133" s="90">
        <v>132</v>
      </c>
      <c r="B133" s="86" t="s">
        <v>983</v>
      </c>
      <c r="C133" s="86" t="s">
        <v>982</v>
      </c>
      <c r="D133" s="91" t="s">
        <v>2810</v>
      </c>
      <c r="E133" s="86" t="s">
        <v>984</v>
      </c>
      <c r="F133" s="86" t="s">
        <v>985</v>
      </c>
      <c r="G133" s="86" t="s">
        <v>986</v>
      </c>
      <c r="H133" s="86" t="s">
        <v>867</v>
      </c>
      <c r="I133" s="86" t="s">
        <v>868</v>
      </c>
      <c r="J133" s="86" t="s">
        <v>987</v>
      </c>
      <c r="K133" s="86" t="s">
        <v>986</v>
      </c>
      <c r="L133" s="86" t="s">
        <v>44</v>
      </c>
      <c r="M133" s="92" t="s">
        <v>45</v>
      </c>
      <c r="N133" s="86" t="s">
        <v>55</v>
      </c>
      <c r="O133" s="93"/>
      <c r="P133" s="92" t="s">
        <v>45</v>
      </c>
      <c r="Q133" s="92" t="s">
        <v>45</v>
      </c>
      <c r="R133" s="92" t="s">
        <v>45</v>
      </c>
      <c r="S133" s="92" t="s">
        <v>45</v>
      </c>
      <c r="T133" s="92" t="s">
        <v>45</v>
      </c>
      <c r="U133" s="92" t="s">
        <v>45</v>
      </c>
      <c r="V133" s="92" t="s">
        <v>45</v>
      </c>
      <c r="W133" s="92" t="s">
        <v>45</v>
      </c>
      <c r="X133" s="92" t="s">
        <v>45</v>
      </c>
      <c r="Y133" s="92" t="s">
        <v>45</v>
      </c>
      <c r="Z133" s="92" t="s">
        <v>45</v>
      </c>
      <c r="AA133" s="92" t="s">
        <v>45</v>
      </c>
      <c r="AB133" s="92" t="s">
        <v>45</v>
      </c>
      <c r="AC133" s="92" t="s">
        <v>45</v>
      </c>
      <c r="AD133" s="94" t="s">
        <v>45</v>
      </c>
      <c r="AE133" s="95" t="s">
        <v>56</v>
      </c>
      <c r="AF133" s="86" t="s">
        <v>989</v>
      </c>
      <c r="AG133" s="87" t="str">
        <f t="shared" si="4"/>
        <v>ACF0816</v>
      </c>
      <c r="AH133" s="96" t="b">
        <f t="shared" si="5"/>
        <v>1</v>
      </c>
    </row>
    <row r="134" spans="1:34" ht="17" thickBot="1">
      <c r="A134" s="90">
        <v>133</v>
      </c>
      <c r="B134" s="86" t="s">
        <v>991</v>
      </c>
      <c r="C134" s="86" t="s">
        <v>990</v>
      </c>
      <c r="D134" s="91" t="s">
        <v>2694</v>
      </c>
      <c r="E134" s="86" t="s">
        <v>992</v>
      </c>
      <c r="F134" s="86" t="s">
        <v>993</v>
      </c>
      <c r="G134" s="86" t="s">
        <v>994</v>
      </c>
      <c r="H134" s="86" t="s">
        <v>867</v>
      </c>
      <c r="I134" s="86" t="s">
        <v>868</v>
      </c>
      <c r="J134" s="86" t="s">
        <v>995</v>
      </c>
      <c r="K134" s="86" t="s">
        <v>994</v>
      </c>
      <c r="L134" s="86" t="s">
        <v>44</v>
      </c>
      <c r="M134" s="92" t="s">
        <v>45</v>
      </c>
      <c r="N134" s="86" t="s">
        <v>55</v>
      </c>
      <c r="O134" s="93"/>
      <c r="P134" s="92" t="s">
        <v>45</v>
      </c>
      <c r="Q134" s="92" t="s">
        <v>45</v>
      </c>
      <c r="R134" s="92" t="s">
        <v>45</v>
      </c>
      <c r="S134" s="92" t="s">
        <v>45</v>
      </c>
      <c r="T134" s="92" t="s">
        <v>45</v>
      </c>
      <c r="U134" s="92" t="s">
        <v>45</v>
      </c>
      <c r="V134" s="92" t="s">
        <v>45</v>
      </c>
      <c r="W134" s="92" t="s">
        <v>45</v>
      </c>
      <c r="X134" s="92" t="s">
        <v>45</v>
      </c>
      <c r="Y134" s="92" t="s">
        <v>45</v>
      </c>
      <c r="Z134" s="92" t="s">
        <v>45</v>
      </c>
      <c r="AA134" s="92" t="s">
        <v>45</v>
      </c>
      <c r="AB134" s="92" t="s">
        <v>45</v>
      </c>
      <c r="AC134" s="92" t="s">
        <v>45</v>
      </c>
      <c r="AD134" s="94" t="s">
        <v>45</v>
      </c>
      <c r="AE134" s="95" t="s">
        <v>56</v>
      </c>
      <c r="AF134" s="86" t="s">
        <v>996</v>
      </c>
      <c r="AG134" s="87" t="str">
        <f t="shared" si="4"/>
        <v>AAD7310</v>
      </c>
      <c r="AH134" s="96" t="b">
        <f t="shared" si="5"/>
        <v>1</v>
      </c>
    </row>
    <row r="135" spans="1:34" ht="17" thickBot="1">
      <c r="A135" s="90">
        <v>134</v>
      </c>
      <c r="B135" s="86" t="s">
        <v>998</v>
      </c>
      <c r="C135" s="86" t="s">
        <v>997</v>
      </c>
      <c r="D135" s="91" t="s">
        <v>2700</v>
      </c>
      <c r="E135" s="86" t="s">
        <v>999</v>
      </c>
      <c r="F135" s="86" t="s">
        <v>1000</v>
      </c>
      <c r="G135" s="86" t="s">
        <v>1001</v>
      </c>
      <c r="H135" s="86" t="s">
        <v>867</v>
      </c>
      <c r="I135" s="86" t="s">
        <v>868</v>
      </c>
      <c r="J135" s="86" t="s">
        <v>1002</v>
      </c>
      <c r="K135" s="86" t="s">
        <v>1001</v>
      </c>
      <c r="L135" s="86" t="s">
        <v>44</v>
      </c>
      <c r="M135" s="92" t="s">
        <v>45</v>
      </c>
      <c r="N135" s="86" t="s">
        <v>55</v>
      </c>
      <c r="O135" s="93"/>
      <c r="P135" s="92" t="s">
        <v>45</v>
      </c>
      <c r="Q135" s="92" t="s">
        <v>45</v>
      </c>
      <c r="R135" s="92" t="s">
        <v>45</v>
      </c>
      <c r="S135" s="92" t="s">
        <v>45</v>
      </c>
      <c r="T135" s="92" t="s">
        <v>45</v>
      </c>
      <c r="U135" s="92" t="s">
        <v>45</v>
      </c>
      <c r="V135" s="92" t="s">
        <v>45</v>
      </c>
      <c r="W135" s="92" t="s">
        <v>45</v>
      </c>
      <c r="X135" s="92" t="s">
        <v>45</v>
      </c>
      <c r="Y135" s="92" t="s">
        <v>45</v>
      </c>
      <c r="Z135" s="92" t="s">
        <v>45</v>
      </c>
      <c r="AA135" s="92" t="s">
        <v>45</v>
      </c>
      <c r="AB135" s="92" t="s">
        <v>45</v>
      </c>
      <c r="AC135" s="92" t="s">
        <v>45</v>
      </c>
      <c r="AD135" s="94" t="s">
        <v>45</v>
      </c>
      <c r="AE135" s="95" t="s">
        <v>56</v>
      </c>
      <c r="AF135" s="86" t="s">
        <v>1004</v>
      </c>
      <c r="AG135" s="87" t="str">
        <f t="shared" si="4"/>
        <v>AAA9583</v>
      </c>
      <c r="AH135" s="96" t="b">
        <f t="shared" si="5"/>
        <v>1</v>
      </c>
    </row>
    <row r="136" spans="1:34" ht="17" thickBot="1">
      <c r="A136" s="90">
        <v>135</v>
      </c>
      <c r="B136" s="86" t="s">
        <v>1006</v>
      </c>
      <c r="C136" s="86" t="s">
        <v>3103</v>
      </c>
      <c r="D136" s="91" t="s">
        <v>2699</v>
      </c>
      <c r="E136" s="86" t="s">
        <v>1007</v>
      </c>
      <c r="F136" s="86" t="s">
        <v>1008</v>
      </c>
      <c r="G136" s="86" t="s">
        <v>1009</v>
      </c>
      <c r="H136" s="86" t="s">
        <v>867</v>
      </c>
      <c r="I136" s="86" t="s">
        <v>1010</v>
      </c>
      <c r="J136" s="86" t="s">
        <v>1011</v>
      </c>
      <c r="K136" s="86" t="s">
        <v>1009</v>
      </c>
      <c r="L136" s="86" t="s">
        <v>44</v>
      </c>
      <c r="M136" s="102" t="s">
        <v>45</v>
      </c>
      <c r="N136" s="103" t="s">
        <v>46</v>
      </c>
      <c r="O136" s="109" t="s">
        <v>2686</v>
      </c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93"/>
      <c r="AE136" s="86"/>
      <c r="AF136" s="86"/>
      <c r="AG136" s="86" t="str">
        <f t="shared" si="4"/>
        <v>AAA3398</v>
      </c>
      <c r="AH136" s="89" t="b">
        <f t="shared" si="5"/>
        <v>0</v>
      </c>
    </row>
    <row r="137" spans="1:34" ht="17" thickBot="1">
      <c r="A137" s="90">
        <v>136</v>
      </c>
      <c r="B137" s="86" t="s">
        <v>1014</v>
      </c>
      <c r="C137" s="86" t="s">
        <v>1013</v>
      </c>
      <c r="D137" s="91" t="s">
        <v>2706</v>
      </c>
      <c r="E137" s="86" t="s">
        <v>1015</v>
      </c>
      <c r="F137" s="86" t="s">
        <v>1016</v>
      </c>
      <c r="G137" s="86" t="s">
        <v>1017</v>
      </c>
      <c r="H137" s="86" t="s">
        <v>867</v>
      </c>
      <c r="I137" s="86" t="s">
        <v>1010</v>
      </c>
      <c r="J137" s="86" t="s">
        <v>1011</v>
      </c>
      <c r="K137" s="86" t="s">
        <v>1017</v>
      </c>
      <c r="L137" s="86" t="s">
        <v>44</v>
      </c>
      <c r="M137" s="92" t="s">
        <v>45</v>
      </c>
      <c r="N137" s="86" t="s">
        <v>55</v>
      </c>
      <c r="O137" s="93"/>
      <c r="P137" s="92" t="s">
        <v>45</v>
      </c>
      <c r="Q137" s="92" t="s">
        <v>45</v>
      </c>
      <c r="R137" s="92" t="s">
        <v>45</v>
      </c>
      <c r="S137" s="92" t="s">
        <v>45</v>
      </c>
      <c r="T137" s="92" t="s">
        <v>45</v>
      </c>
      <c r="U137" s="92" t="s">
        <v>45</v>
      </c>
      <c r="V137" s="92" t="s">
        <v>45</v>
      </c>
      <c r="W137" s="92" t="s">
        <v>45</v>
      </c>
      <c r="X137" s="92" t="s">
        <v>45</v>
      </c>
      <c r="Y137" s="92" t="s">
        <v>45</v>
      </c>
      <c r="Z137" s="92" t="s">
        <v>45</v>
      </c>
      <c r="AA137" s="92" t="s">
        <v>45</v>
      </c>
      <c r="AB137" s="92" t="s">
        <v>45</v>
      </c>
      <c r="AC137" s="92" t="s">
        <v>45</v>
      </c>
      <c r="AD137" s="94" t="s">
        <v>45</v>
      </c>
      <c r="AE137" s="86" t="s">
        <v>518</v>
      </c>
      <c r="AF137" s="86" t="s">
        <v>1018</v>
      </c>
      <c r="AG137" s="87" t="str">
        <f t="shared" si="4"/>
        <v>AAA2067</v>
      </c>
      <c r="AH137" s="96" t="b">
        <f t="shared" si="5"/>
        <v>1</v>
      </c>
    </row>
    <row r="138" spans="1:34" ht="17" thickBot="1">
      <c r="A138" s="90">
        <v>137</v>
      </c>
      <c r="B138" s="86" t="s">
        <v>1020</v>
      </c>
      <c r="C138" s="86" t="s">
        <v>1019</v>
      </c>
      <c r="D138" s="91" t="s">
        <v>2711</v>
      </c>
      <c r="E138" s="86" t="s">
        <v>1021</v>
      </c>
      <c r="F138" s="86" t="s">
        <v>1022</v>
      </c>
      <c r="G138" s="86" t="s">
        <v>1023</v>
      </c>
      <c r="H138" s="86" t="s">
        <v>867</v>
      </c>
      <c r="I138" s="86" t="s">
        <v>1024</v>
      </c>
      <c r="J138" s="86" t="s">
        <v>1025</v>
      </c>
      <c r="K138" s="86" t="s">
        <v>1023</v>
      </c>
      <c r="L138" s="86" t="s">
        <v>44</v>
      </c>
      <c r="M138" s="92" t="s">
        <v>45</v>
      </c>
      <c r="N138" s="86" t="s">
        <v>55</v>
      </c>
      <c r="O138" s="93"/>
      <c r="P138" s="92" t="s">
        <v>45</v>
      </c>
      <c r="Q138" s="92" t="s">
        <v>45</v>
      </c>
      <c r="R138" s="92" t="s">
        <v>45</v>
      </c>
      <c r="S138" s="92" t="s">
        <v>45</v>
      </c>
      <c r="T138" s="92" t="s">
        <v>45</v>
      </c>
      <c r="U138" s="92" t="s">
        <v>45</v>
      </c>
      <c r="V138" s="92" t="s">
        <v>45</v>
      </c>
      <c r="W138" s="92" t="s">
        <v>45</v>
      </c>
      <c r="X138" s="92" t="s">
        <v>45</v>
      </c>
      <c r="Y138" s="92" t="s">
        <v>45</v>
      </c>
      <c r="Z138" s="92" t="s">
        <v>45</v>
      </c>
      <c r="AA138" s="92" t="s">
        <v>45</v>
      </c>
      <c r="AB138" s="92" t="s">
        <v>45</v>
      </c>
      <c r="AC138" s="92" t="s">
        <v>45</v>
      </c>
      <c r="AD138" s="94" t="s">
        <v>45</v>
      </c>
      <c r="AE138" s="95" t="s">
        <v>56</v>
      </c>
      <c r="AF138" s="86" t="s">
        <v>1026</v>
      </c>
      <c r="AG138" s="87" t="str">
        <f t="shared" si="4"/>
        <v>AAA3447</v>
      </c>
      <c r="AH138" s="96" t="b">
        <f t="shared" si="5"/>
        <v>1</v>
      </c>
    </row>
    <row r="139" spans="1:34" ht="17" thickBot="1">
      <c r="A139" s="90">
        <v>138</v>
      </c>
      <c r="B139" s="86" t="s">
        <v>1028</v>
      </c>
      <c r="C139" s="86" t="s">
        <v>1027</v>
      </c>
      <c r="D139" s="91" t="s">
        <v>2715</v>
      </c>
      <c r="E139" s="86" t="s">
        <v>1029</v>
      </c>
      <c r="F139" s="86" t="s">
        <v>1030</v>
      </c>
      <c r="G139" s="86" t="s">
        <v>1031</v>
      </c>
      <c r="H139" s="86" t="s">
        <v>867</v>
      </c>
      <c r="I139" s="86" t="s">
        <v>877</v>
      </c>
      <c r="J139" s="86" t="s">
        <v>1032</v>
      </c>
      <c r="K139" s="86" t="s">
        <v>1031</v>
      </c>
      <c r="L139" s="86" t="s">
        <v>44</v>
      </c>
      <c r="M139" s="92" t="s">
        <v>45</v>
      </c>
      <c r="N139" s="86" t="s">
        <v>55</v>
      </c>
      <c r="O139" s="93"/>
      <c r="P139" s="92" t="s">
        <v>45</v>
      </c>
      <c r="Q139" s="92" t="s">
        <v>45</v>
      </c>
      <c r="R139" s="92" t="s">
        <v>45</v>
      </c>
      <c r="S139" s="92" t="s">
        <v>45</v>
      </c>
      <c r="T139" s="92" t="s">
        <v>45</v>
      </c>
      <c r="U139" s="92" t="s">
        <v>45</v>
      </c>
      <c r="V139" s="92" t="s">
        <v>45</v>
      </c>
      <c r="W139" s="92" t="s">
        <v>45</v>
      </c>
      <c r="X139" s="92" t="s">
        <v>45</v>
      </c>
      <c r="Y139" s="92" t="s">
        <v>45</v>
      </c>
      <c r="Z139" s="92" t="s">
        <v>45</v>
      </c>
      <c r="AA139" s="92" t="s">
        <v>45</v>
      </c>
      <c r="AB139" s="92" t="s">
        <v>45</v>
      </c>
      <c r="AC139" s="92" t="s">
        <v>45</v>
      </c>
      <c r="AD139" s="94" t="s">
        <v>45</v>
      </c>
      <c r="AE139" s="95" t="s">
        <v>56</v>
      </c>
      <c r="AF139" s="86" t="s">
        <v>1034</v>
      </c>
      <c r="AG139" s="87" t="str">
        <f t="shared" si="4"/>
        <v>AAF7514</v>
      </c>
      <c r="AH139" s="96" t="b">
        <f t="shared" si="5"/>
        <v>1</v>
      </c>
    </row>
    <row r="140" spans="1:34" ht="17" thickBot="1">
      <c r="A140" s="90">
        <v>139</v>
      </c>
      <c r="B140" s="86" t="s">
        <v>1036</v>
      </c>
      <c r="C140" s="86" t="s">
        <v>1035</v>
      </c>
      <c r="D140" s="91" t="s">
        <v>2719</v>
      </c>
      <c r="E140" s="86" t="s">
        <v>1037</v>
      </c>
      <c r="F140" s="86" t="s">
        <v>1038</v>
      </c>
      <c r="G140" s="86" t="s">
        <v>1039</v>
      </c>
      <c r="H140" s="86" t="s">
        <v>867</v>
      </c>
      <c r="I140" s="86" t="s">
        <v>1040</v>
      </c>
      <c r="J140" s="86" t="s">
        <v>1041</v>
      </c>
      <c r="K140" s="86" t="s">
        <v>1039</v>
      </c>
      <c r="L140" s="86" t="s">
        <v>44</v>
      </c>
      <c r="M140" s="92" t="s">
        <v>45</v>
      </c>
      <c r="N140" s="86" t="s">
        <v>55</v>
      </c>
      <c r="O140" s="93"/>
      <c r="P140" s="92" t="s">
        <v>45</v>
      </c>
      <c r="Q140" s="92" t="s">
        <v>45</v>
      </c>
      <c r="R140" s="92" t="s">
        <v>45</v>
      </c>
      <c r="S140" s="92" t="s">
        <v>45</v>
      </c>
      <c r="T140" s="92" t="s">
        <v>45</v>
      </c>
      <c r="U140" s="92" t="s">
        <v>45</v>
      </c>
      <c r="V140" s="92" t="s">
        <v>45</v>
      </c>
      <c r="W140" s="92" t="s">
        <v>45</v>
      </c>
      <c r="X140" s="92" t="s">
        <v>45</v>
      </c>
      <c r="Y140" s="92" t="s">
        <v>45</v>
      </c>
      <c r="Z140" s="92" t="s">
        <v>45</v>
      </c>
      <c r="AA140" s="92" t="s">
        <v>45</v>
      </c>
      <c r="AB140" s="92" t="s">
        <v>45</v>
      </c>
      <c r="AC140" s="92" t="s">
        <v>45</v>
      </c>
      <c r="AD140" s="94" t="s">
        <v>45</v>
      </c>
      <c r="AE140" s="95" t="s">
        <v>56</v>
      </c>
      <c r="AF140" s="86" t="s">
        <v>1042</v>
      </c>
      <c r="AG140" s="87" t="str">
        <f t="shared" si="4"/>
        <v>ABU8486</v>
      </c>
      <c r="AH140" s="96" t="b">
        <f t="shared" si="5"/>
        <v>1</v>
      </c>
    </row>
    <row r="141" spans="1:34" ht="17" thickBot="1">
      <c r="A141" s="90">
        <v>140</v>
      </c>
      <c r="B141" s="86" t="s">
        <v>1044</v>
      </c>
      <c r="C141" s="86" t="s">
        <v>1043</v>
      </c>
      <c r="D141" s="91" t="s">
        <v>2723</v>
      </c>
      <c r="E141" s="86" t="s">
        <v>1045</v>
      </c>
      <c r="F141" s="86" t="s">
        <v>1046</v>
      </c>
      <c r="G141" s="86" t="s">
        <v>1047</v>
      </c>
      <c r="H141" s="86" t="s">
        <v>867</v>
      </c>
      <c r="I141" s="86" t="s">
        <v>1048</v>
      </c>
      <c r="J141" s="86" t="s">
        <v>1049</v>
      </c>
      <c r="K141" s="86" t="s">
        <v>1047</v>
      </c>
      <c r="L141" s="86" t="s">
        <v>44</v>
      </c>
      <c r="M141" s="92" t="s">
        <v>45</v>
      </c>
      <c r="N141" s="86" t="s">
        <v>55</v>
      </c>
      <c r="O141" s="93"/>
      <c r="P141" s="92" t="s">
        <v>45</v>
      </c>
      <c r="Q141" s="92" t="s">
        <v>45</v>
      </c>
      <c r="R141" s="92" t="s">
        <v>45</v>
      </c>
      <c r="S141" s="92" t="s">
        <v>45</v>
      </c>
      <c r="T141" s="92" t="s">
        <v>45</v>
      </c>
      <c r="U141" s="92" t="s">
        <v>45</v>
      </c>
      <c r="V141" s="92" t="s">
        <v>45</v>
      </c>
      <c r="W141" s="92" t="s">
        <v>45</v>
      </c>
      <c r="X141" s="92" t="s">
        <v>45</v>
      </c>
      <c r="Y141" s="92" t="s">
        <v>45</v>
      </c>
      <c r="Z141" s="92" t="s">
        <v>45</v>
      </c>
      <c r="AA141" s="92" t="s">
        <v>45</v>
      </c>
      <c r="AB141" s="92" t="s">
        <v>45</v>
      </c>
      <c r="AC141" s="92" t="s">
        <v>45</v>
      </c>
      <c r="AD141" s="94" t="s">
        <v>45</v>
      </c>
      <c r="AE141" s="95" t="s">
        <v>56</v>
      </c>
      <c r="AF141" s="86" t="s">
        <v>1051</v>
      </c>
      <c r="AG141" s="87" t="str">
        <f t="shared" si="4"/>
        <v>AAA4759</v>
      </c>
      <c r="AH141" s="96" t="b">
        <f t="shared" si="5"/>
        <v>1</v>
      </c>
    </row>
    <row r="142" spans="1:34" ht="17" thickBot="1">
      <c r="A142" s="90">
        <v>141</v>
      </c>
      <c r="B142" s="86" t="s">
        <v>1053</v>
      </c>
      <c r="C142" s="86" t="s">
        <v>1052</v>
      </c>
      <c r="D142" s="91" t="s">
        <v>2726</v>
      </c>
      <c r="E142" s="86" t="s">
        <v>1054</v>
      </c>
      <c r="F142" s="86" t="s">
        <v>1055</v>
      </c>
      <c r="G142" s="86" t="s">
        <v>1059</v>
      </c>
      <c r="H142" s="86" t="s">
        <v>867</v>
      </c>
      <c r="I142" s="86" t="s">
        <v>1057</v>
      </c>
      <c r="J142" s="86" t="s">
        <v>1058</v>
      </c>
      <c r="K142" s="86" t="s">
        <v>1059</v>
      </c>
      <c r="L142" s="86" t="s">
        <v>44</v>
      </c>
      <c r="M142" s="92" t="s">
        <v>45</v>
      </c>
      <c r="N142" s="86" t="s">
        <v>216</v>
      </c>
      <c r="O142" s="93"/>
      <c r="P142" s="92" t="s">
        <v>45</v>
      </c>
      <c r="Q142" s="92" t="s">
        <v>45</v>
      </c>
      <c r="R142" s="92" t="s">
        <v>45</v>
      </c>
      <c r="S142" s="92" t="s">
        <v>45</v>
      </c>
      <c r="T142" s="92" t="s">
        <v>45</v>
      </c>
      <c r="U142" s="92" t="s">
        <v>45</v>
      </c>
      <c r="V142" s="92" t="s">
        <v>45</v>
      </c>
      <c r="W142" s="92" t="s">
        <v>45</v>
      </c>
      <c r="X142" s="92" t="s">
        <v>45</v>
      </c>
      <c r="Y142" s="92" t="s">
        <v>45</v>
      </c>
      <c r="Z142" s="92" t="s">
        <v>45</v>
      </c>
      <c r="AA142" s="92" t="s">
        <v>45</v>
      </c>
      <c r="AB142" s="92" t="s">
        <v>45</v>
      </c>
      <c r="AC142" s="92" t="s">
        <v>45</v>
      </c>
      <c r="AD142" s="94" t="s">
        <v>216</v>
      </c>
      <c r="AE142" s="95" t="s">
        <v>114</v>
      </c>
      <c r="AF142" s="86" t="s">
        <v>1060</v>
      </c>
      <c r="AG142" s="87" t="str">
        <f t="shared" si="4"/>
        <v>AAB9941</v>
      </c>
      <c r="AH142" s="96" t="b">
        <f t="shared" si="5"/>
        <v>1</v>
      </c>
    </row>
    <row r="143" spans="1:34" ht="17" thickBot="1">
      <c r="A143" s="90">
        <v>142</v>
      </c>
      <c r="B143" s="86" t="s">
        <v>1062</v>
      </c>
      <c r="C143" s="86" t="s">
        <v>1061</v>
      </c>
      <c r="D143" s="91" t="s">
        <v>2729</v>
      </c>
      <c r="E143" s="86" t="s">
        <v>1063</v>
      </c>
      <c r="F143" s="86" t="s">
        <v>1064</v>
      </c>
      <c r="G143" s="86" t="s">
        <v>1065</v>
      </c>
      <c r="H143" s="86" t="s">
        <v>867</v>
      </c>
      <c r="I143" s="86" t="s">
        <v>1057</v>
      </c>
      <c r="J143" s="86" t="s">
        <v>1066</v>
      </c>
      <c r="K143" s="86" t="s">
        <v>1065</v>
      </c>
      <c r="L143" s="86" t="s">
        <v>44</v>
      </c>
      <c r="M143" s="92" t="s">
        <v>45</v>
      </c>
      <c r="N143" s="86" t="s">
        <v>55</v>
      </c>
      <c r="O143" s="93"/>
      <c r="P143" s="92" t="s">
        <v>45</v>
      </c>
      <c r="Q143" s="92" t="s">
        <v>45</v>
      </c>
      <c r="R143" s="92" t="s">
        <v>45</v>
      </c>
      <c r="S143" s="92" t="s">
        <v>45</v>
      </c>
      <c r="T143" s="92" t="s">
        <v>45</v>
      </c>
      <c r="U143" s="92" t="s">
        <v>45</v>
      </c>
      <c r="V143" s="92" t="s">
        <v>45</v>
      </c>
      <c r="W143" s="92" t="s">
        <v>45</v>
      </c>
      <c r="X143" s="92" t="s">
        <v>45</v>
      </c>
      <c r="Y143" s="92" t="s">
        <v>45</v>
      </c>
      <c r="Z143" s="92" t="s">
        <v>45</v>
      </c>
      <c r="AA143" s="92" t="s">
        <v>45</v>
      </c>
      <c r="AB143" s="92" t="s">
        <v>45</v>
      </c>
      <c r="AC143" s="92" t="s">
        <v>45</v>
      </c>
      <c r="AD143" s="94" t="s">
        <v>45</v>
      </c>
      <c r="AE143" s="95" t="s">
        <v>56</v>
      </c>
      <c r="AF143" s="86" t="s">
        <v>1068</v>
      </c>
      <c r="AG143" s="87" t="str">
        <f t="shared" si="4"/>
        <v>AAB9825</v>
      </c>
      <c r="AH143" s="96" t="b">
        <f t="shared" si="5"/>
        <v>1</v>
      </c>
    </row>
    <row r="144" spans="1:34" ht="17" thickBot="1">
      <c r="A144" s="90">
        <v>143</v>
      </c>
      <c r="B144" s="86" t="s">
        <v>1070</v>
      </c>
      <c r="C144" s="86" t="s">
        <v>1069</v>
      </c>
      <c r="D144" s="91" t="s">
        <v>2732</v>
      </c>
      <c r="E144" s="86" t="s">
        <v>1071</v>
      </c>
      <c r="F144" s="86" t="s">
        <v>1072</v>
      </c>
      <c r="G144" s="86" t="s">
        <v>1073</v>
      </c>
      <c r="H144" s="86" t="s">
        <v>886</v>
      </c>
      <c r="I144" s="86" t="s">
        <v>1074</v>
      </c>
      <c r="J144" s="86" t="s">
        <v>1075</v>
      </c>
      <c r="K144" s="86" t="s">
        <v>1073</v>
      </c>
      <c r="L144" s="86" t="s">
        <v>44</v>
      </c>
      <c r="M144" s="92" t="s">
        <v>45</v>
      </c>
      <c r="N144" s="86" t="s">
        <v>55</v>
      </c>
      <c r="O144" s="93"/>
      <c r="P144" s="92" t="s">
        <v>45</v>
      </c>
      <c r="Q144" s="92" t="s">
        <v>45</v>
      </c>
      <c r="R144" s="92" t="s">
        <v>45</v>
      </c>
      <c r="S144" s="92" t="s">
        <v>45</v>
      </c>
      <c r="T144" s="92" t="s">
        <v>45</v>
      </c>
      <c r="U144" s="92" t="s">
        <v>45</v>
      </c>
      <c r="V144" s="92" t="s">
        <v>45</v>
      </c>
      <c r="W144" s="92" t="s">
        <v>45</v>
      </c>
      <c r="X144" s="92" t="s">
        <v>45</v>
      </c>
      <c r="Y144" s="92" t="s">
        <v>45</v>
      </c>
      <c r="Z144" s="92" t="s">
        <v>45</v>
      </c>
      <c r="AA144" s="92" t="s">
        <v>45</v>
      </c>
      <c r="AB144" s="92" t="s">
        <v>45</v>
      </c>
      <c r="AC144" s="92" t="s">
        <v>45</v>
      </c>
      <c r="AD144" s="94" t="s">
        <v>45</v>
      </c>
      <c r="AE144" s="95" t="s">
        <v>56</v>
      </c>
      <c r="AF144" s="86" t="s">
        <v>1077</v>
      </c>
      <c r="AG144" s="87" t="str">
        <f t="shared" si="4"/>
        <v>AAB6851</v>
      </c>
      <c r="AH144" s="96" t="b">
        <f t="shared" si="5"/>
        <v>1</v>
      </c>
    </row>
    <row r="145" spans="1:34" ht="17" thickBot="1">
      <c r="A145" s="90">
        <v>144</v>
      </c>
      <c r="B145" s="86" t="s">
        <v>1079</v>
      </c>
      <c r="C145" s="86" t="s">
        <v>1078</v>
      </c>
      <c r="D145" s="91" t="s">
        <v>2761</v>
      </c>
      <c r="E145" s="86" t="s">
        <v>1080</v>
      </c>
      <c r="F145" s="86" t="s">
        <v>1081</v>
      </c>
      <c r="G145" s="86" t="s">
        <v>1082</v>
      </c>
      <c r="H145" s="86" t="s">
        <v>886</v>
      </c>
      <c r="I145" s="86" t="s">
        <v>1074</v>
      </c>
      <c r="J145" s="86" t="s">
        <v>1075</v>
      </c>
      <c r="K145" s="86" t="s">
        <v>1082</v>
      </c>
      <c r="L145" s="86" t="s">
        <v>44</v>
      </c>
      <c r="M145" s="92" t="s">
        <v>45</v>
      </c>
      <c r="N145" s="86" t="s">
        <v>55</v>
      </c>
      <c r="O145" s="93"/>
      <c r="P145" s="92" t="s">
        <v>45</v>
      </c>
      <c r="Q145" s="92" t="s">
        <v>45</v>
      </c>
      <c r="R145" s="92" t="s">
        <v>45</v>
      </c>
      <c r="S145" s="92" t="s">
        <v>45</v>
      </c>
      <c r="T145" s="92" t="s">
        <v>45</v>
      </c>
      <c r="U145" s="92" t="s">
        <v>45</v>
      </c>
      <c r="V145" s="92" t="s">
        <v>45</v>
      </c>
      <c r="W145" s="92" t="s">
        <v>45</v>
      </c>
      <c r="X145" s="92" t="s">
        <v>45</v>
      </c>
      <c r="Y145" s="92" t="s">
        <v>45</v>
      </c>
      <c r="Z145" s="92" t="s">
        <v>45</v>
      </c>
      <c r="AA145" s="92" t="s">
        <v>45</v>
      </c>
      <c r="AB145" s="92" t="s">
        <v>45</v>
      </c>
      <c r="AC145" s="92" t="s">
        <v>45</v>
      </c>
      <c r="AD145" s="94" t="s">
        <v>45</v>
      </c>
      <c r="AE145" s="95" t="s">
        <v>56</v>
      </c>
      <c r="AF145" s="86" t="s">
        <v>1083</v>
      </c>
      <c r="AG145" s="87" t="str">
        <f t="shared" si="4"/>
        <v>AAD1748</v>
      </c>
      <c r="AH145" s="96" t="b">
        <f t="shared" si="5"/>
        <v>1</v>
      </c>
    </row>
    <row r="146" spans="1:34" ht="17" thickBot="1">
      <c r="A146" s="90">
        <v>145</v>
      </c>
      <c r="B146" s="86" t="s">
        <v>1085</v>
      </c>
      <c r="C146" s="86" t="s">
        <v>1084</v>
      </c>
      <c r="D146" s="91" t="s">
        <v>2985</v>
      </c>
      <c r="E146" s="86" t="s">
        <v>1086</v>
      </c>
      <c r="F146" s="86" t="s">
        <v>1087</v>
      </c>
      <c r="G146" s="86" t="s">
        <v>1088</v>
      </c>
      <c r="H146" s="86" t="s">
        <v>886</v>
      </c>
      <c r="I146" s="86" t="s">
        <v>1074</v>
      </c>
      <c r="J146" s="86" t="s">
        <v>1089</v>
      </c>
      <c r="K146" s="86" t="s">
        <v>1088</v>
      </c>
      <c r="L146" s="86" t="s">
        <v>1272</v>
      </c>
      <c r="M146" s="102" t="s">
        <v>45</v>
      </c>
      <c r="N146" s="103" t="s">
        <v>2986</v>
      </c>
      <c r="O146" s="104" t="s">
        <v>2685</v>
      </c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93"/>
      <c r="AE146" s="86"/>
      <c r="AF146" s="86"/>
      <c r="AG146" s="86" t="str">
        <f t="shared" si="4"/>
        <v>AAG5696</v>
      </c>
      <c r="AH146" s="89" t="b">
        <f t="shared" si="5"/>
        <v>0</v>
      </c>
    </row>
    <row r="147" spans="1:34" ht="17" thickBot="1">
      <c r="A147" s="90">
        <v>146</v>
      </c>
      <c r="B147" s="86" t="s">
        <v>1092</v>
      </c>
      <c r="C147" s="86" t="s">
        <v>1091</v>
      </c>
      <c r="D147" s="91" t="s">
        <v>2833</v>
      </c>
      <c r="E147" s="86" t="s">
        <v>1093</v>
      </c>
      <c r="F147" s="86" t="s">
        <v>1094</v>
      </c>
      <c r="G147" s="86" t="s">
        <v>1095</v>
      </c>
      <c r="H147" s="86" t="s">
        <v>886</v>
      </c>
      <c r="I147" s="86" t="s">
        <v>1074</v>
      </c>
      <c r="J147" s="86" t="s">
        <v>1096</v>
      </c>
      <c r="K147" s="86" t="s">
        <v>1095</v>
      </c>
      <c r="L147" s="86" t="s">
        <v>44</v>
      </c>
      <c r="M147" s="92" t="s">
        <v>45</v>
      </c>
      <c r="N147" s="86" t="s">
        <v>55</v>
      </c>
      <c r="O147" s="93"/>
      <c r="P147" s="92" t="s">
        <v>45</v>
      </c>
      <c r="Q147" s="92" t="s">
        <v>45</v>
      </c>
      <c r="R147" s="92" t="s">
        <v>45</v>
      </c>
      <c r="S147" s="92" t="s">
        <v>45</v>
      </c>
      <c r="T147" s="92" t="s">
        <v>45</v>
      </c>
      <c r="U147" s="92" t="s">
        <v>45</v>
      </c>
      <c r="V147" s="92" t="s">
        <v>45</v>
      </c>
      <c r="W147" s="92" t="s">
        <v>45</v>
      </c>
      <c r="X147" s="92" t="s">
        <v>45</v>
      </c>
      <c r="Y147" s="92" t="s">
        <v>45</v>
      </c>
      <c r="Z147" s="92" t="s">
        <v>45</v>
      </c>
      <c r="AA147" s="92" t="s">
        <v>45</v>
      </c>
      <c r="AB147" s="92" t="s">
        <v>45</v>
      </c>
      <c r="AC147" s="92" t="s">
        <v>45</v>
      </c>
      <c r="AD147" s="94" t="s">
        <v>45</v>
      </c>
      <c r="AE147" s="95" t="s">
        <v>56</v>
      </c>
      <c r="AF147" s="86" t="s">
        <v>1098</v>
      </c>
      <c r="AG147" s="87" t="str">
        <f t="shared" si="4"/>
        <v>AAG5689</v>
      </c>
      <c r="AH147" s="96" t="b">
        <f t="shared" si="5"/>
        <v>1</v>
      </c>
    </row>
    <row r="148" spans="1:34" ht="17" thickBot="1">
      <c r="A148" s="90">
        <v>147</v>
      </c>
      <c r="B148" s="86" t="s">
        <v>1100</v>
      </c>
      <c r="C148" s="86" t="s">
        <v>1099</v>
      </c>
      <c r="D148" s="91" t="s">
        <v>3031</v>
      </c>
      <c r="E148" s="86" t="s">
        <v>1101</v>
      </c>
      <c r="F148" s="86" t="s">
        <v>1102</v>
      </c>
      <c r="G148" s="86" t="s">
        <v>1103</v>
      </c>
      <c r="H148" s="86" t="s">
        <v>40</v>
      </c>
      <c r="I148" s="86" t="s">
        <v>1104</v>
      </c>
      <c r="J148" s="86" t="s">
        <v>1105</v>
      </c>
      <c r="K148" s="86" t="s">
        <v>1103</v>
      </c>
      <c r="L148" s="86" t="s">
        <v>1272</v>
      </c>
      <c r="M148" s="102" t="s">
        <v>45</v>
      </c>
      <c r="N148" s="103" t="s">
        <v>2850</v>
      </c>
      <c r="O148" s="104" t="s">
        <v>2685</v>
      </c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93"/>
      <c r="AE148" s="86"/>
      <c r="AF148" s="86"/>
      <c r="AG148" s="86" t="str">
        <f t="shared" si="4"/>
        <v>AAH0022</v>
      </c>
      <c r="AH148" s="89" t="b">
        <f t="shared" si="5"/>
        <v>0</v>
      </c>
    </row>
    <row r="149" spans="1:34" ht="17" thickBot="1">
      <c r="A149" s="90">
        <v>148</v>
      </c>
      <c r="B149" s="86" t="s">
        <v>1107</v>
      </c>
      <c r="C149" s="86" t="s">
        <v>1106</v>
      </c>
      <c r="D149" s="91" t="s">
        <v>2838</v>
      </c>
      <c r="E149" s="86" t="s">
        <v>1108</v>
      </c>
      <c r="F149" s="86" t="s">
        <v>1102</v>
      </c>
      <c r="G149" s="86" t="s">
        <v>1109</v>
      </c>
      <c r="H149" s="86" t="s">
        <v>40</v>
      </c>
      <c r="I149" s="86" t="s">
        <v>406</v>
      </c>
      <c r="J149" s="86" t="s">
        <v>1110</v>
      </c>
      <c r="K149" s="86" t="s">
        <v>1109</v>
      </c>
      <c r="L149" s="86" t="s">
        <v>44</v>
      </c>
      <c r="M149" s="92" t="s">
        <v>45</v>
      </c>
      <c r="N149" s="86" t="s">
        <v>55</v>
      </c>
      <c r="O149" s="93"/>
      <c r="P149" s="92" t="s">
        <v>45</v>
      </c>
      <c r="Q149" s="92" t="s">
        <v>45</v>
      </c>
      <c r="R149" s="92" t="s">
        <v>45</v>
      </c>
      <c r="S149" s="92" t="s">
        <v>45</v>
      </c>
      <c r="T149" s="92" t="s">
        <v>45</v>
      </c>
      <c r="U149" s="92" t="s">
        <v>45</v>
      </c>
      <c r="V149" s="92" t="s">
        <v>45</v>
      </c>
      <c r="W149" s="92" t="s">
        <v>45</v>
      </c>
      <c r="X149" s="92" t="s">
        <v>45</v>
      </c>
      <c r="Y149" s="92" t="s">
        <v>45</v>
      </c>
      <c r="Z149" s="92" t="s">
        <v>45</v>
      </c>
      <c r="AA149" s="92" t="s">
        <v>45</v>
      </c>
      <c r="AB149" s="92" t="s">
        <v>45</v>
      </c>
      <c r="AC149" s="92" t="s">
        <v>45</v>
      </c>
      <c r="AD149" s="94" t="s">
        <v>45</v>
      </c>
      <c r="AE149" s="95" t="s">
        <v>56</v>
      </c>
      <c r="AF149" s="86" t="s">
        <v>1112</v>
      </c>
      <c r="AG149" s="87" t="str">
        <f t="shared" si="4"/>
        <v>AAL9801</v>
      </c>
      <c r="AH149" s="96" t="b">
        <f t="shared" si="5"/>
        <v>1</v>
      </c>
    </row>
    <row r="150" spans="1:34" ht="17" thickBot="1">
      <c r="A150" s="90">
        <v>149</v>
      </c>
      <c r="B150" s="86" t="s">
        <v>1114</v>
      </c>
      <c r="C150" s="86" t="s">
        <v>1113</v>
      </c>
      <c r="D150" s="91" t="s">
        <v>2844</v>
      </c>
      <c r="E150" s="86" t="s">
        <v>1115</v>
      </c>
      <c r="F150" s="86" t="s">
        <v>1102</v>
      </c>
      <c r="G150" s="86" t="s">
        <v>1116</v>
      </c>
      <c r="H150" s="86" t="s">
        <v>40</v>
      </c>
      <c r="I150" s="86" t="s">
        <v>406</v>
      </c>
      <c r="J150" s="86" t="s">
        <v>407</v>
      </c>
      <c r="K150" s="86" t="s">
        <v>1116</v>
      </c>
      <c r="L150" s="86" t="s">
        <v>44</v>
      </c>
      <c r="M150" s="92" t="s">
        <v>45</v>
      </c>
      <c r="N150" s="86" t="s">
        <v>55</v>
      </c>
      <c r="O150" s="93"/>
      <c r="P150" s="92" t="s">
        <v>45</v>
      </c>
      <c r="Q150" s="92" t="s">
        <v>45</v>
      </c>
      <c r="R150" s="92" t="s">
        <v>45</v>
      </c>
      <c r="S150" s="92" t="s">
        <v>45</v>
      </c>
      <c r="T150" s="92" t="s">
        <v>45</v>
      </c>
      <c r="U150" s="92" t="s">
        <v>45</v>
      </c>
      <c r="V150" s="92" t="s">
        <v>45</v>
      </c>
      <c r="W150" s="92" t="s">
        <v>45</v>
      </c>
      <c r="X150" s="92" t="s">
        <v>45</v>
      </c>
      <c r="Y150" s="92" t="s">
        <v>45</v>
      </c>
      <c r="Z150" s="92" t="s">
        <v>45</v>
      </c>
      <c r="AA150" s="92" t="s">
        <v>45</v>
      </c>
      <c r="AB150" s="92" t="s">
        <v>45</v>
      </c>
      <c r="AC150" s="92" t="s">
        <v>45</v>
      </c>
      <c r="AD150" s="94" t="s">
        <v>45</v>
      </c>
      <c r="AE150" s="95" t="s">
        <v>56</v>
      </c>
      <c r="AF150" s="86" t="s">
        <v>1118</v>
      </c>
      <c r="AG150" s="87" t="str">
        <f t="shared" si="4"/>
        <v>AAU5038</v>
      </c>
      <c r="AH150" s="96" t="b">
        <f t="shared" si="5"/>
        <v>1</v>
      </c>
    </row>
    <row r="151" spans="1:34" ht="17" thickBot="1">
      <c r="A151" s="90">
        <v>150</v>
      </c>
      <c r="B151" s="86" t="s">
        <v>1120</v>
      </c>
      <c r="C151" s="86" t="s">
        <v>1119</v>
      </c>
      <c r="D151" s="91" t="s">
        <v>2845</v>
      </c>
      <c r="E151" s="86" t="s">
        <v>1121</v>
      </c>
      <c r="F151" s="86" t="s">
        <v>1102</v>
      </c>
      <c r="G151" s="86" t="s">
        <v>1122</v>
      </c>
      <c r="H151" s="86" t="s">
        <v>40</v>
      </c>
      <c r="I151" s="86" t="s">
        <v>406</v>
      </c>
      <c r="J151" s="86" t="s">
        <v>1123</v>
      </c>
      <c r="K151" s="86" t="s">
        <v>1122</v>
      </c>
      <c r="L151" s="86" t="s">
        <v>44</v>
      </c>
      <c r="M151" s="92" t="s">
        <v>45</v>
      </c>
      <c r="N151" s="86" t="s">
        <v>55</v>
      </c>
      <c r="O151" s="93"/>
      <c r="P151" s="92" t="s">
        <v>45</v>
      </c>
      <c r="Q151" s="92" t="s">
        <v>45</v>
      </c>
      <c r="R151" s="92" t="s">
        <v>45</v>
      </c>
      <c r="S151" s="92" t="s">
        <v>45</v>
      </c>
      <c r="T151" s="92" t="s">
        <v>45</v>
      </c>
      <c r="U151" s="92" t="s">
        <v>45</v>
      </c>
      <c r="V151" s="92" t="s">
        <v>45</v>
      </c>
      <c r="W151" s="92" t="s">
        <v>45</v>
      </c>
      <c r="X151" s="92" t="s">
        <v>45</v>
      </c>
      <c r="Y151" s="92" t="s">
        <v>45</v>
      </c>
      <c r="Z151" s="92" t="s">
        <v>45</v>
      </c>
      <c r="AA151" s="92" t="s">
        <v>45</v>
      </c>
      <c r="AB151" s="92" t="s">
        <v>45</v>
      </c>
      <c r="AC151" s="92" t="s">
        <v>45</v>
      </c>
      <c r="AD151" s="94" t="s">
        <v>45</v>
      </c>
      <c r="AE151" s="95" t="s">
        <v>56</v>
      </c>
      <c r="AF151" s="86" t="s">
        <v>1125</v>
      </c>
      <c r="AG151" s="87" t="str">
        <f t="shared" si="4"/>
        <v>AAW1212</v>
      </c>
      <c r="AH151" s="96" t="b">
        <f t="shared" si="5"/>
        <v>1</v>
      </c>
    </row>
    <row r="152" spans="1:34" ht="17" thickBot="1">
      <c r="A152" s="90">
        <v>151</v>
      </c>
      <c r="B152" s="86" t="s">
        <v>1127</v>
      </c>
      <c r="C152" s="86" t="s">
        <v>1126</v>
      </c>
      <c r="D152" s="91" t="s">
        <v>2846</v>
      </c>
      <c r="E152" s="86" t="s">
        <v>1128</v>
      </c>
      <c r="F152" s="86" t="s">
        <v>1102</v>
      </c>
      <c r="G152" s="86" t="s">
        <v>1129</v>
      </c>
      <c r="H152" s="86" t="s">
        <v>40</v>
      </c>
      <c r="I152" s="86" t="s">
        <v>406</v>
      </c>
      <c r="J152" s="86" t="s">
        <v>407</v>
      </c>
      <c r="K152" s="86" t="s">
        <v>1129</v>
      </c>
      <c r="L152" s="86" t="s">
        <v>44</v>
      </c>
      <c r="M152" s="92" t="s">
        <v>45</v>
      </c>
      <c r="N152" s="86" t="s">
        <v>55</v>
      </c>
      <c r="O152" s="93"/>
      <c r="P152" s="92" t="s">
        <v>45</v>
      </c>
      <c r="Q152" s="92" t="s">
        <v>45</v>
      </c>
      <c r="R152" s="92" t="s">
        <v>45</v>
      </c>
      <c r="S152" s="92" t="s">
        <v>45</v>
      </c>
      <c r="T152" s="92" t="s">
        <v>45</v>
      </c>
      <c r="U152" s="92" t="s">
        <v>45</v>
      </c>
      <c r="V152" s="92" t="s">
        <v>45</v>
      </c>
      <c r="W152" s="92" t="s">
        <v>45</v>
      </c>
      <c r="X152" s="92" t="s">
        <v>45</v>
      </c>
      <c r="Y152" s="92" t="s">
        <v>45</v>
      </c>
      <c r="Z152" s="92" t="s">
        <v>45</v>
      </c>
      <c r="AA152" s="92" t="s">
        <v>45</v>
      </c>
      <c r="AB152" s="92" t="s">
        <v>45</v>
      </c>
      <c r="AC152" s="92" t="s">
        <v>45</v>
      </c>
      <c r="AD152" s="94" t="s">
        <v>45</v>
      </c>
      <c r="AE152" s="86" t="s">
        <v>72</v>
      </c>
      <c r="AF152" s="86" t="s">
        <v>1131</v>
      </c>
      <c r="AG152" s="87" t="str">
        <f t="shared" si="4"/>
        <v>AAL9576</v>
      </c>
      <c r="AH152" s="96" t="b">
        <f t="shared" si="5"/>
        <v>1</v>
      </c>
    </row>
    <row r="153" spans="1:34" ht="17" thickBot="1">
      <c r="A153" s="90">
        <v>152</v>
      </c>
      <c r="B153" s="86" t="s">
        <v>1133</v>
      </c>
      <c r="C153" s="86" t="s">
        <v>1132</v>
      </c>
      <c r="D153" s="91" t="s">
        <v>2847</v>
      </c>
      <c r="E153" s="86" t="s">
        <v>1134</v>
      </c>
      <c r="F153" s="86" t="s">
        <v>1102</v>
      </c>
      <c r="G153" s="86" t="s">
        <v>1135</v>
      </c>
      <c r="H153" s="86" t="s">
        <v>40</v>
      </c>
      <c r="I153" s="86" t="s">
        <v>406</v>
      </c>
      <c r="J153" s="86" t="s">
        <v>407</v>
      </c>
      <c r="K153" s="86" t="s">
        <v>1135</v>
      </c>
      <c r="L153" s="86" t="s">
        <v>44</v>
      </c>
      <c r="M153" s="92" t="s">
        <v>45</v>
      </c>
      <c r="N153" s="86" t="s">
        <v>55</v>
      </c>
      <c r="O153" s="93"/>
      <c r="P153" s="92" t="s">
        <v>45</v>
      </c>
      <c r="Q153" s="92" t="s">
        <v>45</v>
      </c>
      <c r="R153" s="92" t="s">
        <v>45</v>
      </c>
      <c r="S153" s="92" t="s">
        <v>45</v>
      </c>
      <c r="T153" s="92" t="s">
        <v>45</v>
      </c>
      <c r="U153" s="92" t="s">
        <v>45</v>
      </c>
      <c r="V153" s="92" t="s">
        <v>45</v>
      </c>
      <c r="W153" s="92" t="s">
        <v>45</v>
      </c>
      <c r="X153" s="92" t="s">
        <v>45</v>
      </c>
      <c r="Y153" s="92" t="s">
        <v>45</v>
      </c>
      <c r="Z153" s="92" t="s">
        <v>45</v>
      </c>
      <c r="AA153" s="92" t="s">
        <v>45</v>
      </c>
      <c r="AB153" s="92" t="s">
        <v>45</v>
      </c>
      <c r="AC153" s="92" t="s">
        <v>45</v>
      </c>
      <c r="AD153" s="94" t="s">
        <v>45</v>
      </c>
      <c r="AE153" s="95" t="s">
        <v>56</v>
      </c>
      <c r="AF153" s="86" t="s">
        <v>1137</v>
      </c>
      <c r="AG153" s="87" t="str">
        <f t="shared" si="4"/>
        <v>AAM9104</v>
      </c>
      <c r="AH153" s="96" t="b">
        <f t="shared" si="5"/>
        <v>1</v>
      </c>
    </row>
    <row r="154" spans="1:34" ht="17" thickBot="1">
      <c r="A154" s="90">
        <v>153</v>
      </c>
      <c r="B154" s="86" t="s">
        <v>1139</v>
      </c>
      <c r="C154" s="86" t="s">
        <v>1138</v>
      </c>
      <c r="D154" s="91" t="s">
        <v>2848</v>
      </c>
      <c r="E154" s="86" t="s">
        <v>1140</v>
      </c>
      <c r="F154" s="86" t="s">
        <v>1102</v>
      </c>
      <c r="G154" s="86" t="s">
        <v>1141</v>
      </c>
      <c r="H154" s="86" t="s">
        <v>40</v>
      </c>
      <c r="I154" s="86" t="s">
        <v>406</v>
      </c>
      <c r="J154" s="86" t="s">
        <v>1110</v>
      </c>
      <c r="K154" s="86" t="s">
        <v>1141</v>
      </c>
      <c r="L154" s="86" t="s">
        <v>44</v>
      </c>
      <c r="M154" s="92" t="s">
        <v>45</v>
      </c>
      <c r="N154" s="86" t="s">
        <v>55</v>
      </c>
      <c r="O154" s="93"/>
      <c r="P154" s="92" t="s">
        <v>45</v>
      </c>
      <c r="Q154" s="92" t="s">
        <v>45</v>
      </c>
      <c r="R154" s="92" t="s">
        <v>45</v>
      </c>
      <c r="S154" s="92" t="s">
        <v>45</v>
      </c>
      <c r="T154" s="92" t="s">
        <v>45</v>
      </c>
      <c r="U154" s="92" t="s">
        <v>45</v>
      </c>
      <c r="V154" s="92" t="s">
        <v>45</v>
      </c>
      <c r="W154" s="92" t="s">
        <v>45</v>
      </c>
      <c r="X154" s="92" t="s">
        <v>45</v>
      </c>
      <c r="Y154" s="92" t="s">
        <v>45</v>
      </c>
      <c r="Z154" s="92" t="s">
        <v>45</v>
      </c>
      <c r="AA154" s="92" t="s">
        <v>45</v>
      </c>
      <c r="AB154" s="92" t="s">
        <v>45</v>
      </c>
      <c r="AC154" s="92" t="s">
        <v>45</v>
      </c>
      <c r="AD154" s="94" t="s">
        <v>45</v>
      </c>
      <c r="AE154" s="95" t="s">
        <v>56</v>
      </c>
      <c r="AF154" s="86" t="s">
        <v>1143</v>
      </c>
      <c r="AG154" s="87" t="str">
        <f t="shared" si="4"/>
        <v>AAD7664</v>
      </c>
      <c r="AH154" s="96" t="b">
        <f t="shared" si="5"/>
        <v>1</v>
      </c>
    </row>
    <row r="155" spans="1:34" ht="17" thickBot="1">
      <c r="A155" s="90">
        <v>154</v>
      </c>
      <c r="B155" s="86" t="s">
        <v>1145</v>
      </c>
      <c r="C155" s="86" t="s">
        <v>1144</v>
      </c>
      <c r="D155" s="91" t="s">
        <v>3007</v>
      </c>
      <c r="E155" s="86" t="s">
        <v>1146</v>
      </c>
      <c r="F155" s="86" t="s">
        <v>1102</v>
      </c>
      <c r="G155" s="86" t="s">
        <v>1147</v>
      </c>
      <c r="H155" s="86" t="s">
        <v>40</v>
      </c>
      <c r="I155" s="86" t="s">
        <v>406</v>
      </c>
      <c r="J155" s="86" t="s">
        <v>407</v>
      </c>
      <c r="K155" s="86" t="s">
        <v>1147</v>
      </c>
      <c r="L155" s="86" t="s">
        <v>1272</v>
      </c>
      <c r="M155" s="102" t="s">
        <v>45</v>
      </c>
      <c r="N155" s="103" t="s">
        <v>2850</v>
      </c>
      <c r="O155" s="104" t="s">
        <v>2685</v>
      </c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93"/>
      <c r="AE155" s="86"/>
      <c r="AF155" s="86"/>
      <c r="AG155" s="86" t="str">
        <f t="shared" si="4"/>
        <v>ABX6359</v>
      </c>
      <c r="AH155" s="89" t="b">
        <f t="shared" si="5"/>
        <v>0</v>
      </c>
    </row>
    <row r="156" spans="1:34" ht="17" thickBot="1">
      <c r="A156" s="90">
        <v>155</v>
      </c>
      <c r="B156" s="86" t="s">
        <v>1150</v>
      </c>
      <c r="C156" s="86" t="s">
        <v>1149</v>
      </c>
      <c r="D156" s="91" t="s">
        <v>2834</v>
      </c>
      <c r="E156" s="86" t="s">
        <v>1151</v>
      </c>
      <c r="F156" s="86" t="s">
        <v>1102</v>
      </c>
      <c r="G156" s="86" t="s">
        <v>1152</v>
      </c>
      <c r="H156" s="86" t="s">
        <v>40</v>
      </c>
      <c r="I156" s="86" t="s">
        <v>406</v>
      </c>
      <c r="J156" s="86" t="s">
        <v>407</v>
      </c>
      <c r="K156" s="86" t="s">
        <v>1152</v>
      </c>
      <c r="L156" s="86" t="s">
        <v>44</v>
      </c>
      <c r="M156" s="92" t="s">
        <v>45</v>
      </c>
      <c r="N156" s="86" t="s">
        <v>55</v>
      </c>
      <c r="O156" s="93"/>
      <c r="P156" s="92" t="s">
        <v>45</v>
      </c>
      <c r="Q156" s="92" t="s">
        <v>45</v>
      </c>
      <c r="R156" s="92" t="s">
        <v>45</v>
      </c>
      <c r="S156" s="92" t="s">
        <v>45</v>
      </c>
      <c r="T156" s="92" t="s">
        <v>45</v>
      </c>
      <c r="U156" s="92" t="s">
        <v>45</v>
      </c>
      <c r="V156" s="92" t="s">
        <v>45</v>
      </c>
      <c r="W156" s="92" t="s">
        <v>45</v>
      </c>
      <c r="X156" s="92" t="s">
        <v>45</v>
      </c>
      <c r="Y156" s="92" t="s">
        <v>45</v>
      </c>
      <c r="Z156" s="92" t="s">
        <v>45</v>
      </c>
      <c r="AA156" s="92" t="s">
        <v>45</v>
      </c>
      <c r="AB156" s="92" t="s">
        <v>45</v>
      </c>
      <c r="AC156" s="92" t="s">
        <v>45</v>
      </c>
      <c r="AD156" s="94" t="s">
        <v>45</v>
      </c>
      <c r="AE156" s="95" t="s">
        <v>56</v>
      </c>
      <c r="AF156" s="86" t="s">
        <v>1153</v>
      </c>
      <c r="AG156" s="87" t="str">
        <f t="shared" si="4"/>
        <v>AAM9109</v>
      </c>
      <c r="AH156" s="96" t="b">
        <f t="shared" si="5"/>
        <v>1</v>
      </c>
    </row>
    <row r="157" spans="1:34" ht="17" thickBot="1">
      <c r="A157" s="90">
        <v>156</v>
      </c>
      <c r="B157" s="86" t="s">
        <v>1155</v>
      </c>
      <c r="C157" s="86" t="s">
        <v>1154</v>
      </c>
      <c r="D157" s="91" t="s">
        <v>2835</v>
      </c>
      <c r="E157" s="86" t="s">
        <v>1156</v>
      </c>
      <c r="F157" s="86" t="s">
        <v>1102</v>
      </c>
      <c r="G157" s="86" t="s">
        <v>1157</v>
      </c>
      <c r="H157" s="86" t="s">
        <v>40</v>
      </c>
      <c r="I157" s="86" t="s">
        <v>252</v>
      </c>
      <c r="J157" s="86" t="s">
        <v>1158</v>
      </c>
      <c r="K157" s="86" t="s">
        <v>1157</v>
      </c>
      <c r="L157" s="86" t="s">
        <v>44</v>
      </c>
      <c r="M157" s="92" t="s">
        <v>45</v>
      </c>
      <c r="N157" s="86" t="s">
        <v>55</v>
      </c>
      <c r="O157" s="93"/>
      <c r="P157" s="92" t="s">
        <v>45</v>
      </c>
      <c r="Q157" s="92" t="s">
        <v>45</v>
      </c>
      <c r="R157" s="92" t="s">
        <v>45</v>
      </c>
      <c r="S157" s="92" t="s">
        <v>45</v>
      </c>
      <c r="T157" s="92" t="s">
        <v>45</v>
      </c>
      <c r="U157" s="92" t="s">
        <v>45</v>
      </c>
      <c r="V157" s="92" t="s">
        <v>45</v>
      </c>
      <c r="W157" s="92" t="s">
        <v>45</v>
      </c>
      <c r="X157" s="92" t="s">
        <v>45</v>
      </c>
      <c r="Y157" s="92" t="s">
        <v>45</v>
      </c>
      <c r="Z157" s="92" t="s">
        <v>45</v>
      </c>
      <c r="AA157" s="92" t="s">
        <v>45</v>
      </c>
      <c r="AB157" s="92" t="s">
        <v>45</v>
      </c>
      <c r="AC157" s="92" t="s">
        <v>45</v>
      </c>
      <c r="AD157" s="94" t="s">
        <v>45</v>
      </c>
      <c r="AE157" s="95" t="s">
        <v>56</v>
      </c>
      <c r="AF157" s="86" t="s">
        <v>1160</v>
      </c>
      <c r="AG157" s="87" t="str">
        <f t="shared" si="4"/>
        <v>ABZ1244</v>
      </c>
      <c r="AH157" s="96" t="b">
        <f t="shared" si="5"/>
        <v>1</v>
      </c>
    </row>
    <row r="158" spans="1:34" ht="17" thickBot="1">
      <c r="A158" s="90">
        <v>157</v>
      </c>
      <c r="B158" s="86" t="s">
        <v>1162</v>
      </c>
      <c r="C158" s="86" t="s">
        <v>1161</v>
      </c>
      <c r="D158" s="91" t="s">
        <v>2967</v>
      </c>
      <c r="E158" s="86" t="s">
        <v>1163</v>
      </c>
      <c r="F158" s="86" t="s">
        <v>1102</v>
      </c>
      <c r="G158" s="86" t="s">
        <v>1164</v>
      </c>
      <c r="H158" s="86" t="s">
        <v>40</v>
      </c>
      <c r="I158" s="86" t="s">
        <v>252</v>
      </c>
      <c r="J158" s="86" t="s">
        <v>1165</v>
      </c>
      <c r="K158" s="86" t="s">
        <v>1164</v>
      </c>
      <c r="L158" s="86" t="s">
        <v>1272</v>
      </c>
      <c r="M158" s="102" t="s">
        <v>45</v>
      </c>
      <c r="N158" s="103" t="s">
        <v>2850</v>
      </c>
      <c r="O158" s="104" t="s">
        <v>2685</v>
      </c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93"/>
      <c r="AE158" s="86"/>
      <c r="AF158" s="86"/>
      <c r="AG158" s="86" t="str">
        <f t="shared" si="4"/>
        <v>AAG2437</v>
      </c>
      <c r="AH158" s="89" t="b">
        <f t="shared" si="5"/>
        <v>0</v>
      </c>
    </row>
    <row r="159" spans="1:34" ht="17" thickBot="1">
      <c r="A159" s="90">
        <v>158</v>
      </c>
      <c r="B159" s="86" t="s">
        <v>1168</v>
      </c>
      <c r="C159" s="86" t="s">
        <v>1167</v>
      </c>
      <c r="D159" s="91" t="s">
        <v>2836</v>
      </c>
      <c r="E159" s="86" t="s">
        <v>1169</v>
      </c>
      <c r="F159" s="86" t="s">
        <v>1102</v>
      </c>
      <c r="G159" s="86" t="s">
        <v>1170</v>
      </c>
      <c r="H159" s="86" t="s">
        <v>40</v>
      </c>
      <c r="I159" s="86" t="s">
        <v>1171</v>
      </c>
      <c r="J159" s="86" t="s">
        <v>1172</v>
      </c>
      <c r="K159" s="86" t="s">
        <v>1170</v>
      </c>
      <c r="L159" s="86" t="s">
        <v>44</v>
      </c>
      <c r="M159" s="92" t="s">
        <v>45</v>
      </c>
      <c r="N159" s="86" t="s">
        <v>55</v>
      </c>
      <c r="O159" s="93"/>
      <c r="P159" s="92" t="s">
        <v>45</v>
      </c>
      <c r="Q159" s="92" t="s">
        <v>45</v>
      </c>
      <c r="R159" s="92" t="s">
        <v>45</v>
      </c>
      <c r="S159" s="92" t="s">
        <v>45</v>
      </c>
      <c r="T159" s="92" t="s">
        <v>45</v>
      </c>
      <c r="U159" s="92" t="s">
        <v>45</v>
      </c>
      <c r="V159" s="92" t="s">
        <v>45</v>
      </c>
      <c r="W159" s="92" t="s">
        <v>45</v>
      </c>
      <c r="X159" s="92" t="s">
        <v>45</v>
      </c>
      <c r="Y159" s="92" t="s">
        <v>45</v>
      </c>
      <c r="Z159" s="92" t="s">
        <v>45</v>
      </c>
      <c r="AA159" s="92" t="s">
        <v>45</v>
      </c>
      <c r="AB159" s="92" t="s">
        <v>45</v>
      </c>
      <c r="AC159" s="92" t="s">
        <v>45</v>
      </c>
      <c r="AD159" s="94" t="s">
        <v>45</v>
      </c>
      <c r="AE159" s="95" t="s">
        <v>114</v>
      </c>
      <c r="AF159" s="86" t="s">
        <v>1174</v>
      </c>
      <c r="AG159" s="87" t="str">
        <f t="shared" si="4"/>
        <v>AAZ5252</v>
      </c>
      <c r="AH159" s="96" t="b">
        <f t="shared" si="5"/>
        <v>1</v>
      </c>
    </row>
    <row r="160" spans="1:34" ht="17" thickBot="1">
      <c r="A160" s="90">
        <v>159</v>
      </c>
      <c r="B160" s="86" t="s">
        <v>1176</v>
      </c>
      <c r="C160" s="86" t="s">
        <v>1175</v>
      </c>
      <c r="D160" s="91" t="s">
        <v>2837</v>
      </c>
      <c r="E160" s="86" t="s">
        <v>1177</v>
      </c>
      <c r="F160" s="86" t="s">
        <v>1102</v>
      </c>
      <c r="G160" s="86" t="s">
        <v>1178</v>
      </c>
      <c r="H160" s="86" t="s">
        <v>40</v>
      </c>
      <c r="I160" s="86" t="s">
        <v>764</v>
      </c>
      <c r="J160" s="86" t="s">
        <v>765</v>
      </c>
      <c r="K160" s="86" t="s">
        <v>1178</v>
      </c>
      <c r="L160" s="86" t="s">
        <v>44</v>
      </c>
      <c r="M160" s="92" t="s">
        <v>45</v>
      </c>
      <c r="N160" s="86" t="s">
        <v>55</v>
      </c>
      <c r="O160" s="93"/>
      <c r="P160" s="92" t="s">
        <v>45</v>
      </c>
      <c r="Q160" s="92" t="s">
        <v>45</v>
      </c>
      <c r="R160" s="92" t="s">
        <v>45</v>
      </c>
      <c r="S160" s="92" t="s">
        <v>45</v>
      </c>
      <c r="T160" s="92" t="s">
        <v>45</v>
      </c>
      <c r="U160" s="92" t="s">
        <v>45</v>
      </c>
      <c r="V160" s="92" t="s">
        <v>45</v>
      </c>
      <c r="W160" s="92" t="s">
        <v>45</v>
      </c>
      <c r="X160" s="92" t="s">
        <v>45</v>
      </c>
      <c r="Y160" s="92" t="s">
        <v>45</v>
      </c>
      <c r="Z160" s="92" t="s">
        <v>45</v>
      </c>
      <c r="AA160" s="92" t="s">
        <v>45</v>
      </c>
      <c r="AB160" s="92" t="s">
        <v>45</v>
      </c>
      <c r="AC160" s="92" t="s">
        <v>45</v>
      </c>
      <c r="AD160" s="94" t="s">
        <v>45</v>
      </c>
      <c r="AE160" s="95" t="s">
        <v>56</v>
      </c>
      <c r="AF160" s="86" t="s">
        <v>1180</v>
      </c>
      <c r="AG160" s="87" t="str">
        <f t="shared" si="4"/>
        <v>ABY7191</v>
      </c>
      <c r="AH160" s="96" t="b">
        <f t="shared" si="5"/>
        <v>1</v>
      </c>
    </row>
    <row r="161" spans="1:34" ht="17" thickBot="1">
      <c r="A161" s="90">
        <v>160</v>
      </c>
      <c r="B161" s="86" t="s">
        <v>1182</v>
      </c>
      <c r="C161" s="86" t="s">
        <v>1181</v>
      </c>
      <c r="D161" s="91" t="s">
        <v>2839</v>
      </c>
      <c r="E161" s="86" t="s">
        <v>1183</v>
      </c>
      <c r="F161" s="86" t="s">
        <v>1184</v>
      </c>
      <c r="G161" s="86" t="s">
        <v>1185</v>
      </c>
      <c r="H161" s="86" t="s">
        <v>40</v>
      </c>
      <c r="I161" s="86" t="s">
        <v>406</v>
      </c>
      <c r="J161" s="86" t="s">
        <v>1186</v>
      </c>
      <c r="K161" s="86" t="s">
        <v>1185</v>
      </c>
      <c r="L161" s="86" t="s">
        <v>44</v>
      </c>
      <c r="M161" s="92" t="s">
        <v>45</v>
      </c>
      <c r="N161" s="86" t="s">
        <v>55</v>
      </c>
      <c r="O161" s="93"/>
      <c r="P161" s="92" t="s">
        <v>45</v>
      </c>
      <c r="Q161" s="92" t="s">
        <v>45</v>
      </c>
      <c r="R161" s="92" t="s">
        <v>45</v>
      </c>
      <c r="S161" s="92" t="s">
        <v>45</v>
      </c>
      <c r="T161" s="92" t="s">
        <v>45</v>
      </c>
      <c r="U161" s="92" t="s">
        <v>45</v>
      </c>
      <c r="V161" s="92" t="s">
        <v>45</v>
      </c>
      <c r="W161" s="92" t="s">
        <v>45</v>
      </c>
      <c r="X161" s="92" t="s">
        <v>45</v>
      </c>
      <c r="Y161" s="92" t="s">
        <v>45</v>
      </c>
      <c r="Z161" s="92" t="s">
        <v>45</v>
      </c>
      <c r="AA161" s="92" t="s">
        <v>45</v>
      </c>
      <c r="AB161" s="92" t="s">
        <v>45</v>
      </c>
      <c r="AC161" s="92" t="s">
        <v>45</v>
      </c>
      <c r="AD161" s="94" t="s">
        <v>45</v>
      </c>
      <c r="AE161" s="95" t="s">
        <v>56</v>
      </c>
      <c r="AF161" s="86" t="s">
        <v>1188</v>
      </c>
      <c r="AG161" s="87" t="str">
        <f t="shared" si="4"/>
        <v>ACM5032</v>
      </c>
      <c r="AH161" s="96" t="b">
        <f t="shared" si="5"/>
        <v>1</v>
      </c>
    </row>
    <row r="162" spans="1:34" ht="17" thickBot="1">
      <c r="A162" s="90">
        <v>161</v>
      </c>
      <c r="B162" s="86" t="s">
        <v>1190</v>
      </c>
      <c r="C162" s="86" t="s">
        <v>1189</v>
      </c>
      <c r="D162" s="91" t="s">
        <v>2840</v>
      </c>
      <c r="E162" s="86" t="s">
        <v>1191</v>
      </c>
      <c r="F162" s="86" t="s">
        <v>1192</v>
      </c>
      <c r="G162" s="86" t="s">
        <v>1193</v>
      </c>
      <c r="H162" s="86" t="s">
        <v>40</v>
      </c>
      <c r="I162" s="86" t="s">
        <v>406</v>
      </c>
      <c r="J162" s="86" t="s">
        <v>407</v>
      </c>
      <c r="K162" s="86" t="s">
        <v>1193</v>
      </c>
      <c r="L162" s="86" t="s">
        <v>44</v>
      </c>
      <c r="M162" s="92" t="s">
        <v>45</v>
      </c>
      <c r="N162" s="86" t="s">
        <v>55</v>
      </c>
      <c r="O162" s="93"/>
      <c r="P162" s="92" t="s">
        <v>45</v>
      </c>
      <c r="Q162" s="92" t="s">
        <v>45</v>
      </c>
      <c r="R162" s="92" t="s">
        <v>45</v>
      </c>
      <c r="S162" s="92" t="s">
        <v>45</v>
      </c>
      <c r="T162" s="92" t="s">
        <v>45</v>
      </c>
      <c r="U162" s="92" t="s">
        <v>45</v>
      </c>
      <c r="V162" s="92" t="s">
        <v>45</v>
      </c>
      <c r="W162" s="92" t="s">
        <v>45</v>
      </c>
      <c r="X162" s="92" t="s">
        <v>45</v>
      </c>
      <c r="Y162" s="92" t="s">
        <v>45</v>
      </c>
      <c r="Z162" s="92" t="s">
        <v>45</v>
      </c>
      <c r="AA162" s="92" t="s">
        <v>45</v>
      </c>
      <c r="AB162" s="92" t="s">
        <v>45</v>
      </c>
      <c r="AC162" s="92" t="s">
        <v>45</v>
      </c>
      <c r="AD162" s="94" t="s">
        <v>45</v>
      </c>
      <c r="AE162" s="95" t="s">
        <v>56</v>
      </c>
      <c r="AF162" s="86" t="s">
        <v>1195</v>
      </c>
      <c r="AG162" s="87" t="str">
        <f t="shared" si="4"/>
        <v>ACA4549</v>
      </c>
      <c r="AH162" s="96" t="b">
        <f t="shared" si="5"/>
        <v>1</v>
      </c>
    </row>
    <row r="163" spans="1:34" ht="17" thickBot="1">
      <c r="A163" s="90">
        <v>162</v>
      </c>
      <c r="B163" s="86" t="s">
        <v>1197</v>
      </c>
      <c r="C163" s="86" t="s">
        <v>1196</v>
      </c>
      <c r="D163" s="91" t="s">
        <v>2841</v>
      </c>
      <c r="E163" s="86" t="s">
        <v>1198</v>
      </c>
      <c r="F163" s="86" t="s">
        <v>1199</v>
      </c>
      <c r="G163" s="86" t="s">
        <v>1200</v>
      </c>
      <c r="H163" s="86" t="s">
        <v>40</v>
      </c>
      <c r="I163" s="86" t="s">
        <v>406</v>
      </c>
      <c r="J163" s="86" t="s">
        <v>1201</v>
      </c>
      <c r="K163" s="86" t="s">
        <v>1200</v>
      </c>
      <c r="L163" s="86" t="s">
        <v>44</v>
      </c>
      <c r="M163" s="92" t="s">
        <v>45</v>
      </c>
      <c r="N163" s="86" t="s">
        <v>55</v>
      </c>
      <c r="O163" s="93"/>
      <c r="P163" s="92" t="s">
        <v>45</v>
      </c>
      <c r="Q163" s="92" t="s">
        <v>45</v>
      </c>
      <c r="R163" s="92" t="s">
        <v>45</v>
      </c>
      <c r="S163" s="92" t="s">
        <v>45</v>
      </c>
      <c r="T163" s="92" t="s">
        <v>45</v>
      </c>
      <c r="U163" s="92" t="s">
        <v>45</v>
      </c>
      <c r="V163" s="92" t="s">
        <v>45</v>
      </c>
      <c r="W163" s="92" t="s">
        <v>45</v>
      </c>
      <c r="X163" s="92" t="s">
        <v>45</v>
      </c>
      <c r="Y163" s="92" t="s">
        <v>45</v>
      </c>
      <c r="Z163" s="92" t="s">
        <v>45</v>
      </c>
      <c r="AA163" s="92" t="s">
        <v>45</v>
      </c>
      <c r="AB163" s="92" t="s">
        <v>45</v>
      </c>
      <c r="AC163" s="92" t="s">
        <v>45</v>
      </c>
      <c r="AD163" s="94" t="s">
        <v>45</v>
      </c>
      <c r="AE163" s="95" t="s">
        <v>56</v>
      </c>
      <c r="AF163" s="86" t="s">
        <v>1203</v>
      </c>
      <c r="AG163" s="87" t="str">
        <f t="shared" si="4"/>
        <v>AAC6873</v>
      </c>
      <c r="AH163" s="96" t="b">
        <f t="shared" si="5"/>
        <v>1</v>
      </c>
    </row>
    <row r="164" spans="1:34" ht="17" thickBot="1">
      <c r="A164" s="90">
        <v>163</v>
      </c>
      <c r="B164" s="86" t="s">
        <v>1205</v>
      </c>
      <c r="C164" s="86" t="s">
        <v>1204</v>
      </c>
      <c r="D164" s="91" t="s">
        <v>2842</v>
      </c>
      <c r="E164" s="86" t="s">
        <v>1206</v>
      </c>
      <c r="F164" s="86" t="s">
        <v>1102</v>
      </c>
      <c r="G164" s="86" t="s">
        <v>1207</v>
      </c>
      <c r="H164" s="86" t="s">
        <v>40</v>
      </c>
      <c r="I164" s="86" t="s">
        <v>391</v>
      </c>
      <c r="J164" s="86" t="s">
        <v>392</v>
      </c>
      <c r="K164" s="86" t="s">
        <v>1207</v>
      </c>
      <c r="L164" s="86" t="s">
        <v>44</v>
      </c>
      <c r="M164" s="92" t="s">
        <v>45</v>
      </c>
      <c r="N164" s="86" t="s">
        <v>55</v>
      </c>
      <c r="O164" s="93"/>
      <c r="P164" s="92" t="s">
        <v>45</v>
      </c>
      <c r="Q164" s="92" t="s">
        <v>45</v>
      </c>
      <c r="R164" s="92" t="s">
        <v>45</v>
      </c>
      <c r="S164" s="92" t="s">
        <v>45</v>
      </c>
      <c r="T164" s="92" t="s">
        <v>45</v>
      </c>
      <c r="U164" s="92" t="s">
        <v>45</v>
      </c>
      <c r="V164" s="92" t="s">
        <v>45</v>
      </c>
      <c r="W164" s="92" t="s">
        <v>45</v>
      </c>
      <c r="X164" s="92" t="s">
        <v>45</v>
      </c>
      <c r="Y164" s="92" t="s">
        <v>45</v>
      </c>
      <c r="Z164" s="92" t="s">
        <v>45</v>
      </c>
      <c r="AA164" s="92" t="s">
        <v>45</v>
      </c>
      <c r="AB164" s="92" t="s">
        <v>45</v>
      </c>
      <c r="AC164" s="92" t="s">
        <v>45</v>
      </c>
      <c r="AD164" s="94" t="s">
        <v>45</v>
      </c>
      <c r="AE164" s="95" t="s">
        <v>56</v>
      </c>
      <c r="AF164" s="86" t="s">
        <v>1209</v>
      </c>
      <c r="AG164" s="87" t="str">
        <f t="shared" si="4"/>
        <v>AAF9804</v>
      </c>
      <c r="AH164" s="96" t="b">
        <f t="shared" si="5"/>
        <v>1</v>
      </c>
    </row>
    <row r="165" spans="1:34" ht="17" thickBot="1">
      <c r="A165" s="90">
        <v>164</v>
      </c>
      <c r="B165" s="86" t="s">
        <v>1211</v>
      </c>
      <c r="C165" s="86" t="s">
        <v>1210</v>
      </c>
      <c r="D165" s="91" t="s">
        <v>2843</v>
      </c>
      <c r="E165" s="86" t="s">
        <v>1212</v>
      </c>
      <c r="F165" s="86" t="s">
        <v>1213</v>
      </c>
      <c r="G165" s="86" t="s">
        <v>1214</v>
      </c>
      <c r="H165" s="86" t="s">
        <v>40</v>
      </c>
      <c r="I165" s="86" t="s">
        <v>406</v>
      </c>
      <c r="J165" s="86" t="s">
        <v>407</v>
      </c>
      <c r="K165" s="86" t="s">
        <v>1214</v>
      </c>
      <c r="L165" s="86" t="s">
        <v>44</v>
      </c>
      <c r="M165" s="92" t="s">
        <v>45</v>
      </c>
      <c r="N165" s="86" t="s">
        <v>55</v>
      </c>
      <c r="O165" s="93"/>
      <c r="P165" s="92" t="s">
        <v>45</v>
      </c>
      <c r="Q165" s="92" t="s">
        <v>45</v>
      </c>
      <c r="R165" s="92" t="s">
        <v>45</v>
      </c>
      <c r="S165" s="92" t="s">
        <v>45</v>
      </c>
      <c r="T165" s="92" t="s">
        <v>45</v>
      </c>
      <c r="U165" s="92" t="s">
        <v>45</v>
      </c>
      <c r="V165" s="92" t="s">
        <v>45</v>
      </c>
      <c r="W165" s="92" t="s">
        <v>45</v>
      </c>
      <c r="X165" s="92" t="s">
        <v>45</v>
      </c>
      <c r="Y165" s="92" t="s">
        <v>45</v>
      </c>
      <c r="Z165" s="92" t="s">
        <v>45</v>
      </c>
      <c r="AA165" s="92" t="s">
        <v>45</v>
      </c>
      <c r="AB165" s="92" t="s">
        <v>45</v>
      </c>
      <c r="AC165" s="92" t="s">
        <v>45</v>
      </c>
      <c r="AD165" s="94" t="s">
        <v>45</v>
      </c>
      <c r="AE165" s="95" t="s">
        <v>56</v>
      </c>
      <c r="AF165" s="86" t="s">
        <v>1216</v>
      </c>
      <c r="AG165" s="87" t="str">
        <f t="shared" si="4"/>
        <v>ACA4207</v>
      </c>
      <c r="AH165" s="96" t="b">
        <f t="shared" si="5"/>
        <v>1</v>
      </c>
    </row>
    <row r="166" spans="1:34" ht="17" thickBot="1">
      <c r="A166" s="90">
        <v>165</v>
      </c>
      <c r="B166" s="86" t="s">
        <v>1245</v>
      </c>
      <c r="C166" s="86" t="s">
        <v>1217</v>
      </c>
      <c r="D166" s="98" t="s">
        <v>2750</v>
      </c>
      <c r="E166" s="86" t="s">
        <v>1246</v>
      </c>
      <c r="F166" s="86" t="s">
        <v>1247</v>
      </c>
      <c r="G166" s="86" t="s">
        <v>1248</v>
      </c>
      <c r="H166" s="86" t="s">
        <v>40</v>
      </c>
      <c r="I166" s="86" t="s">
        <v>406</v>
      </c>
      <c r="J166" s="86" t="s">
        <v>407</v>
      </c>
      <c r="K166" s="86" t="s">
        <v>1248</v>
      </c>
      <c r="L166" s="86" t="s">
        <v>44</v>
      </c>
      <c r="M166" s="92" t="s">
        <v>45</v>
      </c>
      <c r="N166" s="86" t="s">
        <v>55</v>
      </c>
      <c r="O166" s="93"/>
      <c r="P166" s="92" t="s">
        <v>45</v>
      </c>
      <c r="Q166" s="92" t="s">
        <v>45</v>
      </c>
      <c r="R166" s="92" t="s">
        <v>45</v>
      </c>
      <c r="S166" s="92" t="s">
        <v>45</v>
      </c>
      <c r="T166" s="92" t="s">
        <v>45</v>
      </c>
      <c r="U166" s="92" t="s">
        <v>45</v>
      </c>
      <c r="V166" s="92" t="s">
        <v>45</v>
      </c>
      <c r="W166" s="92" t="s">
        <v>45</v>
      </c>
      <c r="X166" s="92" t="s">
        <v>45</v>
      </c>
      <c r="Y166" s="92" t="s">
        <v>45</v>
      </c>
      <c r="Z166" s="92" t="s">
        <v>45</v>
      </c>
      <c r="AA166" s="92" t="s">
        <v>45</v>
      </c>
      <c r="AB166" s="92" t="s">
        <v>45</v>
      </c>
      <c r="AC166" s="92" t="s">
        <v>45</v>
      </c>
      <c r="AD166" s="94" t="s">
        <v>45</v>
      </c>
      <c r="AE166" s="95" t="s">
        <v>56</v>
      </c>
      <c r="AF166" s="99" t="s">
        <v>1223</v>
      </c>
      <c r="AG166" s="87" t="str">
        <f t="shared" si="4"/>
        <v>AAL9573</v>
      </c>
      <c r="AH166" s="96" t="b">
        <f t="shared" si="5"/>
        <v>1</v>
      </c>
    </row>
    <row r="167" spans="1:34" ht="17" thickBot="1">
      <c r="A167" s="90">
        <v>166</v>
      </c>
      <c r="B167" s="86" t="s">
        <v>1252</v>
      </c>
      <c r="C167" s="86" t="s">
        <v>1224</v>
      </c>
      <c r="D167" s="98" t="s">
        <v>2764</v>
      </c>
      <c r="E167" s="86" t="s">
        <v>1253</v>
      </c>
      <c r="F167" s="86" t="s">
        <v>1254</v>
      </c>
      <c r="G167" s="86" t="s">
        <v>1255</v>
      </c>
      <c r="H167" s="86" t="s">
        <v>40</v>
      </c>
      <c r="I167" s="86" t="s">
        <v>406</v>
      </c>
      <c r="J167" s="86" t="s">
        <v>407</v>
      </c>
      <c r="K167" s="86" t="s">
        <v>1255</v>
      </c>
      <c r="L167" s="86" t="s">
        <v>44</v>
      </c>
      <c r="M167" s="92" t="s">
        <v>45</v>
      </c>
      <c r="N167" s="86" t="s">
        <v>55</v>
      </c>
      <c r="O167" s="93"/>
      <c r="P167" s="92" t="s">
        <v>45</v>
      </c>
      <c r="Q167" s="92" t="s">
        <v>45</v>
      </c>
      <c r="R167" s="92" t="s">
        <v>45</v>
      </c>
      <c r="S167" s="92" t="s">
        <v>45</v>
      </c>
      <c r="T167" s="92" t="s">
        <v>45</v>
      </c>
      <c r="U167" s="92" t="s">
        <v>45</v>
      </c>
      <c r="V167" s="92" t="s">
        <v>45</v>
      </c>
      <c r="W167" s="92" t="s">
        <v>45</v>
      </c>
      <c r="X167" s="92" t="s">
        <v>45</v>
      </c>
      <c r="Y167" s="92" t="s">
        <v>45</v>
      </c>
      <c r="Z167" s="92" t="s">
        <v>45</v>
      </c>
      <c r="AA167" s="92" t="s">
        <v>45</v>
      </c>
      <c r="AB167" s="92" t="s">
        <v>45</v>
      </c>
      <c r="AC167" s="92" t="s">
        <v>45</v>
      </c>
      <c r="AD167" s="94" t="s">
        <v>45</v>
      </c>
      <c r="AE167" s="95" t="s">
        <v>56</v>
      </c>
      <c r="AF167" s="99" t="s">
        <v>1230</v>
      </c>
      <c r="AG167" s="87" t="str">
        <f t="shared" si="4"/>
        <v>AAP9047</v>
      </c>
      <c r="AH167" s="96" t="b">
        <f t="shared" si="5"/>
        <v>1</v>
      </c>
    </row>
    <row r="168" spans="1:34" ht="17" thickBot="1">
      <c r="A168" s="90">
        <v>167</v>
      </c>
      <c r="B168" s="86" t="s">
        <v>1258</v>
      </c>
      <c r="C168" s="86" t="s">
        <v>1231</v>
      </c>
      <c r="D168" s="98" t="s">
        <v>2773</v>
      </c>
      <c r="E168" s="86" t="s">
        <v>1259</v>
      </c>
      <c r="F168" s="86" t="s">
        <v>1260</v>
      </c>
      <c r="G168" s="86" t="s">
        <v>1261</v>
      </c>
      <c r="H168" s="86" t="s">
        <v>886</v>
      </c>
      <c r="I168" s="86" t="s">
        <v>1074</v>
      </c>
      <c r="J168" s="86" t="s">
        <v>1262</v>
      </c>
      <c r="K168" s="86" t="s">
        <v>1261</v>
      </c>
      <c r="L168" s="86" t="s">
        <v>44</v>
      </c>
      <c r="M168" s="92" t="s">
        <v>45</v>
      </c>
      <c r="N168" s="86" t="s">
        <v>55</v>
      </c>
      <c r="O168" s="93"/>
      <c r="P168" s="92" t="s">
        <v>45</v>
      </c>
      <c r="Q168" s="92" t="s">
        <v>45</v>
      </c>
      <c r="R168" s="92" t="s">
        <v>45</v>
      </c>
      <c r="S168" s="92" t="s">
        <v>45</v>
      </c>
      <c r="T168" s="92" t="s">
        <v>45</v>
      </c>
      <c r="U168" s="92" t="s">
        <v>45</v>
      </c>
      <c r="V168" s="92" t="s">
        <v>45</v>
      </c>
      <c r="W168" s="92" t="s">
        <v>45</v>
      </c>
      <c r="X168" s="92" t="s">
        <v>45</v>
      </c>
      <c r="Y168" s="92" t="s">
        <v>45</v>
      </c>
      <c r="Z168" s="92" t="s">
        <v>45</v>
      </c>
      <c r="AA168" s="92" t="s">
        <v>45</v>
      </c>
      <c r="AB168" s="92" t="s">
        <v>45</v>
      </c>
      <c r="AC168" s="92" t="s">
        <v>45</v>
      </c>
      <c r="AD168" s="94" t="s">
        <v>45</v>
      </c>
      <c r="AE168" s="95" t="s">
        <v>56</v>
      </c>
      <c r="AF168" s="99" t="s">
        <v>1237</v>
      </c>
      <c r="AG168" s="87" t="str">
        <f t="shared" si="4"/>
        <v>ACL9677</v>
      </c>
      <c r="AH168" s="96" t="b">
        <f t="shared" si="5"/>
        <v>1</v>
      </c>
    </row>
    <row r="169" spans="1:34" ht="17" thickBot="1">
      <c r="A169" s="90">
        <v>168</v>
      </c>
      <c r="B169" s="86" t="s">
        <v>1218</v>
      </c>
      <c r="C169" s="86" t="s">
        <v>1238</v>
      </c>
      <c r="D169" s="98" t="s">
        <v>2777</v>
      </c>
      <c r="E169" s="86" t="s">
        <v>1219</v>
      </c>
      <c r="F169" s="86" t="s">
        <v>1220</v>
      </c>
      <c r="G169" s="86" t="s">
        <v>1221</v>
      </c>
      <c r="H169" s="86" t="s">
        <v>40</v>
      </c>
      <c r="I169" s="86" t="s">
        <v>406</v>
      </c>
      <c r="J169" s="86" t="s">
        <v>407</v>
      </c>
      <c r="K169" s="86" t="s">
        <v>1221</v>
      </c>
      <c r="L169" s="86" t="s">
        <v>44</v>
      </c>
      <c r="M169" s="92" t="s">
        <v>45</v>
      </c>
      <c r="N169" s="86" t="s">
        <v>55</v>
      </c>
      <c r="O169" s="93"/>
      <c r="P169" s="92" t="s">
        <v>45</v>
      </c>
      <c r="Q169" s="92" t="s">
        <v>45</v>
      </c>
      <c r="R169" s="92" t="s">
        <v>45</v>
      </c>
      <c r="S169" s="92" t="s">
        <v>45</v>
      </c>
      <c r="T169" s="92" t="s">
        <v>45</v>
      </c>
      <c r="U169" s="92" t="s">
        <v>45</v>
      </c>
      <c r="V169" s="92" t="s">
        <v>45</v>
      </c>
      <c r="W169" s="92" t="s">
        <v>45</v>
      </c>
      <c r="X169" s="92" t="s">
        <v>45</v>
      </c>
      <c r="Y169" s="92" t="s">
        <v>45</v>
      </c>
      <c r="Z169" s="92" t="s">
        <v>45</v>
      </c>
      <c r="AA169" s="92" t="s">
        <v>45</v>
      </c>
      <c r="AB169" s="92" t="s">
        <v>45</v>
      </c>
      <c r="AC169" s="92" t="s">
        <v>45</v>
      </c>
      <c r="AD169" s="94" t="s">
        <v>45</v>
      </c>
      <c r="AE169" s="95" t="s">
        <v>56</v>
      </c>
      <c r="AF169" s="99" t="s">
        <v>1243</v>
      </c>
      <c r="AG169" s="87" t="str">
        <f t="shared" si="4"/>
        <v>AAP9046</v>
      </c>
      <c r="AH169" s="96" t="b">
        <f t="shared" si="5"/>
        <v>1</v>
      </c>
    </row>
    <row r="170" spans="1:34" ht="17" thickBot="1">
      <c r="A170" s="90">
        <v>169</v>
      </c>
      <c r="B170" s="86" t="s">
        <v>1225</v>
      </c>
      <c r="C170" s="86" t="s">
        <v>1244</v>
      </c>
      <c r="D170" s="98" t="s">
        <v>2780</v>
      </c>
      <c r="E170" s="86" t="s">
        <v>1226</v>
      </c>
      <c r="F170" s="86" t="s">
        <v>1227</v>
      </c>
      <c r="G170" s="86" t="s">
        <v>1228</v>
      </c>
      <c r="H170" s="86" t="s">
        <v>40</v>
      </c>
      <c r="I170" s="86" t="s">
        <v>406</v>
      </c>
      <c r="J170" s="86" t="s">
        <v>407</v>
      </c>
      <c r="K170" s="86" t="s">
        <v>1228</v>
      </c>
      <c r="L170" s="86" t="s">
        <v>44</v>
      </c>
      <c r="M170" s="92" t="s">
        <v>45</v>
      </c>
      <c r="N170" s="86" t="s">
        <v>55</v>
      </c>
      <c r="O170" s="93"/>
      <c r="P170" s="92" t="s">
        <v>45</v>
      </c>
      <c r="Q170" s="92" t="s">
        <v>45</v>
      </c>
      <c r="R170" s="92" t="s">
        <v>45</v>
      </c>
      <c r="S170" s="92" t="s">
        <v>45</v>
      </c>
      <c r="T170" s="92" t="s">
        <v>45</v>
      </c>
      <c r="U170" s="92" t="s">
        <v>45</v>
      </c>
      <c r="V170" s="92" t="s">
        <v>45</v>
      </c>
      <c r="W170" s="92" t="s">
        <v>45</v>
      </c>
      <c r="X170" s="92" t="s">
        <v>45</v>
      </c>
      <c r="Y170" s="92" t="s">
        <v>45</v>
      </c>
      <c r="Z170" s="92" t="s">
        <v>45</v>
      </c>
      <c r="AA170" s="92" t="s">
        <v>45</v>
      </c>
      <c r="AB170" s="92" t="s">
        <v>45</v>
      </c>
      <c r="AC170" s="92" t="s">
        <v>45</v>
      </c>
      <c r="AD170" s="94" t="s">
        <v>45</v>
      </c>
      <c r="AE170" s="95" t="s">
        <v>56</v>
      </c>
      <c r="AF170" s="99" t="s">
        <v>1250</v>
      </c>
      <c r="AG170" s="87" t="str">
        <f t="shared" si="4"/>
        <v>ABW4722</v>
      </c>
      <c r="AH170" s="96" t="b">
        <f t="shared" si="5"/>
        <v>1</v>
      </c>
    </row>
    <row r="171" spans="1:34" ht="17" thickBot="1">
      <c r="A171" s="90">
        <v>170</v>
      </c>
      <c r="B171" s="86" t="s">
        <v>1232</v>
      </c>
      <c r="C171" s="86" t="s">
        <v>1251</v>
      </c>
      <c r="D171" s="98" t="s">
        <v>2781</v>
      </c>
      <c r="E171" s="86" t="s">
        <v>1233</v>
      </c>
      <c r="F171" s="86" t="s">
        <v>1234</v>
      </c>
      <c r="G171" s="86" t="s">
        <v>1235</v>
      </c>
      <c r="H171" s="86" t="s">
        <v>40</v>
      </c>
      <c r="I171" s="86" t="s">
        <v>406</v>
      </c>
      <c r="J171" s="86" t="s">
        <v>407</v>
      </c>
      <c r="K171" s="86" t="s">
        <v>1235</v>
      </c>
      <c r="L171" s="86" t="s">
        <v>44</v>
      </c>
      <c r="M171" s="92" t="s">
        <v>45</v>
      </c>
      <c r="N171" s="86" t="s">
        <v>55</v>
      </c>
      <c r="O171" s="93"/>
      <c r="P171" s="92" t="s">
        <v>45</v>
      </c>
      <c r="Q171" s="92" t="s">
        <v>45</v>
      </c>
      <c r="R171" s="92" t="s">
        <v>45</v>
      </c>
      <c r="S171" s="92" t="s">
        <v>45</v>
      </c>
      <c r="T171" s="92" t="s">
        <v>45</v>
      </c>
      <c r="U171" s="92" t="s">
        <v>45</v>
      </c>
      <c r="V171" s="92" t="s">
        <v>45</v>
      </c>
      <c r="W171" s="92" t="s">
        <v>45</v>
      </c>
      <c r="X171" s="92" t="s">
        <v>45</v>
      </c>
      <c r="Y171" s="92" t="s">
        <v>45</v>
      </c>
      <c r="Z171" s="92" t="s">
        <v>45</v>
      </c>
      <c r="AA171" s="92" t="s">
        <v>45</v>
      </c>
      <c r="AB171" s="92" t="s">
        <v>45</v>
      </c>
      <c r="AC171" s="92" t="s">
        <v>45</v>
      </c>
      <c r="AD171" s="94" t="s">
        <v>45</v>
      </c>
      <c r="AE171" s="95" t="s">
        <v>56</v>
      </c>
      <c r="AF171" s="99" t="s">
        <v>1256</v>
      </c>
      <c r="AG171" s="87" t="str">
        <f t="shared" si="4"/>
        <v>AAM9111</v>
      </c>
      <c r="AH171" s="96" t="b">
        <f t="shared" si="5"/>
        <v>1</v>
      </c>
    </row>
    <row r="172" spans="1:34" ht="17" thickBot="1">
      <c r="A172" s="90">
        <v>171</v>
      </c>
      <c r="B172" s="86" t="s">
        <v>1239</v>
      </c>
      <c r="C172" s="86" t="s">
        <v>1257</v>
      </c>
      <c r="D172" s="98" t="s">
        <v>2807</v>
      </c>
      <c r="E172" s="86" t="s">
        <v>1240</v>
      </c>
      <c r="F172" s="86" t="s">
        <v>1241</v>
      </c>
      <c r="G172" s="86" t="s">
        <v>405</v>
      </c>
      <c r="H172" s="86" t="s">
        <v>40</v>
      </c>
      <c r="I172" s="86" t="s">
        <v>406</v>
      </c>
      <c r="J172" s="86" t="s">
        <v>407</v>
      </c>
      <c r="K172" s="86" t="s">
        <v>405</v>
      </c>
      <c r="L172" s="86" t="s">
        <v>44</v>
      </c>
      <c r="M172" s="92" t="s">
        <v>45</v>
      </c>
      <c r="N172" s="86" t="s">
        <v>55</v>
      </c>
      <c r="O172" s="93"/>
      <c r="P172" s="92" t="s">
        <v>45</v>
      </c>
      <c r="Q172" s="92" t="s">
        <v>45</v>
      </c>
      <c r="R172" s="92" t="s">
        <v>45</v>
      </c>
      <c r="S172" s="92" t="s">
        <v>45</v>
      </c>
      <c r="T172" s="92" t="s">
        <v>45</v>
      </c>
      <c r="U172" s="92" t="s">
        <v>45</v>
      </c>
      <c r="V172" s="92" t="s">
        <v>45</v>
      </c>
      <c r="W172" s="92" t="s">
        <v>45</v>
      </c>
      <c r="X172" s="92" t="s">
        <v>45</v>
      </c>
      <c r="Y172" s="92" t="s">
        <v>45</v>
      </c>
      <c r="Z172" s="92" t="s">
        <v>45</v>
      </c>
      <c r="AA172" s="92" t="s">
        <v>45</v>
      </c>
      <c r="AB172" s="92" t="s">
        <v>45</v>
      </c>
      <c r="AC172" s="92" t="s">
        <v>45</v>
      </c>
      <c r="AD172" s="94" t="s">
        <v>45</v>
      </c>
      <c r="AE172" s="95" t="s">
        <v>56</v>
      </c>
      <c r="AF172" s="99" t="s">
        <v>1264</v>
      </c>
      <c r="AG172" s="87" t="str">
        <f t="shared" si="4"/>
        <v>ACE7762</v>
      </c>
      <c r="AH172" s="96" t="b">
        <f t="shared" si="5"/>
        <v>1</v>
      </c>
    </row>
    <row r="173" spans="1:34" ht="16" thickBot="1">
      <c r="A173" s="90">
        <v>172</v>
      </c>
      <c r="B173" s="86" t="s">
        <v>1266</v>
      </c>
      <c r="C173" s="86" t="s">
        <v>1265</v>
      </c>
      <c r="D173" s="91" t="s">
        <v>2699</v>
      </c>
      <c r="E173" s="86" t="s">
        <v>1267</v>
      </c>
      <c r="F173" s="86" t="s">
        <v>1268</v>
      </c>
      <c r="G173" s="86" t="s">
        <v>1269</v>
      </c>
      <c r="H173" s="86" t="s">
        <v>773</v>
      </c>
      <c r="I173" s="86" t="s">
        <v>774</v>
      </c>
      <c r="J173" s="86" t="s">
        <v>1270</v>
      </c>
      <c r="K173" s="86" t="s">
        <v>1269</v>
      </c>
      <c r="L173" s="86" t="s">
        <v>1272</v>
      </c>
      <c r="O173" s="108" t="s">
        <v>2686</v>
      </c>
      <c r="AG173" s="86"/>
      <c r="AH173" s="89"/>
    </row>
    <row r="174" spans="1:34" ht="16" thickBot="1">
      <c r="A174" s="90">
        <v>173</v>
      </c>
      <c r="B174" s="86" t="s">
        <v>1274</v>
      </c>
      <c r="C174" s="86" t="s">
        <v>1273</v>
      </c>
      <c r="D174" s="91" t="s">
        <v>2699</v>
      </c>
      <c r="E174" s="86" t="s">
        <v>1275</v>
      </c>
      <c r="F174" s="86" t="s">
        <v>1276</v>
      </c>
      <c r="G174" s="86" t="s">
        <v>782</v>
      </c>
      <c r="H174" s="86" t="s">
        <v>773</v>
      </c>
      <c r="I174" s="86" t="s">
        <v>774</v>
      </c>
      <c r="J174" s="86" t="s">
        <v>782</v>
      </c>
      <c r="K174" s="86" t="s">
        <v>2699</v>
      </c>
      <c r="L174" s="86" t="s">
        <v>1272</v>
      </c>
      <c r="M174" s="86"/>
      <c r="N174" s="86"/>
      <c r="O174" s="109" t="s">
        <v>2686</v>
      </c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93"/>
      <c r="AE174" s="86"/>
      <c r="AF174" s="86"/>
      <c r="AG174" s="86"/>
      <c r="AH174" s="89"/>
    </row>
    <row r="175" spans="1:34" ht="16" thickBot="1">
      <c r="A175" s="90">
        <v>174</v>
      </c>
      <c r="B175" s="86" t="s">
        <v>1279</v>
      </c>
      <c r="C175" s="86" t="s">
        <v>1278</v>
      </c>
      <c r="D175" s="91" t="s">
        <v>2699</v>
      </c>
      <c r="E175" s="86" t="s">
        <v>1280</v>
      </c>
      <c r="F175" s="86" t="s">
        <v>1281</v>
      </c>
      <c r="G175" s="86" t="s">
        <v>1282</v>
      </c>
      <c r="H175" s="86" t="s">
        <v>773</v>
      </c>
      <c r="I175" s="86" t="s">
        <v>803</v>
      </c>
      <c r="J175" s="86" t="s">
        <v>1283</v>
      </c>
      <c r="K175" s="86" t="s">
        <v>1282</v>
      </c>
      <c r="L175" s="86" t="s">
        <v>1272</v>
      </c>
      <c r="M175" s="86"/>
      <c r="N175" s="86"/>
      <c r="O175" s="109" t="s">
        <v>2686</v>
      </c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93"/>
      <c r="AE175" s="86"/>
      <c r="AF175" s="86"/>
      <c r="AG175" s="86"/>
      <c r="AH175" s="89"/>
    </row>
    <row r="176" spans="1:34" ht="16" thickBot="1">
      <c r="A176" s="90">
        <v>175</v>
      </c>
      <c r="B176" s="86" t="s">
        <v>1286</v>
      </c>
      <c r="C176" s="86" t="s">
        <v>1285</v>
      </c>
      <c r="D176" s="91" t="s">
        <v>2699</v>
      </c>
      <c r="E176" s="86" t="s">
        <v>1287</v>
      </c>
      <c r="F176" s="86" t="s">
        <v>1288</v>
      </c>
      <c r="G176" s="86" t="s">
        <v>1289</v>
      </c>
      <c r="H176" s="86" t="s">
        <v>773</v>
      </c>
      <c r="I176" s="86" t="s">
        <v>1290</v>
      </c>
      <c r="J176" s="86" t="s">
        <v>1291</v>
      </c>
      <c r="K176" s="86" t="s">
        <v>1289</v>
      </c>
      <c r="L176" s="86" t="s">
        <v>1272</v>
      </c>
      <c r="M176" s="86"/>
      <c r="N176" s="86"/>
      <c r="O176" s="109" t="s">
        <v>2686</v>
      </c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93"/>
      <c r="AE176" s="86"/>
      <c r="AF176" s="86"/>
      <c r="AG176" s="86"/>
      <c r="AH176" s="89"/>
    </row>
    <row r="177" spans="1:34" ht="16" thickBot="1">
      <c r="A177" s="90">
        <v>176</v>
      </c>
      <c r="B177" s="86" t="s">
        <v>1294</v>
      </c>
      <c r="C177" s="86" t="s">
        <v>1293</v>
      </c>
      <c r="D177" s="91" t="s">
        <v>2699</v>
      </c>
      <c r="E177" s="86" t="s">
        <v>1295</v>
      </c>
      <c r="F177" s="86" t="s">
        <v>1296</v>
      </c>
      <c r="G177" s="86" t="s">
        <v>1297</v>
      </c>
      <c r="H177" s="86" t="s">
        <v>773</v>
      </c>
      <c r="I177" s="86" t="s">
        <v>774</v>
      </c>
      <c r="J177" s="86" t="s">
        <v>1298</v>
      </c>
      <c r="K177" s="86" t="s">
        <v>1297</v>
      </c>
      <c r="L177" s="86" t="s">
        <v>1272</v>
      </c>
      <c r="M177" s="86"/>
      <c r="N177" s="86"/>
      <c r="O177" s="109" t="s">
        <v>2686</v>
      </c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93"/>
      <c r="AE177" s="86"/>
      <c r="AF177" s="86"/>
      <c r="AG177" s="86"/>
      <c r="AH177" s="89"/>
    </row>
    <row r="178" spans="1:34" ht="16" thickBot="1">
      <c r="A178" s="90">
        <v>177</v>
      </c>
      <c r="B178" s="86" t="s">
        <v>1300</v>
      </c>
      <c r="C178" s="86" t="s">
        <v>1299</v>
      </c>
      <c r="D178" s="91" t="s">
        <v>2699</v>
      </c>
      <c r="E178" s="86" t="s">
        <v>1301</v>
      </c>
      <c r="F178" s="86" t="s">
        <v>1302</v>
      </c>
      <c r="G178" s="86" t="s">
        <v>1303</v>
      </c>
      <c r="H178" s="86" t="s">
        <v>773</v>
      </c>
      <c r="I178" s="86" t="s">
        <v>774</v>
      </c>
      <c r="J178" s="86" t="s">
        <v>1304</v>
      </c>
      <c r="K178" s="86" t="s">
        <v>1303</v>
      </c>
      <c r="L178" s="86" t="s">
        <v>1272</v>
      </c>
      <c r="M178" s="86"/>
      <c r="N178" s="86"/>
      <c r="O178" s="109" t="s">
        <v>2686</v>
      </c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93"/>
      <c r="AE178" s="86"/>
      <c r="AF178" s="86"/>
      <c r="AG178" s="86"/>
      <c r="AH178" s="89"/>
    </row>
    <row r="179" spans="1:34" ht="16" thickBot="1">
      <c r="A179" s="90">
        <v>178</v>
      </c>
      <c r="B179" s="86" t="s">
        <v>1308</v>
      </c>
      <c r="C179" s="86" t="s">
        <v>1307</v>
      </c>
      <c r="D179" s="91" t="s">
        <v>2699</v>
      </c>
      <c r="E179" s="86" t="s">
        <v>1309</v>
      </c>
      <c r="F179" s="86" t="s">
        <v>1310</v>
      </c>
      <c r="G179" s="86" t="s">
        <v>1311</v>
      </c>
      <c r="H179" s="86" t="s">
        <v>773</v>
      </c>
      <c r="I179" s="86" t="s">
        <v>774</v>
      </c>
      <c r="J179" s="86" t="s">
        <v>1312</v>
      </c>
      <c r="K179" s="86" t="s">
        <v>1311</v>
      </c>
      <c r="L179" s="86" t="s">
        <v>1272</v>
      </c>
      <c r="M179" s="86"/>
      <c r="N179" s="86"/>
      <c r="O179" s="109" t="s">
        <v>2686</v>
      </c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93"/>
      <c r="AE179" s="86"/>
      <c r="AF179" s="86"/>
      <c r="AG179" s="86"/>
      <c r="AH179" s="89"/>
    </row>
    <row r="180" spans="1:34" ht="16" thickBot="1">
      <c r="A180" s="90">
        <v>179</v>
      </c>
      <c r="B180" s="86" t="s">
        <v>1315</v>
      </c>
      <c r="C180" s="86" t="s">
        <v>1314</v>
      </c>
      <c r="D180" s="91" t="s">
        <v>2699</v>
      </c>
      <c r="E180" s="86" t="s">
        <v>1316</v>
      </c>
      <c r="F180" s="86" t="s">
        <v>1317</v>
      </c>
      <c r="G180" s="86" t="s">
        <v>1312</v>
      </c>
      <c r="H180" s="86" t="s">
        <v>773</v>
      </c>
      <c r="I180" s="86" t="s">
        <v>774</v>
      </c>
      <c r="J180" s="86" t="s">
        <v>1312</v>
      </c>
      <c r="K180" s="86" t="s">
        <v>2699</v>
      </c>
      <c r="L180" s="86" t="s">
        <v>1272</v>
      </c>
      <c r="M180" s="86"/>
      <c r="N180" s="86"/>
      <c r="O180" s="109" t="s">
        <v>2686</v>
      </c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93"/>
      <c r="AE180" s="86"/>
      <c r="AF180" s="86"/>
      <c r="AG180" s="86"/>
      <c r="AH180" s="89"/>
    </row>
    <row r="181" spans="1:34" ht="16" thickBot="1">
      <c r="A181" s="90">
        <v>180</v>
      </c>
      <c r="B181" s="86" t="s">
        <v>1321</v>
      </c>
      <c r="C181" s="86" t="s">
        <v>1320</v>
      </c>
      <c r="D181" s="91" t="s">
        <v>2699</v>
      </c>
      <c r="E181" s="86" t="s">
        <v>1322</v>
      </c>
      <c r="F181" s="86" t="s">
        <v>1323</v>
      </c>
      <c r="G181" s="86" t="s">
        <v>1324</v>
      </c>
      <c r="H181" s="86" t="s">
        <v>773</v>
      </c>
      <c r="I181" s="86" t="s">
        <v>1325</v>
      </c>
      <c r="J181" s="86" t="s">
        <v>1326</v>
      </c>
      <c r="K181" s="86" t="s">
        <v>1324</v>
      </c>
      <c r="L181" s="86" t="s">
        <v>1272</v>
      </c>
      <c r="M181" s="86"/>
      <c r="N181" s="86"/>
      <c r="O181" s="109" t="s">
        <v>2686</v>
      </c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93"/>
      <c r="AE181" s="86"/>
      <c r="AF181" s="86"/>
      <c r="AG181" s="86"/>
      <c r="AH181" s="89"/>
    </row>
    <row r="182" spans="1:34" ht="16" thickBot="1">
      <c r="A182" s="90">
        <v>181</v>
      </c>
      <c r="B182" s="86" t="s">
        <v>1329</v>
      </c>
      <c r="C182" s="86" t="s">
        <v>1328</v>
      </c>
      <c r="D182" s="91" t="s">
        <v>2699</v>
      </c>
      <c r="E182" s="86" t="s">
        <v>1330</v>
      </c>
      <c r="F182" s="86" t="s">
        <v>1331</v>
      </c>
      <c r="G182" s="86" t="s">
        <v>838</v>
      </c>
      <c r="H182" s="86" t="s">
        <v>773</v>
      </c>
      <c r="I182" s="86" t="s">
        <v>774</v>
      </c>
      <c r="J182" s="86" t="s">
        <v>838</v>
      </c>
      <c r="K182" s="86" t="s">
        <v>2699</v>
      </c>
      <c r="L182" s="86" t="s">
        <v>1272</v>
      </c>
      <c r="M182" s="86"/>
      <c r="N182" s="86"/>
      <c r="O182" s="109" t="s">
        <v>2686</v>
      </c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93"/>
      <c r="AE182" s="86"/>
      <c r="AF182" s="86"/>
      <c r="AG182" s="86"/>
      <c r="AH182" s="89"/>
    </row>
    <row r="183" spans="1:34" ht="16" thickBot="1">
      <c r="A183" s="90">
        <v>182</v>
      </c>
      <c r="B183" s="86" t="s">
        <v>1334</v>
      </c>
      <c r="C183" s="86" t="s">
        <v>1333</v>
      </c>
      <c r="D183" s="91" t="s">
        <v>2699</v>
      </c>
      <c r="E183" s="86" t="s">
        <v>1335</v>
      </c>
      <c r="F183" s="86" t="s">
        <v>1336</v>
      </c>
      <c r="G183" s="86" t="s">
        <v>365</v>
      </c>
      <c r="H183" s="86" t="s">
        <v>40</v>
      </c>
      <c r="I183" s="86" t="s">
        <v>41</v>
      </c>
      <c r="J183" s="86" t="s">
        <v>365</v>
      </c>
      <c r="K183" s="86" t="s">
        <v>2699</v>
      </c>
      <c r="L183" s="86" t="s">
        <v>1272</v>
      </c>
      <c r="M183" s="86"/>
      <c r="N183" s="86"/>
      <c r="O183" s="109" t="s">
        <v>2686</v>
      </c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93"/>
      <c r="AE183" s="86"/>
      <c r="AF183" s="86"/>
      <c r="AG183" s="86"/>
      <c r="AH183" s="89"/>
    </row>
    <row r="184" spans="1:34" ht="16" thickBot="1">
      <c r="A184" s="90">
        <v>183</v>
      </c>
      <c r="B184" s="86" t="s">
        <v>1340</v>
      </c>
      <c r="C184" s="86" t="s">
        <v>1339</v>
      </c>
      <c r="D184" s="91" t="s">
        <v>2699</v>
      </c>
      <c r="E184" s="86" t="s">
        <v>1341</v>
      </c>
      <c r="F184" s="86" t="s">
        <v>1102</v>
      </c>
      <c r="G184" s="86" t="s">
        <v>1343</v>
      </c>
      <c r="H184" s="86" t="s">
        <v>40</v>
      </c>
      <c r="I184" s="86" t="s">
        <v>626</v>
      </c>
      <c r="J184" s="86" t="s">
        <v>1343</v>
      </c>
      <c r="K184" s="86" t="s">
        <v>2699</v>
      </c>
      <c r="L184" s="86" t="s">
        <v>1272</v>
      </c>
      <c r="M184" s="86"/>
      <c r="N184" s="86"/>
      <c r="O184" s="109" t="s">
        <v>2686</v>
      </c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93"/>
      <c r="AE184" s="86"/>
      <c r="AF184" s="86"/>
      <c r="AG184" s="86"/>
      <c r="AH184" s="89"/>
    </row>
    <row r="185" spans="1:34" ht="16" thickBot="1">
      <c r="A185" s="90">
        <v>184</v>
      </c>
      <c r="B185" s="86" t="s">
        <v>1347</v>
      </c>
      <c r="C185" s="86" t="s">
        <v>1346</v>
      </c>
      <c r="D185" s="91" t="s">
        <v>2699</v>
      </c>
      <c r="E185" s="86" t="s">
        <v>1348</v>
      </c>
      <c r="F185" s="86" t="s">
        <v>1349</v>
      </c>
      <c r="G185" s="86" t="s">
        <v>149</v>
      </c>
      <c r="H185" s="86" t="s">
        <v>40</v>
      </c>
      <c r="I185" s="86" t="s">
        <v>41</v>
      </c>
      <c r="J185" s="86" t="s">
        <v>142</v>
      </c>
      <c r="K185" s="86" t="s">
        <v>149</v>
      </c>
      <c r="L185" s="86" t="s">
        <v>1272</v>
      </c>
      <c r="M185" s="86"/>
      <c r="N185" s="86"/>
      <c r="O185" s="109" t="s">
        <v>2686</v>
      </c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93"/>
      <c r="AE185" s="86"/>
      <c r="AF185" s="86"/>
      <c r="AG185" s="86"/>
      <c r="AH185" s="89"/>
    </row>
    <row r="186" spans="1:34" ht="16" thickBot="1">
      <c r="A186" s="90">
        <v>185</v>
      </c>
      <c r="B186" s="86" t="s">
        <v>1353</v>
      </c>
      <c r="C186" s="86" t="s">
        <v>1352</v>
      </c>
      <c r="D186" s="91" t="s">
        <v>2699</v>
      </c>
      <c r="E186" s="86" t="s">
        <v>1354</v>
      </c>
      <c r="F186" s="86" t="s">
        <v>1355</v>
      </c>
      <c r="G186" s="86" t="s">
        <v>327</v>
      </c>
      <c r="H186" s="86" t="s">
        <v>40</v>
      </c>
      <c r="I186" s="86" t="s">
        <v>41</v>
      </c>
      <c r="J186" s="86" t="s">
        <v>327</v>
      </c>
      <c r="K186" s="86" t="s">
        <v>2699</v>
      </c>
      <c r="L186" s="86" t="s">
        <v>1272</v>
      </c>
      <c r="M186" s="86"/>
      <c r="N186" s="86"/>
      <c r="O186" s="109" t="s">
        <v>2686</v>
      </c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93"/>
      <c r="AE186" s="86"/>
      <c r="AF186" s="86"/>
      <c r="AG186" s="86"/>
      <c r="AH186" s="89"/>
    </row>
    <row r="187" spans="1:34" ht="16" thickBot="1">
      <c r="A187" s="90">
        <v>186</v>
      </c>
      <c r="B187" s="86" t="s">
        <v>1358</v>
      </c>
      <c r="C187" s="86" t="s">
        <v>1357</v>
      </c>
      <c r="D187" s="91" t="s">
        <v>2699</v>
      </c>
      <c r="E187" s="86" t="s">
        <v>1359</v>
      </c>
      <c r="F187" s="86" t="s">
        <v>1360</v>
      </c>
      <c r="G187" s="86" t="s">
        <v>1361</v>
      </c>
      <c r="H187" s="86" t="s">
        <v>40</v>
      </c>
      <c r="I187" s="86" t="s">
        <v>1362</v>
      </c>
      <c r="J187" s="86" t="s">
        <v>1361</v>
      </c>
      <c r="K187" s="86" t="s">
        <v>2699</v>
      </c>
      <c r="L187" s="86" t="s">
        <v>1272</v>
      </c>
      <c r="M187" s="86"/>
      <c r="N187" s="86"/>
      <c r="O187" s="109" t="s">
        <v>2686</v>
      </c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93"/>
      <c r="AE187" s="86"/>
      <c r="AF187" s="86"/>
      <c r="AG187" s="86"/>
      <c r="AH187" s="89"/>
    </row>
    <row r="188" spans="1:34" ht="16" thickBot="1">
      <c r="A188" s="90">
        <v>187</v>
      </c>
      <c r="B188" s="86" t="s">
        <v>1366</v>
      </c>
      <c r="C188" s="86" t="s">
        <v>1365</v>
      </c>
      <c r="D188" s="91" t="s">
        <v>2699</v>
      </c>
      <c r="E188" s="86" t="s">
        <v>1367</v>
      </c>
      <c r="F188" s="86" t="s">
        <v>1368</v>
      </c>
      <c r="G188" s="86" t="s">
        <v>625</v>
      </c>
      <c r="H188" s="86" t="s">
        <v>40</v>
      </c>
      <c r="I188" s="86" t="s">
        <v>626</v>
      </c>
      <c r="J188" s="86" t="s">
        <v>625</v>
      </c>
      <c r="K188" s="86" t="s">
        <v>2699</v>
      </c>
      <c r="L188" s="86" t="s">
        <v>1272</v>
      </c>
      <c r="M188" s="86"/>
      <c r="N188" s="86"/>
      <c r="O188" s="109" t="s">
        <v>2686</v>
      </c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93"/>
      <c r="AE188" s="86"/>
      <c r="AF188" s="86"/>
      <c r="AG188" s="86"/>
      <c r="AH188" s="89"/>
    </row>
    <row r="189" spans="1:34" ht="16" thickBot="1">
      <c r="A189" s="90">
        <v>188</v>
      </c>
      <c r="B189" s="86" t="s">
        <v>1370</v>
      </c>
      <c r="C189" s="86" t="s">
        <v>2989</v>
      </c>
      <c r="D189" s="91" t="s">
        <v>2990</v>
      </c>
      <c r="E189" s="86" t="s">
        <v>1371</v>
      </c>
      <c r="F189" s="86" t="s">
        <v>1372</v>
      </c>
      <c r="G189" s="86" t="s">
        <v>1373</v>
      </c>
      <c r="H189" s="86" t="s">
        <v>40</v>
      </c>
      <c r="I189" s="86" t="s">
        <v>41</v>
      </c>
      <c r="J189" s="86" t="s">
        <v>1374</v>
      </c>
      <c r="K189" s="86" t="s">
        <v>1373</v>
      </c>
      <c r="L189" s="86" t="s">
        <v>1272</v>
      </c>
      <c r="M189" s="86"/>
      <c r="N189" s="86"/>
      <c r="O189" s="108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93"/>
      <c r="AE189" s="86"/>
      <c r="AF189" s="86"/>
      <c r="AG189" s="86"/>
      <c r="AH189" s="89"/>
    </row>
    <row r="190" spans="1:34" ht="16" thickBot="1">
      <c r="A190" s="90">
        <v>189</v>
      </c>
      <c r="B190" s="86" t="s">
        <v>1376</v>
      </c>
      <c r="C190" s="86" t="s">
        <v>2954</v>
      </c>
      <c r="D190" s="91" t="s">
        <v>2955</v>
      </c>
      <c r="E190" s="86" t="s">
        <v>1377</v>
      </c>
      <c r="F190" s="86" t="s">
        <v>1378</v>
      </c>
      <c r="G190" s="86" t="s">
        <v>365</v>
      </c>
      <c r="H190" s="86" t="s">
        <v>40</v>
      </c>
      <c r="I190" s="86" t="s">
        <v>41</v>
      </c>
      <c r="J190" s="86" t="s">
        <v>365</v>
      </c>
      <c r="K190" s="86" t="s">
        <v>2699</v>
      </c>
      <c r="L190" s="86" t="s">
        <v>1272</v>
      </c>
      <c r="M190" s="86"/>
      <c r="N190" s="86"/>
      <c r="O190" s="109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93"/>
      <c r="AE190" s="86"/>
      <c r="AF190" s="86"/>
      <c r="AG190" s="86"/>
      <c r="AH190" s="89"/>
    </row>
    <row r="191" spans="1:34" ht="16" thickBot="1">
      <c r="A191" s="90">
        <v>190</v>
      </c>
      <c r="B191" s="86" t="s">
        <v>1382</v>
      </c>
      <c r="C191" s="86" t="s">
        <v>1381</v>
      </c>
      <c r="D191" s="91" t="s">
        <v>2699</v>
      </c>
      <c r="E191" s="86" t="s">
        <v>1383</v>
      </c>
      <c r="F191" s="86" t="s">
        <v>1384</v>
      </c>
      <c r="G191" s="86" t="s">
        <v>327</v>
      </c>
      <c r="H191" s="86" t="s">
        <v>40</v>
      </c>
      <c r="I191" s="86" t="s">
        <v>41</v>
      </c>
      <c r="J191" s="86" t="s">
        <v>327</v>
      </c>
      <c r="K191" s="86" t="s">
        <v>2699</v>
      </c>
      <c r="L191" s="86" t="s">
        <v>1272</v>
      </c>
      <c r="M191" s="86"/>
      <c r="N191" s="86"/>
      <c r="O191" s="109" t="s">
        <v>2686</v>
      </c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93"/>
      <c r="AE191" s="86"/>
      <c r="AF191" s="86"/>
      <c r="AG191" s="86"/>
      <c r="AH191" s="89"/>
    </row>
    <row r="192" spans="1:34" ht="16" thickBot="1">
      <c r="A192" s="90">
        <v>191</v>
      </c>
      <c r="B192" s="86" t="s">
        <v>1387</v>
      </c>
      <c r="C192" s="86" t="s">
        <v>1386</v>
      </c>
      <c r="D192" s="91" t="s">
        <v>2699</v>
      </c>
      <c r="E192" s="86" t="s">
        <v>1388</v>
      </c>
      <c r="F192" s="86" t="s">
        <v>1389</v>
      </c>
      <c r="G192" s="86" t="s">
        <v>41</v>
      </c>
      <c r="H192" s="86" t="s">
        <v>40</v>
      </c>
      <c r="I192" s="86" t="s">
        <v>41</v>
      </c>
      <c r="J192" s="86" t="s">
        <v>2699</v>
      </c>
      <c r="K192" s="86" t="s">
        <v>2699</v>
      </c>
      <c r="L192" s="86" t="s">
        <v>1272</v>
      </c>
      <c r="M192" s="86"/>
      <c r="N192" s="86"/>
      <c r="O192" s="109" t="s">
        <v>2686</v>
      </c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93"/>
      <c r="AE192" s="86"/>
      <c r="AF192" s="86"/>
      <c r="AG192" s="86"/>
      <c r="AH192" s="89"/>
    </row>
    <row r="193" spans="1:34" ht="16" thickBot="1">
      <c r="A193" s="90">
        <v>192</v>
      </c>
      <c r="B193" s="86" t="s">
        <v>1393</v>
      </c>
      <c r="C193" s="86" t="s">
        <v>2908</v>
      </c>
      <c r="D193" s="91" t="s">
        <v>2909</v>
      </c>
      <c r="E193" s="86" t="s">
        <v>1394</v>
      </c>
      <c r="F193" s="86" t="s">
        <v>2910</v>
      </c>
      <c r="G193" s="86" t="s">
        <v>1396</v>
      </c>
      <c r="H193" s="86" t="s">
        <v>1397</v>
      </c>
      <c r="I193" s="86" t="s">
        <v>1398</v>
      </c>
      <c r="J193" s="86" t="s">
        <v>1399</v>
      </c>
      <c r="K193" s="86" t="s">
        <v>1396</v>
      </c>
      <c r="L193" s="86" t="s">
        <v>1272</v>
      </c>
      <c r="M193" s="86"/>
      <c r="N193" s="86"/>
      <c r="O193" s="108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93"/>
      <c r="AE193" s="86"/>
      <c r="AF193" s="86"/>
      <c r="AG193" s="86"/>
      <c r="AH193" s="89"/>
    </row>
    <row r="194" spans="1:34" ht="16" thickBot="1">
      <c r="A194" s="90">
        <v>193</v>
      </c>
      <c r="B194" s="86" t="s">
        <v>1403</v>
      </c>
      <c r="C194" s="86" t="s">
        <v>3050</v>
      </c>
      <c r="D194" s="91" t="s">
        <v>3051</v>
      </c>
      <c r="E194" s="86" t="s">
        <v>1404</v>
      </c>
      <c r="F194" s="86" t="s">
        <v>1405</v>
      </c>
      <c r="G194" s="86" t="s">
        <v>1406</v>
      </c>
      <c r="H194" s="86" t="s">
        <v>1397</v>
      </c>
      <c r="I194" s="86" t="s">
        <v>1398</v>
      </c>
      <c r="J194" s="86" t="s">
        <v>1407</v>
      </c>
      <c r="K194" s="86" t="s">
        <v>1406</v>
      </c>
      <c r="L194" s="86" t="s">
        <v>1272</v>
      </c>
      <c r="M194" s="86"/>
      <c r="N194" s="86"/>
      <c r="O194" s="109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93"/>
      <c r="AE194" s="86"/>
      <c r="AF194" s="86"/>
      <c r="AG194" s="86"/>
      <c r="AH194" s="89"/>
    </row>
    <row r="195" spans="1:34" ht="16" thickBot="1">
      <c r="A195" s="90">
        <v>194</v>
      </c>
      <c r="B195" s="86" t="s">
        <v>2958</v>
      </c>
      <c r="C195" s="86" t="s">
        <v>2956</v>
      </c>
      <c r="D195" s="91" t="s">
        <v>2957</v>
      </c>
      <c r="E195" s="86" t="s">
        <v>1410</v>
      </c>
      <c r="F195" s="86" t="s">
        <v>2959</v>
      </c>
      <c r="G195" s="86" t="s">
        <v>1412</v>
      </c>
      <c r="H195" s="86" t="s">
        <v>1397</v>
      </c>
      <c r="I195" s="86" t="s">
        <v>1398</v>
      </c>
      <c r="J195" s="86" t="s">
        <v>1413</v>
      </c>
      <c r="K195" s="86" t="s">
        <v>1412</v>
      </c>
      <c r="L195" s="86" t="s">
        <v>1272</v>
      </c>
      <c r="M195" s="86"/>
      <c r="N195" s="86"/>
      <c r="O195" s="109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93"/>
      <c r="AE195" s="86"/>
      <c r="AF195" s="86"/>
      <c r="AG195" s="86"/>
      <c r="AH195" s="89"/>
    </row>
    <row r="196" spans="1:34" ht="16" thickBot="1">
      <c r="A196" s="90">
        <v>195</v>
      </c>
      <c r="B196" s="86" t="s">
        <v>1417</v>
      </c>
      <c r="C196" s="86" t="s">
        <v>1416</v>
      </c>
      <c r="D196" s="91" t="s">
        <v>2699</v>
      </c>
      <c r="E196" s="86" t="s">
        <v>1418</v>
      </c>
      <c r="F196" s="86" t="s">
        <v>1419</v>
      </c>
      <c r="G196" s="86" t="s">
        <v>1420</v>
      </c>
      <c r="H196" s="86" t="s">
        <v>773</v>
      </c>
      <c r="I196" s="86" t="s">
        <v>803</v>
      </c>
      <c r="J196" s="86" t="s">
        <v>1421</v>
      </c>
      <c r="K196" s="86" t="s">
        <v>1420</v>
      </c>
      <c r="L196" s="86" t="s">
        <v>1272</v>
      </c>
      <c r="M196" s="86"/>
      <c r="N196" s="86"/>
      <c r="O196" s="109" t="s">
        <v>2686</v>
      </c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93"/>
      <c r="AE196" s="86"/>
      <c r="AF196" s="86"/>
      <c r="AG196" s="86"/>
      <c r="AH196" s="89"/>
    </row>
    <row r="197" spans="1:34" ht="16" thickBot="1">
      <c r="A197" s="90">
        <v>196</v>
      </c>
      <c r="B197" s="86" t="s">
        <v>1424</v>
      </c>
      <c r="C197" s="86" t="s">
        <v>1423</v>
      </c>
      <c r="D197" s="91" t="s">
        <v>2699</v>
      </c>
      <c r="E197" s="86" t="s">
        <v>1425</v>
      </c>
      <c r="F197" s="86" t="s">
        <v>1426</v>
      </c>
      <c r="G197" s="86" t="s">
        <v>1427</v>
      </c>
      <c r="H197" s="86" t="s">
        <v>773</v>
      </c>
      <c r="I197" s="86" t="s">
        <v>803</v>
      </c>
      <c r="J197" s="86" t="s">
        <v>1428</v>
      </c>
      <c r="K197" s="86" t="s">
        <v>1427</v>
      </c>
      <c r="L197" s="86" t="s">
        <v>1272</v>
      </c>
      <c r="M197" s="86"/>
      <c r="N197" s="86"/>
      <c r="O197" s="109" t="s">
        <v>2686</v>
      </c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93"/>
      <c r="AE197" s="86"/>
      <c r="AF197" s="86"/>
      <c r="AG197" s="86"/>
      <c r="AH197" s="89"/>
    </row>
    <row r="198" spans="1:34" ht="16" thickBot="1">
      <c r="A198" s="90">
        <v>197</v>
      </c>
      <c r="B198" s="86" t="s">
        <v>1431</v>
      </c>
      <c r="C198" s="86" t="s">
        <v>3071</v>
      </c>
      <c r="D198" s="91" t="s">
        <v>3072</v>
      </c>
      <c r="E198" s="86" t="s">
        <v>1432</v>
      </c>
      <c r="F198" s="105" t="s">
        <v>3073</v>
      </c>
      <c r="G198" s="86" t="s">
        <v>1434</v>
      </c>
      <c r="H198" s="86" t="s">
        <v>773</v>
      </c>
      <c r="I198" s="86" t="s">
        <v>774</v>
      </c>
      <c r="J198" s="86" t="s">
        <v>1435</v>
      </c>
      <c r="K198" s="86" t="s">
        <v>1434</v>
      </c>
      <c r="L198" s="86" t="s">
        <v>1272</v>
      </c>
      <c r="M198" s="86"/>
      <c r="N198" s="86"/>
      <c r="O198" s="108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93"/>
      <c r="AE198" s="86"/>
      <c r="AF198" s="86"/>
      <c r="AG198" s="86"/>
      <c r="AH198" s="89"/>
    </row>
    <row r="199" spans="1:34" ht="16" thickBot="1">
      <c r="A199" s="90">
        <v>198</v>
      </c>
      <c r="B199" s="86" t="s">
        <v>1438</v>
      </c>
      <c r="C199" s="86" t="s">
        <v>1437</v>
      </c>
      <c r="D199" s="91" t="s">
        <v>2699</v>
      </c>
      <c r="E199" s="86" t="s">
        <v>1439</v>
      </c>
      <c r="F199" s="86" t="s">
        <v>1440</v>
      </c>
      <c r="G199" s="86" t="s">
        <v>1441</v>
      </c>
      <c r="H199" s="86" t="s">
        <v>773</v>
      </c>
      <c r="I199" s="86" t="s">
        <v>1290</v>
      </c>
      <c r="J199" s="86" t="s">
        <v>1442</v>
      </c>
      <c r="K199" s="86" t="s">
        <v>1441</v>
      </c>
      <c r="L199" s="86" t="s">
        <v>1272</v>
      </c>
      <c r="M199" s="86"/>
      <c r="N199" s="86"/>
      <c r="O199" s="109" t="s">
        <v>2686</v>
      </c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93"/>
      <c r="AE199" s="86"/>
      <c r="AF199" s="86"/>
      <c r="AG199" s="86"/>
      <c r="AH199" s="89"/>
    </row>
    <row r="200" spans="1:34" ht="16" thickBot="1">
      <c r="A200" s="90">
        <v>199</v>
      </c>
      <c r="B200" s="86" t="s">
        <v>1444</v>
      </c>
      <c r="C200" s="86" t="s">
        <v>3074</v>
      </c>
      <c r="D200" s="91" t="s">
        <v>3075</v>
      </c>
      <c r="E200" s="86" t="s">
        <v>1445</v>
      </c>
      <c r="F200" s="105" t="s">
        <v>3076</v>
      </c>
      <c r="G200" s="86" t="s">
        <v>1447</v>
      </c>
      <c r="H200" s="86" t="s">
        <v>40</v>
      </c>
      <c r="I200" s="86" t="s">
        <v>252</v>
      </c>
      <c r="J200" s="86" t="s">
        <v>452</v>
      </c>
      <c r="K200" s="86" t="s">
        <v>1447</v>
      </c>
      <c r="L200" s="86" t="s">
        <v>1272</v>
      </c>
      <c r="M200" s="86"/>
      <c r="N200" s="86"/>
      <c r="O200" s="108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93"/>
      <c r="AE200" s="86"/>
      <c r="AF200" s="86"/>
      <c r="AG200" s="86"/>
      <c r="AH200" s="89"/>
    </row>
    <row r="201" spans="1:34" ht="16" thickBot="1">
      <c r="A201" s="90">
        <v>200</v>
      </c>
      <c r="B201" s="86" t="s">
        <v>1451</v>
      </c>
      <c r="C201" s="86" t="s">
        <v>3063</v>
      </c>
      <c r="D201" s="91" t="s">
        <v>3064</v>
      </c>
      <c r="E201" s="86" t="s">
        <v>1452</v>
      </c>
      <c r="F201" s="105" t="s">
        <v>3065</v>
      </c>
      <c r="G201" s="86" t="s">
        <v>1454</v>
      </c>
      <c r="H201" s="86" t="s">
        <v>773</v>
      </c>
      <c r="I201" s="86" t="s">
        <v>774</v>
      </c>
      <c r="J201" s="86" t="s">
        <v>1455</v>
      </c>
      <c r="K201" s="86" t="s">
        <v>1454</v>
      </c>
      <c r="L201" s="86" t="s">
        <v>1272</v>
      </c>
      <c r="M201" s="86"/>
      <c r="N201" s="86"/>
      <c r="O201" s="109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93"/>
      <c r="AE201" s="86"/>
      <c r="AF201" s="86"/>
      <c r="AG201" s="86"/>
      <c r="AH201" s="89"/>
    </row>
    <row r="202" spans="1:34" ht="16" thickBot="1">
      <c r="A202" s="90">
        <v>201</v>
      </c>
      <c r="B202" s="86" t="s">
        <v>1458</v>
      </c>
      <c r="C202" s="86" t="s">
        <v>1457</v>
      </c>
      <c r="D202" s="91" t="s">
        <v>2699</v>
      </c>
      <c r="E202" s="86" t="s">
        <v>1459</v>
      </c>
      <c r="F202" s="86" t="s">
        <v>1460</v>
      </c>
      <c r="G202" s="86" t="s">
        <v>1461</v>
      </c>
      <c r="H202" s="86" t="s">
        <v>242</v>
      </c>
      <c r="I202" s="86" t="s">
        <v>1462</v>
      </c>
      <c r="J202" s="86" t="s">
        <v>1463</v>
      </c>
      <c r="K202" s="86" t="s">
        <v>1461</v>
      </c>
      <c r="L202" s="86" t="s">
        <v>1272</v>
      </c>
      <c r="M202" s="86"/>
      <c r="N202" s="86"/>
      <c r="O202" s="109" t="s">
        <v>2686</v>
      </c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93"/>
      <c r="AE202" s="86"/>
      <c r="AF202" s="86"/>
      <c r="AG202" s="86"/>
      <c r="AH202" s="89"/>
    </row>
    <row r="203" spans="1:34" ht="16" thickBot="1">
      <c r="A203" s="90">
        <v>202</v>
      </c>
      <c r="B203" s="86" t="s">
        <v>1465</v>
      </c>
      <c r="C203" s="86" t="s">
        <v>3044</v>
      </c>
      <c r="D203" s="91" t="s">
        <v>3045</v>
      </c>
      <c r="E203" s="86" t="s">
        <v>1466</v>
      </c>
      <c r="F203" s="105" t="s">
        <v>3046</v>
      </c>
      <c r="G203" s="86" t="s">
        <v>1468</v>
      </c>
      <c r="H203" s="86" t="s">
        <v>773</v>
      </c>
      <c r="I203" s="86" t="s">
        <v>774</v>
      </c>
      <c r="J203" s="86" t="s">
        <v>1469</v>
      </c>
      <c r="K203" s="86" t="s">
        <v>1468</v>
      </c>
      <c r="L203" s="86" t="s">
        <v>1272</v>
      </c>
      <c r="M203" s="86"/>
      <c r="N203" s="86"/>
      <c r="O203" s="108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93"/>
      <c r="AE203" s="86"/>
      <c r="AF203" s="86"/>
      <c r="AG203" s="86"/>
      <c r="AH203" s="89"/>
    </row>
    <row r="204" spans="1:34" ht="16" thickBot="1">
      <c r="A204" s="90">
        <v>203</v>
      </c>
      <c r="B204" s="86" t="s">
        <v>1473</v>
      </c>
      <c r="C204" s="86" t="s">
        <v>3060</v>
      </c>
      <c r="D204" s="91" t="s">
        <v>3061</v>
      </c>
      <c r="E204" s="86" t="s">
        <v>1474</v>
      </c>
      <c r="F204" s="105" t="s">
        <v>3062</v>
      </c>
      <c r="G204" s="86" t="s">
        <v>1476</v>
      </c>
      <c r="H204" s="86" t="s">
        <v>773</v>
      </c>
      <c r="I204" s="86" t="s">
        <v>774</v>
      </c>
      <c r="J204" s="86" t="s">
        <v>1477</v>
      </c>
      <c r="K204" s="86" t="s">
        <v>1476</v>
      </c>
      <c r="L204" s="86" t="s">
        <v>1272</v>
      </c>
      <c r="M204" s="86"/>
      <c r="N204" s="86"/>
      <c r="O204" s="109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93"/>
      <c r="AE204" s="86"/>
      <c r="AF204" s="86"/>
      <c r="AG204" s="86"/>
      <c r="AH204" s="89"/>
    </row>
    <row r="205" spans="1:34" ht="16" thickBot="1">
      <c r="A205" s="90">
        <v>204</v>
      </c>
      <c r="B205" s="86" t="s">
        <v>1479</v>
      </c>
      <c r="C205" s="86" t="s">
        <v>2972</v>
      </c>
      <c r="D205" s="91" t="s">
        <v>2973</v>
      </c>
      <c r="E205" s="86" t="s">
        <v>1480</v>
      </c>
      <c r="F205" s="105" t="s">
        <v>2974</v>
      </c>
      <c r="G205" s="86" t="s">
        <v>1482</v>
      </c>
      <c r="H205" s="86" t="s">
        <v>773</v>
      </c>
      <c r="I205" s="86" t="s">
        <v>774</v>
      </c>
      <c r="J205" s="86" t="s">
        <v>1482</v>
      </c>
      <c r="K205" s="86" t="s">
        <v>2699</v>
      </c>
      <c r="L205" s="86" t="s">
        <v>1272</v>
      </c>
      <c r="M205" s="86"/>
      <c r="N205" s="86"/>
      <c r="O205" s="109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93"/>
      <c r="AE205" s="86"/>
      <c r="AF205" s="86"/>
      <c r="AG205" s="86"/>
      <c r="AH205" s="89"/>
    </row>
    <row r="206" spans="1:34" ht="16" thickBot="1">
      <c r="A206" s="90">
        <v>205</v>
      </c>
      <c r="B206" s="86" t="s">
        <v>1485</v>
      </c>
      <c r="C206" s="86" t="s">
        <v>1484</v>
      </c>
      <c r="D206" s="91" t="s">
        <v>2699</v>
      </c>
      <c r="E206" s="86" t="s">
        <v>1486</v>
      </c>
      <c r="F206" s="86" t="s">
        <v>1487</v>
      </c>
      <c r="G206" s="86" t="s">
        <v>782</v>
      </c>
      <c r="H206" s="86" t="s">
        <v>773</v>
      </c>
      <c r="I206" s="86" t="s">
        <v>774</v>
      </c>
      <c r="J206" s="86" t="s">
        <v>782</v>
      </c>
      <c r="K206" s="86" t="s">
        <v>2699</v>
      </c>
      <c r="L206" s="86" t="s">
        <v>1272</v>
      </c>
      <c r="M206" s="86"/>
      <c r="N206" s="86"/>
      <c r="O206" s="109" t="s">
        <v>2686</v>
      </c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93"/>
      <c r="AE206" s="86"/>
      <c r="AF206" s="86"/>
      <c r="AG206" s="86"/>
      <c r="AH206" s="89"/>
    </row>
    <row r="207" spans="1:34" ht="16" thickBot="1">
      <c r="A207" s="90">
        <v>206</v>
      </c>
      <c r="B207" s="86" t="s">
        <v>1489</v>
      </c>
      <c r="C207" s="86" t="s">
        <v>1488</v>
      </c>
      <c r="D207" s="91" t="s">
        <v>2699</v>
      </c>
      <c r="E207" s="86" t="s">
        <v>1490</v>
      </c>
      <c r="F207" s="86" t="s">
        <v>1491</v>
      </c>
      <c r="G207" s="86" t="s">
        <v>775</v>
      </c>
      <c r="H207" s="86" t="s">
        <v>773</v>
      </c>
      <c r="I207" s="86" t="s">
        <v>774</v>
      </c>
      <c r="J207" s="86" t="s">
        <v>775</v>
      </c>
      <c r="K207" s="86" t="s">
        <v>2699</v>
      </c>
      <c r="L207" s="86" t="s">
        <v>1272</v>
      </c>
      <c r="M207" s="86"/>
      <c r="N207" s="86"/>
      <c r="O207" s="109" t="s">
        <v>2686</v>
      </c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93"/>
      <c r="AE207" s="86"/>
      <c r="AF207" s="86"/>
      <c r="AG207" s="86"/>
      <c r="AH207" s="89"/>
    </row>
    <row r="208" spans="1:34" ht="16" thickBot="1">
      <c r="A208" s="90">
        <v>207</v>
      </c>
      <c r="B208" s="86" t="s">
        <v>1493</v>
      </c>
      <c r="C208" s="86" t="s">
        <v>1492</v>
      </c>
      <c r="D208" s="91" t="s">
        <v>2699</v>
      </c>
      <c r="E208" s="86" t="s">
        <v>1494</v>
      </c>
      <c r="F208" s="86" t="s">
        <v>1495</v>
      </c>
      <c r="G208" s="86" t="s">
        <v>1496</v>
      </c>
      <c r="H208" s="86" t="s">
        <v>773</v>
      </c>
      <c r="I208" s="86" t="s">
        <v>1497</v>
      </c>
      <c r="J208" s="86" t="s">
        <v>1498</v>
      </c>
      <c r="K208" s="86" t="s">
        <v>1496</v>
      </c>
      <c r="L208" s="86" t="s">
        <v>1272</v>
      </c>
      <c r="M208" s="86"/>
      <c r="N208" s="86"/>
      <c r="O208" s="109" t="s">
        <v>2686</v>
      </c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93"/>
      <c r="AE208" s="86"/>
      <c r="AF208" s="86"/>
      <c r="AG208" s="86"/>
      <c r="AH208" s="89"/>
    </row>
    <row r="209" spans="1:34" ht="16" thickBot="1">
      <c r="A209" s="90">
        <v>208</v>
      </c>
      <c r="B209" s="86" t="s">
        <v>1500</v>
      </c>
      <c r="C209" s="86" t="s">
        <v>1499</v>
      </c>
      <c r="D209" s="91" t="s">
        <v>2699</v>
      </c>
      <c r="E209" s="86" t="s">
        <v>1501</v>
      </c>
      <c r="F209" s="86" t="s">
        <v>1502</v>
      </c>
      <c r="G209" s="86" t="s">
        <v>1503</v>
      </c>
      <c r="H209" s="86" t="s">
        <v>773</v>
      </c>
      <c r="I209" s="86" t="s">
        <v>1497</v>
      </c>
      <c r="J209" s="86" t="s">
        <v>1498</v>
      </c>
      <c r="K209" s="86" t="s">
        <v>1503</v>
      </c>
      <c r="L209" s="86" t="s">
        <v>1272</v>
      </c>
      <c r="M209" s="86"/>
      <c r="N209" s="86"/>
      <c r="O209" s="109" t="s">
        <v>2686</v>
      </c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93"/>
      <c r="AE209" s="86"/>
      <c r="AF209" s="86"/>
      <c r="AG209" s="86"/>
      <c r="AH209" s="89"/>
    </row>
    <row r="210" spans="1:34" ht="16" thickBot="1">
      <c r="A210" s="90">
        <v>209</v>
      </c>
      <c r="B210" s="86" t="s">
        <v>1505</v>
      </c>
      <c r="C210" s="86" t="s">
        <v>3054</v>
      </c>
      <c r="D210" s="91" t="s">
        <v>3055</v>
      </c>
      <c r="E210" s="86" t="s">
        <v>1506</v>
      </c>
      <c r="F210" s="105" t="s">
        <v>3056</v>
      </c>
      <c r="G210" s="86" t="s">
        <v>1508</v>
      </c>
      <c r="H210" s="86" t="s">
        <v>40</v>
      </c>
      <c r="I210" s="86" t="s">
        <v>626</v>
      </c>
      <c r="J210" s="86" t="s">
        <v>1343</v>
      </c>
      <c r="K210" s="86" t="s">
        <v>1508</v>
      </c>
      <c r="L210" s="86" t="s">
        <v>1272</v>
      </c>
      <c r="M210" s="86"/>
      <c r="N210" s="86"/>
      <c r="O210" s="108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93"/>
      <c r="AE210" s="86"/>
      <c r="AF210" s="86"/>
      <c r="AG210" s="86"/>
      <c r="AH210" s="89"/>
    </row>
    <row r="211" spans="1:34" ht="16" thickBot="1">
      <c r="A211" s="90">
        <v>210</v>
      </c>
      <c r="B211" s="86" t="s">
        <v>1511</v>
      </c>
      <c r="C211" s="86" t="s">
        <v>2943</v>
      </c>
      <c r="D211" s="91" t="s">
        <v>2944</v>
      </c>
      <c r="E211" s="86" t="s">
        <v>1512</v>
      </c>
      <c r="F211" s="105" t="s">
        <v>2945</v>
      </c>
      <c r="G211" s="86" t="s">
        <v>625</v>
      </c>
      <c r="H211" s="86" t="s">
        <v>40</v>
      </c>
      <c r="I211" s="86" t="s">
        <v>626</v>
      </c>
      <c r="J211" s="86" t="s">
        <v>625</v>
      </c>
      <c r="K211" s="86" t="s">
        <v>2699</v>
      </c>
      <c r="L211" s="86" t="s">
        <v>1272</v>
      </c>
      <c r="M211" s="86"/>
      <c r="N211" s="86"/>
      <c r="O211" s="109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93"/>
      <c r="AE211" s="86"/>
      <c r="AF211" s="86"/>
      <c r="AG211" s="86"/>
      <c r="AH211" s="89"/>
    </row>
    <row r="212" spans="1:34" ht="16" thickBot="1">
      <c r="A212" s="90">
        <v>211</v>
      </c>
      <c r="B212" s="86" t="s">
        <v>1517</v>
      </c>
      <c r="C212" s="86" t="s">
        <v>1516</v>
      </c>
      <c r="D212" s="91" t="s">
        <v>2699</v>
      </c>
      <c r="E212" s="86" t="s">
        <v>1518</v>
      </c>
      <c r="F212" s="86" t="s">
        <v>1519</v>
      </c>
      <c r="G212" s="86" t="s">
        <v>1520</v>
      </c>
      <c r="H212" s="86" t="s">
        <v>40</v>
      </c>
      <c r="I212" s="86" t="s">
        <v>41</v>
      </c>
      <c r="J212" s="86" t="s">
        <v>2699</v>
      </c>
      <c r="K212" s="86" t="s">
        <v>2699</v>
      </c>
      <c r="L212" s="86" t="s">
        <v>1272</v>
      </c>
      <c r="M212" s="86"/>
      <c r="N212" s="86"/>
      <c r="O212" s="109" t="s">
        <v>2686</v>
      </c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93"/>
      <c r="AE212" s="86"/>
      <c r="AF212" s="86"/>
      <c r="AG212" s="86"/>
      <c r="AH212" s="89"/>
    </row>
    <row r="213" spans="1:34" ht="16" thickBot="1">
      <c r="A213" s="90">
        <v>212</v>
      </c>
      <c r="B213" s="86" t="s">
        <v>1523</v>
      </c>
      <c r="C213" s="86" t="s">
        <v>1522</v>
      </c>
      <c r="D213" s="91" t="s">
        <v>2699</v>
      </c>
      <c r="E213" s="86" t="s">
        <v>1524</v>
      </c>
      <c r="F213" s="86" t="s">
        <v>1525</v>
      </c>
      <c r="G213" s="86" t="s">
        <v>278</v>
      </c>
      <c r="H213" s="86" t="s">
        <v>40</v>
      </c>
      <c r="I213" s="86" t="s">
        <v>41</v>
      </c>
      <c r="J213" s="86" t="s">
        <v>278</v>
      </c>
      <c r="K213" s="86" t="s">
        <v>2699</v>
      </c>
      <c r="L213" s="86" t="s">
        <v>1272</v>
      </c>
      <c r="M213" s="86"/>
      <c r="N213" s="86"/>
      <c r="O213" s="109" t="s">
        <v>2686</v>
      </c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93"/>
      <c r="AE213" s="86"/>
      <c r="AF213" s="86"/>
      <c r="AG213" s="86"/>
      <c r="AH213" s="89"/>
    </row>
    <row r="214" spans="1:34" ht="16" thickBot="1">
      <c r="A214" s="90">
        <v>213</v>
      </c>
      <c r="B214" s="86" t="s">
        <v>1529</v>
      </c>
      <c r="C214" s="86" t="s">
        <v>1528</v>
      </c>
      <c r="D214" s="91" t="s">
        <v>2699</v>
      </c>
      <c r="E214" s="86" t="s">
        <v>1530</v>
      </c>
      <c r="F214" s="86" t="s">
        <v>1531</v>
      </c>
      <c r="G214" s="86" t="s">
        <v>1520</v>
      </c>
      <c r="H214" s="86" t="s">
        <v>40</v>
      </c>
      <c r="I214" s="86" t="s">
        <v>41</v>
      </c>
      <c r="J214" s="86" t="s">
        <v>2699</v>
      </c>
      <c r="K214" s="86" t="s">
        <v>2699</v>
      </c>
      <c r="L214" s="86" t="s">
        <v>1272</v>
      </c>
      <c r="M214" s="86"/>
      <c r="N214" s="86"/>
      <c r="O214" s="109" t="s">
        <v>2686</v>
      </c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93"/>
      <c r="AE214" s="86"/>
      <c r="AF214" s="86"/>
      <c r="AG214" s="86"/>
      <c r="AH214" s="89"/>
    </row>
    <row r="215" spans="1:34" ht="16" thickBot="1">
      <c r="A215" s="90">
        <v>214</v>
      </c>
      <c r="B215" s="86" t="s">
        <v>1534</v>
      </c>
      <c r="C215" s="86" t="s">
        <v>3078</v>
      </c>
      <c r="D215" s="91" t="s">
        <v>3079</v>
      </c>
      <c r="E215" s="86" t="s">
        <v>1535</v>
      </c>
      <c r="F215" s="105" t="s">
        <v>3080</v>
      </c>
      <c r="G215" s="86" t="s">
        <v>186</v>
      </c>
      <c r="H215" s="86" t="s">
        <v>40</v>
      </c>
      <c r="I215" s="86" t="s">
        <v>41</v>
      </c>
      <c r="J215" s="86" t="s">
        <v>186</v>
      </c>
      <c r="K215" s="86" t="s">
        <v>2699</v>
      </c>
      <c r="L215" s="86" t="s">
        <v>1272</v>
      </c>
      <c r="M215" s="86"/>
      <c r="N215" s="86"/>
      <c r="O215" s="108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93"/>
      <c r="AE215" s="86"/>
      <c r="AF215" s="86"/>
      <c r="AG215" s="86"/>
      <c r="AH215" s="89"/>
    </row>
    <row r="216" spans="1:34" ht="16" thickBot="1">
      <c r="A216" s="90">
        <v>215</v>
      </c>
      <c r="B216" s="86" t="s">
        <v>1540</v>
      </c>
      <c r="C216" s="86" t="s">
        <v>1539</v>
      </c>
      <c r="D216" s="91" t="s">
        <v>3068</v>
      </c>
      <c r="E216" s="86" t="s">
        <v>1541</v>
      </c>
      <c r="F216" s="86" t="s">
        <v>1542</v>
      </c>
      <c r="G216" s="86" t="s">
        <v>186</v>
      </c>
      <c r="H216" s="86" t="s">
        <v>40</v>
      </c>
      <c r="I216" s="86" t="s">
        <v>41</v>
      </c>
      <c r="J216" s="86" t="s">
        <v>186</v>
      </c>
      <c r="K216" s="86" t="s">
        <v>2699</v>
      </c>
      <c r="L216" s="86" t="s">
        <v>1272</v>
      </c>
      <c r="M216" s="86"/>
      <c r="N216" s="86"/>
      <c r="O216" s="109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93"/>
      <c r="AE216" s="86"/>
      <c r="AF216" s="86"/>
      <c r="AG216" s="86"/>
      <c r="AH216" s="89"/>
    </row>
    <row r="217" spans="1:34" ht="16" thickBot="1">
      <c r="A217" s="90">
        <v>216</v>
      </c>
      <c r="B217" s="86" t="s">
        <v>1544</v>
      </c>
      <c r="C217" s="86" t="s">
        <v>1543</v>
      </c>
      <c r="D217" s="91" t="s">
        <v>2699</v>
      </c>
      <c r="E217" s="86" t="s">
        <v>1545</v>
      </c>
      <c r="F217" s="86" t="s">
        <v>1546</v>
      </c>
      <c r="G217" s="86" t="s">
        <v>41</v>
      </c>
      <c r="H217" s="86" t="s">
        <v>40</v>
      </c>
      <c r="I217" s="86" t="s">
        <v>41</v>
      </c>
      <c r="J217" s="86" t="s">
        <v>2699</v>
      </c>
      <c r="K217" s="86" t="s">
        <v>2699</v>
      </c>
      <c r="L217" s="86" t="s">
        <v>1272</v>
      </c>
      <c r="M217" s="86"/>
      <c r="N217" s="86"/>
      <c r="O217" s="109" t="s">
        <v>2686</v>
      </c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93"/>
      <c r="AE217" s="86"/>
      <c r="AF217" s="86"/>
      <c r="AG217" s="86"/>
      <c r="AH217" s="89"/>
    </row>
    <row r="218" spans="1:34" ht="16" thickBot="1">
      <c r="A218" s="90">
        <v>217</v>
      </c>
      <c r="B218" s="86" t="s">
        <v>1549</v>
      </c>
      <c r="C218" s="86" t="s">
        <v>1548</v>
      </c>
      <c r="D218" s="91" t="s">
        <v>2699</v>
      </c>
      <c r="E218" s="86" t="s">
        <v>1550</v>
      </c>
      <c r="F218" s="86" t="s">
        <v>1551</v>
      </c>
      <c r="G218" s="86" t="s">
        <v>1552</v>
      </c>
      <c r="H218" s="86" t="s">
        <v>40</v>
      </c>
      <c r="I218" s="86" t="s">
        <v>41</v>
      </c>
      <c r="J218" s="86" t="s">
        <v>87</v>
      </c>
      <c r="K218" s="86" t="s">
        <v>1552</v>
      </c>
      <c r="L218" s="86" t="s">
        <v>1272</v>
      </c>
      <c r="M218" s="86"/>
      <c r="N218" s="86"/>
      <c r="O218" s="109" t="s">
        <v>2686</v>
      </c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93"/>
      <c r="AE218" s="86"/>
      <c r="AF218" s="86"/>
      <c r="AG218" s="86"/>
      <c r="AH218" s="89"/>
    </row>
    <row r="219" spans="1:34" ht="16" thickBot="1">
      <c r="A219" s="90">
        <v>218</v>
      </c>
      <c r="B219" s="86" t="s">
        <v>1554</v>
      </c>
      <c r="C219" s="86" t="s">
        <v>3037</v>
      </c>
      <c r="D219" s="91" t="s">
        <v>3038</v>
      </c>
      <c r="E219" s="86" t="s">
        <v>1555</v>
      </c>
      <c r="F219" s="105" t="s">
        <v>3039</v>
      </c>
      <c r="G219" s="86" t="s">
        <v>1520</v>
      </c>
      <c r="H219" s="86" t="s">
        <v>40</v>
      </c>
      <c r="I219" s="86" t="s">
        <v>41</v>
      </c>
      <c r="J219" s="86" t="s">
        <v>2699</v>
      </c>
      <c r="K219" s="86" t="s">
        <v>2699</v>
      </c>
      <c r="L219" s="86" t="s">
        <v>1272</v>
      </c>
      <c r="M219" s="86"/>
      <c r="N219" s="86"/>
      <c r="O219" s="109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93"/>
      <c r="AE219" s="86"/>
      <c r="AF219" s="86"/>
      <c r="AG219" s="86"/>
      <c r="AH219" s="89"/>
    </row>
    <row r="220" spans="1:34" ht="16" thickBot="1">
      <c r="A220" s="90">
        <v>219</v>
      </c>
      <c r="B220" s="86" t="s">
        <v>1559</v>
      </c>
      <c r="C220" s="86" t="s">
        <v>1558</v>
      </c>
      <c r="D220" s="91" t="s">
        <v>2854</v>
      </c>
      <c r="E220" s="86" t="s">
        <v>1560</v>
      </c>
      <c r="F220" s="86" t="s">
        <v>1561</v>
      </c>
      <c r="G220" s="86" t="s">
        <v>3104</v>
      </c>
      <c r="H220" s="86" t="s">
        <v>40</v>
      </c>
      <c r="I220" s="86" t="s">
        <v>41</v>
      </c>
      <c r="J220" s="86" t="s">
        <v>1563</v>
      </c>
      <c r="K220" s="86" t="s">
        <v>3104</v>
      </c>
      <c r="L220" s="86" t="s">
        <v>1272</v>
      </c>
      <c r="M220" s="86"/>
      <c r="N220" s="86"/>
      <c r="O220" s="109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93"/>
      <c r="AE220" s="86"/>
      <c r="AF220" s="86"/>
      <c r="AG220" s="86"/>
      <c r="AH220" s="89"/>
    </row>
    <row r="221" spans="1:34" ht="16" thickBot="1">
      <c r="A221" s="90">
        <v>220</v>
      </c>
      <c r="B221" s="86" t="s">
        <v>1565</v>
      </c>
      <c r="C221" s="86" t="s">
        <v>1564</v>
      </c>
      <c r="D221" s="91" t="s">
        <v>2949</v>
      </c>
      <c r="E221" s="86" t="s">
        <v>1566</v>
      </c>
      <c r="F221" s="86" t="s">
        <v>1567</v>
      </c>
      <c r="G221" s="86" t="s">
        <v>378</v>
      </c>
      <c r="H221" s="86" t="s">
        <v>40</v>
      </c>
      <c r="I221" s="86" t="s">
        <v>41</v>
      </c>
      <c r="J221" s="86" t="s">
        <v>278</v>
      </c>
      <c r="K221" s="86" t="s">
        <v>378</v>
      </c>
      <c r="L221" s="86" t="s">
        <v>1272</v>
      </c>
      <c r="M221" s="86"/>
      <c r="N221" s="86"/>
      <c r="O221" s="109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93"/>
      <c r="AE221" s="86"/>
      <c r="AF221" s="86"/>
      <c r="AG221" s="86"/>
      <c r="AH221" s="89"/>
    </row>
    <row r="222" spans="1:34" ht="16" thickBot="1">
      <c r="A222" s="90">
        <v>221</v>
      </c>
      <c r="B222" s="86" t="s">
        <v>1569</v>
      </c>
      <c r="C222" s="86" t="s">
        <v>2896</v>
      </c>
      <c r="D222" s="91" t="s">
        <v>2897</v>
      </c>
      <c r="E222" s="86" t="s">
        <v>1570</v>
      </c>
      <c r="F222" s="105" t="s">
        <v>2898</v>
      </c>
      <c r="G222" s="86" t="s">
        <v>87</v>
      </c>
      <c r="H222" s="86" t="s">
        <v>40</v>
      </c>
      <c r="I222" s="86" t="s">
        <v>41</v>
      </c>
      <c r="J222" s="86" t="s">
        <v>87</v>
      </c>
      <c r="K222" s="86" t="s">
        <v>2699</v>
      </c>
      <c r="L222" s="86" t="s">
        <v>1272</v>
      </c>
      <c r="M222" s="86"/>
      <c r="N222" s="86"/>
      <c r="O222" s="109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93"/>
      <c r="AE222" s="86"/>
      <c r="AF222" s="86"/>
      <c r="AG222" s="86"/>
      <c r="AH222" s="89"/>
    </row>
    <row r="223" spans="1:34" ht="16" thickBot="1">
      <c r="A223" s="90">
        <v>222</v>
      </c>
      <c r="B223" s="86" t="s">
        <v>1573</v>
      </c>
      <c r="C223" s="86" t="s">
        <v>2964</v>
      </c>
      <c r="D223" s="91" t="s">
        <v>2965</v>
      </c>
      <c r="E223" s="86" t="s">
        <v>1574</v>
      </c>
      <c r="F223" s="105" t="s">
        <v>2966</v>
      </c>
      <c r="G223" s="86" t="s">
        <v>365</v>
      </c>
      <c r="H223" s="86" t="s">
        <v>40</v>
      </c>
      <c r="I223" s="86" t="s">
        <v>41</v>
      </c>
      <c r="J223" s="86" t="s">
        <v>365</v>
      </c>
      <c r="K223" s="86" t="s">
        <v>2699</v>
      </c>
      <c r="L223" s="86" t="s">
        <v>1272</v>
      </c>
      <c r="M223" s="86"/>
      <c r="N223" s="86"/>
      <c r="O223" s="109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93"/>
      <c r="AE223" s="86"/>
      <c r="AF223" s="86"/>
      <c r="AG223" s="86"/>
      <c r="AH223" s="89"/>
    </row>
    <row r="224" spans="1:34" ht="16" thickBot="1">
      <c r="A224" s="90">
        <v>223</v>
      </c>
      <c r="B224" s="86" t="s">
        <v>1578</v>
      </c>
      <c r="C224" s="86" t="s">
        <v>1577</v>
      </c>
      <c r="D224" s="91" t="s">
        <v>2855</v>
      </c>
      <c r="E224" s="86" t="s">
        <v>1579</v>
      </c>
      <c r="F224" s="86" t="s">
        <v>1580</v>
      </c>
      <c r="G224" s="86" t="s">
        <v>41</v>
      </c>
      <c r="H224" s="86" t="s">
        <v>40</v>
      </c>
      <c r="I224" s="86" t="s">
        <v>41</v>
      </c>
      <c r="J224" s="86" t="s">
        <v>2699</v>
      </c>
      <c r="K224" s="86" t="s">
        <v>2699</v>
      </c>
      <c r="L224" s="86" t="s">
        <v>1272</v>
      </c>
      <c r="M224" s="86"/>
      <c r="N224" s="86"/>
      <c r="O224" s="109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93"/>
      <c r="AE224" s="86"/>
      <c r="AF224" s="86"/>
      <c r="AG224" s="86"/>
      <c r="AH224" s="89"/>
    </row>
    <row r="225" spans="1:34" ht="16" thickBot="1">
      <c r="A225" s="90">
        <v>224</v>
      </c>
      <c r="B225" s="86" t="s">
        <v>1582</v>
      </c>
      <c r="C225" s="86" t="s">
        <v>2912</v>
      </c>
      <c r="D225" s="91" t="s">
        <v>2913</v>
      </c>
      <c r="E225" s="86" t="s">
        <v>1583</v>
      </c>
      <c r="F225" s="86" t="s">
        <v>2914</v>
      </c>
      <c r="G225" s="86" t="s">
        <v>1585</v>
      </c>
      <c r="H225" s="86" t="s">
        <v>40</v>
      </c>
      <c r="I225" s="86" t="s">
        <v>41</v>
      </c>
      <c r="J225" s="86" t="s">
        <v>365</v>
      </c>
      <c r="K225" s="86" t="s">
        <v>1585</v>
      </c>
      <c r="L225" s="86" t="s">
        <v>1272</v>
      </c>
      <c r="M225" s="86"/>
      <c r="N225" s="86"/>
      <c r="O225" s="109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93"/>
      <c r="AE225" s="86"/>
      <c r="AF225" s="86"/>
      <c r="AG225" s="86"/>
      <c r="AH225" s="89"/>
    </row>
    <row r="226" spans="1:34" ht="16" thickBot="1">
      <c r="A226" s="90">
        <v>225</v>
      </c>
      <c r="B226" s="86" t="s">
        <v>1587</v>
      </c>
      <c r="C226" s="86" t="s">
        <v>1586</v>
      </c>
      <c r="D226" s="91" t="s">
        <v>2856</v>
      </c>
      <c r="E226" s="86" t="s">
        <v>1588</v>
      </c>
      <c r="F226" s="86" t="s">
        <v>1589</v>
      </c>
      <c r="G226" s="86" t="s">
        <v>1590</v>
      </c>
      <c r="H226" s="86" t="s">
        <v>40</v>
      </c>
      <c r="I226" s="86" t="s">
        <v>41</v>
      </c>
      <c r="J226" s="86" t="s">
        <v>1591</v>
      </c>
      <c r="K226" s="86" t="s">
        <v>1590</v>
      </c>
      <c r="L226" s="86" t="s">
        <v>1272</v>
      </c>
      <c r="M226" s="86"/>
      <c r="N226" s="86"/>
      <c r="O226" s="109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93"/>
      <c r="AE226" s="86"/>
      <c r="AF226" s="86"/>
      <c r="AG226" s="86"/>
      <c r="AH226" s="89"/>
    </row>
    <row r="227" spans="1:34" ht="16" thickBot="1">
      <c r="A227" s="90">
        <v>226</v>
      </c>
      <c r="B227" s="86" t="s">
        <v>1594</v>
      </c>
      <c r="C227" s="86" t="s">
        <v>1593</v>
      </c>
      <c r="D227" s="91" t="s">
        <v>2996</v>
      </c>
      <c r="E227" s="86" t="s">
        <v>1595</v>
      </c>
      <c r="F227" s="86" t="s">
        <v>1596</v>
      </c>
      <c r="G227" s="86" t="s">
        <v>1597</v>
      </c>
      <c r="H227" s="86" t="s">
        <v>40</v>
      </c>
      <c r="I227" s="86" t="s">
        <v>1598</v>
      </c>
      <c r="J227" s="86" t="s">
        <v>1597</v>
      </c>
      <c r="K227" s="86" t="s">
        <v>2699</v>
      </c>
      <c r="L227" s="86" t="s">
        <v>1272</v>
      </c>
      <c r="M227" s="86"/>
      <c r="N227" s="86"/>
      <c r="O227" s="109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93"/>
      <c r="AE227" s="86"/>
      <c r="AF227" s="86"/>
      <c r="AG227" s="86"/>
      <c r="AH227" s="89"/>
    </row>
    <row r="228" spans="1:34" ht="16" thickBot="1">
      <c r="A228" s="90">
        <v>227</v>
      </c>
      <c r="B228" s="86" t="s">
        <v>1601</v>
      </c>
      <c r="C228" s="86" t="s">
        <v>1600</v>
      </c>
      <c r="D228" s="91" t="s">
        <v>2857</v>
      </c>
      <c r="E228" s="86" t="s">
        <v>1602</v>
      </c>
      <c r="F228" s="86" t="s">
        <v>1603</v>
      </c>
      <c r="G228" s="86" t="s">
        <v>1604</v>
      </c>
      <c r="H228" s="86" t="s">
        <v>40</v>
      </c>
      <c r="I228" s="86" t="s">
        <v>41</v>
      </c>
      <c r="J228" s="86" t="s">
        <v>437</v>
      </c>
      <c r="K228" s="86" t="s">
        <v>1604</v>
      </c>
      <c r="L228" s="86" t="s">
        <v>1272</v>
      </c>
      <c r="M228" s="86"/>
      <c r="N228" s="86"/>
      <c r="O228" s="109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93"/>
      <c r="AE228" s="86"/>
      <c r="AF228" s="86"/>
      <c r="AG228" s="86"/>
      <c r="AH228" s="89"/>
    </row>
    <row r="229" spans="1:34" ht="16" thickBot="1">
      <c r="A229" s="90">
        <v>228</v>
      </c>
      <c r="B229" s="86" t="s">
        <v>1606</v>
      </c>
      <c r="C229" s="86" t="s">
        <v>1605</v>
      </c>
      <c r="D229" s="91" t="s">
        <v>2858</v>
      </c>
      <c r="E229" s="86" t="s">
        <v>1607</v>
      </c>
      <c r="F229" s="86" t="s">
        <v>1608</v>
      </c>
      <c r="G229" s="86" t="s">
        <v>1609</v>
      </c>
      <c r="H229" s="86" t="s">
        <v>40</v>
      </c>
      <c r="I229" s="86" t="s">
        <v>41</v>
      </c>
      <c r="J229" s="97" t="s">
        <v>1609</v>
      </c>
      <c r="K229" s="86" t="s">
        <v>2699</v>
      </c>
      <c r="L229" s="86" t="s">
        <v>1272</v>
      </c>
      <c r="M229" s="86"/>
      <c r="N229" s="86"/>
      <c r="O229" s="109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93"/>
      <c r="AE229" s="86"/>
      <c r="AF229" s="86"/>
      <c r="AG229" s="86"/>
      <c r="AH229" s="89"/>
    </row>
    <row r="230" spans="1:34" ht="16" thickBot="1">
      <c r="A230" s="90">
        <v>229</v>
      </c>
      <c r="B230" s="86" t="s">
        <v>1612</v>
      </c>
      <c r="C230" s="86" t="s">
        <v>2893</v>
      </c>
      <c r="D230" s="91" t="s">
        <v>2894</v>
      </c>
      <c r="E230" s="86" t="s">
        <v>1613</v>
      </c>
      <c r="F230" s="105" t="s">
        <v>2895</v>
      </c>
      <c r="G230" s="86" t="s">
        <v>42</v>
      </c>
      <c r="H230" s="86" t="s">
        <v>40</v>
      </c>
      <c r="I230" s="86" t="s">
        <v>41</v>
      </c>
      <c r="J230" s="86" t="s">
        <v>42</v>
      </c>
      <c r="K230" s="86" t="s">
        <v>2699</v>
      </c>
      <c r="L230" s="86" t="s">
        <v>1272</v>
      </c>
      <c r="M230" s="86"/>
      <c r="N230" s="86"/>
      <c r="O230" s="109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93"/>
      <c r="AE230" s="86"/>
      <c r="AF230" s="86"/>
      <c r="AG230" s="86"/>
      <c r="AH230" s="89"/>
    </row>
    <row r="231" spans="1:34" ht="16" thickBot="1">
      <c r="A231" s="90">
        <v>230</v>
      </c>
      <c r="B231" s="86" t="s">
        <v>1617</v>
      </c>
      <c r="C231" s="86" t="s">
        <v>1616</v>
      </c>
      <c r="D231" s="91" t="s">
        <v>2938</v>
      </c>
      <c r="E231" s="86" t="s">
        <v>1618</v>
      </c>
      <c r="F231" s="86" t="s">
        <v>1619</v>
      </c>
      <c r="G231" s="86" t="s">
        <v>270</v>
      </c>
      <c r="H231" s="86" t="s">
        <v>40</v>
      </c>
      <c r="I231" s="86" t="s">
        <v>270</v>
      </c>
      <c r="J231" s="86" t="s">
        <v>2699</v>
      </c>
      <c r="K231" s="86" t="s">
        <v>2699</v>
      </c>
      <c r="L231" s="86" t="s">
        <v>1272</v>
      </c>
      <c r="M231" s="86"/>
      <c r="N231" s="86"/>
      <c r="O231" s="109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93"/>
      <c r="AE231" s="86"/>
      <c r="AF231" s="86"/>
      <c r="AG231" s="86"/>
      <c r="AH231" s="89"/>
    </row>
    <row r="232" spans="1:34" ht="16" thickBot="1">
      <c r="A232" s="90">
        <v>231</v>
      </c>
      <c r="B232" s="86" t="s">
        <v>1622</v>
      </c>
      <c r="C232" s="86" t="s">
        <v>2941</v>
      </c>
      <c r="D232" s="91" t="s">
        <v>2942</v>
      </c>
      <c r="E232" s="86" t="s">
        <v>1623</v>
      </c>
      <c r="F232" s="86" t="s">
        <v>1102</v>
      </c>
      <c r="G232" s="86" t="s">
        <v>1625</v>
      </c>
      <c r="H232" s="86" t="s">
        <v>40</v>
      </c>
      <c r="I232" s="86" t="s">
        <v>41</v>
      </c>
      <c r="J232" s="86" t="s">
        <v>365</v>
      </c>
      <c r="K232" s="86" t="s">
        <v>1625</v>
      </c>
      <c r="L232" s="86" t="s">
        <v>1272</v>
      </c>
      <c r="M232" s="86"/>
      <c r="N232" s="86"/>
      <c r="O232" s="109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93"/>
      <c r="AE232" s="86"/>
      <c r="AF232" s="86"/>
      <c r="AG232" s="86"/>
      <c r="AH232" s="89"/>
    </row>
    <row r="233" spans="1:34" ht="16" thickBot="1">
      <c r="A233" s="90">
        <v>232</v>
      </c>
      <c r="B233" s="86" t="s">
        <v>1627</v>
      </c>
      <c r="C233" s="86" t="s">
        <v>3026</v>
      </c>
      <c r="D233" s="91" t="s">
        <v>3027</v>
      </c>
      <c r="E233" s="86" t="s">
        <v>1628</v>
      </c>
      <c r="F233" s="86" t="s">
        <v>3028</v>
      </c>
      <c r="G233" s="86" t="s">
        <v>1630</v>
      </c>
      <c r="H233" s="86" t="s">
        <v>40</v>
      </c>
      <c r="I233" s="86" t="s">
        <v>41</v>
      </c>
      <c r="J233" s="86" t="s">
        <v>1631</v>
      </c>
      <c r="K233" s="86" t="s">
        <v>1630</v>
      </c>
      <c r="L233" s="86" t="s">
        <v>1272</v>
      </c>
      <c r="M233" s="86"/>
      <c r="N233" s="86"/>
      <c r="O233" s="109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93"/>
      <c r="AE233" s="86"/>
      <c r="AF233" s="86"/>
      <c r="AG233" s="86"/>
      <c r="AH233" s="89"/>
    </row>
    <row r="234" spans="1:34" ht="16" thickBot="1">
      <c r="A234" s="90">
        <v>233</v>
      </c>
      <c r="B234" s="86" t="s">
        <v>1633</v>
      </c>
      <c r="C234" s="86" t="s">
        <v>1632</v>
      </c>
      <c r="D234" s="91" t="s">
        <v>2861</v>
      </c>
      <c r="E234" s="86" t="s">
        <v>1634</v>
      </c>
      <c r="F234" s="86" t="s">
        <v>1635</v>
      </c>
      <c r="G234" s="86" t="s">
        <v>1636</v>
      </c>
      <c r="H234" s="86" t="s">
        <v>40</v>
      </c>
      <c r="I234" s="86" t="s">
        <v>270</v>
      </c>
      <c r="J234" s="86" t="s">
        <v>271</v>
      </c>
      <c r="K234" s="86" t="s">
        <v>1636</v>
      </c>
      <c r="L234" s="86" t="s">
        <v>1272</v>
      </c>
      <c r="M234" s="86"/>
      <c r="N234" s="86"/>
      <c r="O234" s="109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93"/>
      <c r="AE234" s="86"/>
      <c r="AF234" s="86"/>
      <c r="AG234" s="86"/>
      <c r="AH234" s="89"/>
    </row>
    <row r="235" spans="1:34" ht="16" thickBot="1">
      <c r="A235" s="90">
        <v>234</v>
      </c>
      <c r="B235" s="86" t="s">
        <v>1639</v>
      </c>
      <c r="C235" s="86" t="s">
        <v>3015</v>
      </c>
      <c r="D235" s="91" t="s">
        <v>3016</v>
      </c>
      <c r="E235" s="86" t="s">
        <v>1640</v>
      </c>
      <c r="F235" s="105" t="s">
        <v>3017</v>
      </c>
      <c r="G235" s="86" t="s">
        <v>278</v>
      </c>
      <c r="H235" s="86" t="s">
        <v>40</v>
      </c>
      <c r="I235" s="86" t="s">
        <v>41</v>
      </c>
      <c r="J235" s="86" t="s">
        <v>278</v>
      </c>
      <c r="K235" s="86" t="s">
        <v>2699</v>
      </c>
      <c r="L235" s="86" t="s">
        <v>1272</v>
      </c>
      <c r="M235" s="86"/>
      <c r="N235" s="86"/>
      <c r="O235" s="109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93"/>
      <c r="AE235" s="86"/>
      <c r="AF235" s="86"/>
      <c r="AG235" s="86"/>
      <c r="AH235" s="89"/>
    </row>
    <row r="236" spans="1:34" ht="16" thickBot="1">
      <c r="A236" s="90">
        <v>235</v>
      </c>
      <c r="B236" s="86" t="s">
        <v>1643</v>
      </c>
      <c r="C236" s="86" t="s">
        <v>2951</v>
      </c>
      <c r="D236" s="91" t="s">
        <v>2952</v>
      </c>
      <c r="E236" s="86" t="s">
        <v>1644</v>
      </c>
      <c r="F236" s="105" t="s">
        <v>2953</v>
      </c>
      <c r="G236" s="86" t="s">
        <v>1361</v>
      </c>
      <c r="H236" s="86" t="s">
        <v>40</v>
      </c>
      <c r="I236" s="86" t="s">
        <v>1362</v>
      </c>
      <c r="J236" s="86" t="s">
        <v>1361</v>
      </c>
      <c r="K236" s="86" t="s">
        <v>2699</v>
      </c>
      <c r="L236" s="86" t="s">
        <v>1272</v>
      </c>
      <c r="M236" s="86"/>
      <c r="N236" s="86"/>
      <c r="O236" s="109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93"/>
      <c r="AE236" s="86"/>
      <c r="AF236" s="86"/>
      <c r="AG236" s="86"/>
      <c r="AH236" s="89"/>
    </row>
    <row r="237" spans="1:34" ht="16" thickBot="1">
      <c r="A237" s="90">
        <v>236</v>
      </c>
      <c r="B237" s="86" t="s">
        <v>1648</v>
      </c>
      <c r="C237" s="86" t="s">
        <v>1647</v>
      </c>
      <c r="D237" s="91" t="s">
        <v>2961</v>
      </c>
      <c r="E237" s="86" t="s">
        <v>1649</v>
      </c>
      <c r="F237" s="86" t="s">
        <v>1650</v>
      </c>
      <c r="G237" s="86" t="s">
        <v>1651</v>
      </c>
      <c r="H237" s="86" t="s">
        <v>40</v>
      </c>
      <c r="I237" s="86" t="s">
        <v>270</v>
      </c>
      <c r="J237" s="86" t="s">
        <v>1652</v>
      </c>
      <c r="K237" s="86" t="s">
        <v>1651</v>
      </c>
      <c r="L237" s="86" t="s">
        <v>1272</v>
      </c>
      <c r="M237" s="86"/>
      <c r="N237" s="86"/>
      <c r="O237" s="109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93"/>
      <c r="AE237" s="86"/>
      <c r="AF237" s="86"/>
      <c r="AG237" s="86"/>
      <c r="AH237" s="89"/>
    </row>
    <row r="238" spans="1:34" ht="16" thickBot="1">
      <c r="A238" s="90">
        <v>237</v>
      </c>
      <c r="B238" s="86" t="s">
        <v>1655</v>
      </c>
      <c r="C238" s="86" t="s">
        <v>3012</v>
      </c>
      <c r="D238" s="91" t="s">
        <v>3013</v>
      </c>
      <c r="E238" s="86" t="s">
        <v>1656</v>
      </c>
      <c r="F238" s="105" t="s">
        <v>3014</v>
      </c>
      <c r="G238" s="86" t="s">
        <v>271</v>
      </c>
      <c r="H238" s="86" t="s">
        <v>40</v>
      </c>
      <c r="I238" s="86" t="s">
        <v>270</v>
      </c>
      <c r="J238" s="86" t="s">
        <v>271</v>
      </c>
      <c r="K238" s="86" t="s">
        <v>2699</v>
      </c>
      <c r="L238" s="86" t="s">
        <v>1272</v>
      </c>
      <c r="M238" s="86"/>
      <c r="N238" s="86"/>
      <c r="O238" s="109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93"/>
      <c r="AE238" s="86"/>
      <c r="AF238" s="86"/>
      <c r="AG238" s="86"/>
      <c r="AH238" s="89"/>
    </row>
    <row r="239" spans="1:34" ht="16" thickBot="1">
      <c r="A239" s="90">
        <v>238</v>
      </c>
      <c r="B239" s="86" t="s">
        <v>1659</v>
      </c>
      <c r="C239" s="86" t="s">
        <v>1658</v>
      </c>
      <c r="D239" s="91" t="s">
        <v>2862</v>
      </c>
      <c r="E239" s="86" t="s">
        <v>1660</v>
      </c>
      <c r="F239" s="86" t="s">
        <v>1661</v>
      </c>
      <c r="G239" s="86" t="s">
        <v>270</v>
      </c>
      <c r="H239" s="86" t="s">
        <v>40</v>
      </c>
      <c r="I239" s="86" t="s">
        <v>270</v>
      </c>
      <c r="J239" s="86" t="s">
        <v>2699</v>
      </c>
      <c r="K239" s="86" t="s">
        <v>2699</v>
      </c>
      <c r="L239" s="86" t="s">
        <v>1272</v>
      </c>
      <c r="M239" s="86"/>
      <c r="N239" s="86"/>
      <c r="O239" s="109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93"/>
      <c r="AE239" s="86"/>
      <c r="AF239" s="86"/>
      <c r="AG239" s="86"/>
      <c r="AH239" s="89"/>
    </row>
    <row r="240" spans="1:34" ht="16" thickBot="1">
      <c r="A240" s="90">
        <v>239</v>
      </c>
      <c r="B240" s="86" t="s">
        <v>1663</v>
      </c>
      <c r="C240" s="86" t="s">
        <v>1662</v>
      </c>
      <c r="D240" s="91" t="s">
        <v>3001</v>
      </c>
      <c r="E240" s="86" t="s">
        <v>1664</v>
      </c>
      <c r="F240" s="86" t="s">
        <v>1665</v>
      </c>
      <c r="G240" s="86" t="s">
        <v>1666</v>
      </c>
      <c r="H240" s="86" t="s">
        <v>40</v>
      </c>
      <c r="I240" s="86" t="s">
        <v>633</v>
      </c>
      <c r="J240" s="86" t="s">
        <v>1667</v>
      </c>
      <c r="K240" s="86" t="s">
        <v>1666</v>
      </c>
      <c r="L240" s="86" t="s">
        <v>1272</v>
      </c>
      <c r="M240" s="86"/>
      <c r="N240" s="86"/>
      <c r="O240" s="109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93"/>
      <c r="AE240" s="86"/>
      <c r="AF240" s="86"/>
      <c r="AG240" s="86"/>
      <c r="AH240" s="89"/>
    </row>
    <row r="241" spans="1:34" ht="16" thickBot="1">
      <c r="A241" s="90">
        <v>240</v>
      </c>
      <c r="B241" s="86" t="s">
        <v>1670</v>
      </c>
      <c r="C241" s="86" t="s">
        <v>1669</v>
      </c>
      <c r="D241" s="91" t="s">
        <v>2863</v>
      </c>
      <c r="E241" s="86" t="s">
        <v>1671</v>
      </c>
      <c r="F241" s="86" t="s">
        <v>1672</v>
      </c>
      <c r="G241" s="86" t="s">
        <v>1673</v>
      </c>
      <c r="H241" s="86" t="s">
        <v>40</v>
      </c>
      <c r="I241" s="86" t="s">
        <v>1674</v>
      </c>
      <c r="J241" s="86" t="s">
        <v>1675</v>
      </c>
      <c r="K241" s="86" t="s">
        <v>1673</v>
      </c>
      <c r="L241" s="86" t="s">
        <v>1272</v>
      </c>
      <c r="M241" s="86"/>
      <c r="N241" s="86"/>
      <c r="O241" s="109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93"/>
      <c r="AE241" s="86"/>
      <c r="AF241" s="86"/>
      <c r="AG241" s="86"/>
      <c r="AH241" s="89"/>
    </row>
    <row r="242" spans="1:34" ht="16" thickBot="1">
      <c r="A242" s="90">
        <v>241</v>
      </c>
      <c r="B242" s="86" t="s">
        <v>1677</v>
      </c>
      <c r="C242" s="86" t="s">
        <v>1676</v>
      </c>
      <c r="D242" s="91" t="s">
        <v>2859</v>
      </c>
      <c r="E242" s="86" t="s">
        <v>1678</v>
      </c>
      <c r="F242" s="86" t="s">
        <v>1679</v>
      </c>
      <c r="G242" s="86" t="s">
        <v>563</v>
      </c>
      <c r="H242" s="86" t="s">
        <v>40</v>
      </c>
      <c r="I242" s="86" t="s">
        <v>320</v>
      </c>
      <c r="J242" s="86" t="s">
        <v>563</v>
      </c>
      <c r="K242" s="86" t="s">
        <v>2699</v>
      </c>
      <c r="L242" s="86" t="s">
        <v>1272</v>
      </c>
      <c r="M242" s="86"/>
      <c r="N242" s="86"/>
      <c r="O242" s="109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93"/>
      <c r="AE242" s="86"/>
      <c r="AF242" s="86"/>
      <c r="AG242" s="86"/>
      <c r="AH242" s="89"/>
    </row>
    <row r="243" spans="1:34" ht="16" thickBot="1">
      <c r="A243" s="90">
        <v>242</v>
      </c>
      <c r="B243" s="86" t="s">
        <v>1681</v>
      </c>
      <c r="C243" s="86" t="s">
        <v>1680</v>
      </c>
      <c r="D243" s="91" t="s">
        <v>2987</v>
      </c>
      <c r="E243" s="86" t="s">
        <v>1682</v>
      </c>
      <c r="F243" s="86" t="s">
        <v>1683</v>
      </c>
      <c r="G243" s="86" t="s">
        <v>270</v>
      </c>
      <c r="H243" s="86" t="s">
        <v>40</v>
      </c>
      <c r="I243" s="86" t="s">
        <v>270</v>
      </c>
      <c r="J243" s="86" t="s">
        <v>2699</v>
      </c>
      <c r="K243" s="86" t="s">
        <v>2699</v>
      </c>
      <c r="L243" s="86" t="s">
        <v>1272</v>
      </c>
      <c r="M243" s="86"/>
      <c r="N243" s="86"/>
      <c r="O243" s="109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93"/>
      <c r="AE243" s="86"/>
      <c r="AF243" s="86"/>
      <c r="AG243" s="86"/>
      <c r="AH243" s="89"/>
    </row>
    <row r="244" spans="1:34" ht="16" thickBot="1">
      <c r="A244" s="90">
        <v>243</v>
      </c>
      <c r="B244" s="86" t="s">
        <v>1686</v>
      </c>
      <c r="C244" s="86" t="s">
        <v>1685</v>
      </c>
      <c r="D244" s="91" t="s">
        <v>2699</v>
      </c>
      <c r="E244" s="86" t="s">
        <v>1687</v>
      </c>
      <c r="F244" s="86" t="s">
        <v>1688</v>
      </c>
      <c r="G244" s="86" t="s">
        <v>270</v>
      </c>
      <c r="H244" s="86" t="s">
        <v>40</v>
      </c>
      <c r="I244" s="86" t="s">
        <v>270</v>
      </c>
      <c r="J244" s="86" t="s">
        <v>2699</v>
      </c>
      <c r="K244" s="86" t="s">
        <v>2699</v>
      </c>
      <c r="L244" s="86" t="s">
        <v>1272</v>
      </c>
      <c r="M244" s="86"/>
      <c r="N244" s="86"/>
      <c r="O244" s="109" t="s">
        <v>2686</v>
      </c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93"/>
      <c r="AE244" s="86"/>
      <c r="AF244" s="86"/>
      <c r="AG244" s="86"/>
      <c r="AH244" s="89"/>
    </row>
    <row r="245" spans="1:34" ht="16" thickBot="1">
      <c r="A245" s="90">
        <v>244</v>
      </c>
      <c r="B245" s="86" t="s">
        <v>1690</v>
      </c>
      <c r="C245" s="86" t="s">
        <v>1689</v>
      </c>
      <c r="D245" s="91" t="s">
        <v>2860</v>
      </c>
      <c r="E245" s="86" t="s">
        <v>1691</v>
      </c>
      <c r="F245" s="86" t="s">
        <v>1692</v>
      </c>
      <c r="G245" s="86" t="s">
        <v>1693</v>
      </c>
      <c r="H245" s="86" t="s">
        <v>40</v>
      </c>
      <c r="I245" s="86" t="s">
        <v>41</v>
      </c>
      <c r="J245" s="86" t="s">
        <v>1694</v>
      </c>
      <c r="K245" s="86" t="s">
        <v>1693</v>
      </c>
      <c r="L245" s="86" t="s">
        <v>1272</v>
      </c>
      <c r="M245" s="86"/>
      <c r="N245" s="86"/>
      <c r="O245" s="109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93"/>
      <c r="AE245" s="86"/>
      <c r="AF245" s="86"/>
      <c r="AG245" s="86"/>
      <c r="AH245" s="89"/>
    </row>
    <row r="246" spans="1:34" ht="16" thickBot="1">
      <c r="A246" s="90">
        <v>245</v>
      </c>
      <c r="B246" s="86" t="s">
        <v>1697</v>
      </c>
      <c r="C246" s="86" t="s">
        <v>2905</v>
      </c>
      <c r="D246" s="91" t="s">
        <v>2906</v>
      </c>
      <c r="E246" s="86" t="s">
        <v>1698</v>
      </c>
      <c r="F246" s="86" t="s">
        <v>2907</v>
      </c>
      <c r="G246" s="86" t="s">
        <v>1700</v>
      </c>
      <c r="H246" s="86" t="s">
        <v>40</v>
      </c>
      <c r="I246" s="86" t="s">
        <v>1674</v>
      </c>
      <c r="J246" s="86" t="s">
        <v>1675</v>
      </c>
      <c r="K246" s="86" t="s">
        <v>1700</v>
      </c>
      <c r="L246" s="86" t="s">
        <v>1272</v>
      </c>
      <c r="M246" s="86"/>
      <c r="N246" s="86"/>
      <c r="O246" s="109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93"/>
      <c r="AE246" s="86"/>
      <c r="AF246" s="86"/>
      <c r="AG246" s="86"/>
      <c r="AH246" s="89"/>
    </row>
    <row r="247" spans="1:34" ht="16" thickBot="1">
      <c r="A247" s="90">
        <v>246</v>
      </c>
      <c r="B247" s="86" t="s">
        <v>1702</v>
      </c>
      <c r="C247" s="86" t="s">
        <v>1701</v>
      </c>
      <c r="D247" s="91" t="s">
        <v>2864</v>
      </c>
      <c r="E247" s="86" t="s">
        <v>1703</v>
      </c>
      <c r="F247" s="86" t="s">
        <v>1704</v>
      </c>
      <c r="G247" s="86" t="s">
        <v>203</v>
      </c>
      <c r="H247" s="86" t="s">
        <v>40</v>
      </c>
      <c r="I247" s="86" t="s">
        <v>41</v>
      </c>
      <c r="J247" s="86" t="s">
        <v>186</v>
      </c>
      <c r="K247" s="86" t="s">
        <v>203</v>
      </c>
      <c r="L247" s="86" t="s">
        <v>1272</v>
      </c>
      <c r="M247" s="86"/>
      <c r="N247" s="86"/>
      <c r="O247" s="109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93"/>
      <c r="AE247" s="86"/>
      <c r="AF247" s="86"/>
      <c r="AG247" s="86"/>
      <c r="AH247" s="89"/>
    </row>
    <row r="248" spans="1:34" ht="16" thickBot="1">
      <c r="A248" s="90">
        <v>247</v>
      </c>
      <c r="B248" s="86" t="s">
        <v>1706</v>
      </c>
      <c r="C248" s="86" t="s">
        <v>2978</v>
      </c>
      <c r="D248" s="91" t="s">
        <v>2979</v>
      </c>
      <c r="E248" s="86" t="s">
        <v>1707</v>
      </c>
      <c r="F248" s="105" t="s">
        <v>2980</v>
      </c>
      <c r="G248" s="86" t="s">
        <v>278</v>
      </c>
      <c r="H248" s="86" t="s">
        <v>40</v>
      </c>
      <c r="I248" s="86" t="s">
        <v>41</v>
      </c>
      <c r="J248" s="86" t="s">
        <v>278</v>
      </c>
      <c r="K248" s="86" t="s">
        <v>2699</v>
      </c>
      <c r="L248" s="86" t="s">
        <v>1272</v>
      </c>
      <c r="M248" s="86"/>
      <c r="N248" s="86"/>
      <c r="O248" s="109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93"/>
      <c r="AE248" s="86"/>
      <c r="AF248" s="86"/>
      <c r="AG248" s="86"/>
      <c r="AH248" s="89"/>
    </row>
    <row r="249" spans="1:34" ht="16" thickBot="1">
      <c r="A249" s="90">
        <v>248</v>
      </c>
      <c r="B249" s="86" t="s">
        <v>1711</v>
      </c>
      <c r="C249" s="86" t="s">
        <v>2991</v>
      </c>
      <c r="D249" s="91" t="s">
        <v>2992</v>
      </c>
      <c r="E249" s="86" t="s">
        <v>1712</v>
      </c>
      <c r="F249" s="105" t="s">
        <v>2993</v>
      </c>
      <c r="G249" s="86" t="s">
        <v>41</v>
      </c>
      <c r="H249" s="86" t="s">
        <v>40</v>
      </c>
      <c r="I249" s="86" t="s">
        <v>41</v>
      </c>
      <c r="J249" s="86" t="s">
        <v>2699</v>
      </c>
      <c r="K249" s="86" t="s">
        <v>2699</v>
      </c>
      <c r="L249" s="86" t="s">
        <v>1272</v>
      </c>
      <c r="M249" s="86"/>
      <c r="N249" s="86"/>
      <c r="O249" s="109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93"/>
      <c r="AE249" s="86"/>
      <c r="AF249" s="86"/>
      <c r="AG249" s="86"/>
      <c r="AH249" s="89"/>
    </row>
    <row r="250" spans="1:34" ht="16" thickBot="1">
      <c r="A250" s="90">
        <v>249</v>
      </c>
      <c r="B250" s="86" t="s">
        <v>1715</v>
      </c>
      <c r="C250" s="86" t="s">
        <v>1714</v>
      </c>
      <c r="D250" s="91" t="s">
        <v>2699</v>
      </c>
      <c r="E250" s="86" t="s">
        <v>1716</v>
      </c>
      <c r="F250" s="86" t="s">
        <v>1717</v>
      </c>
      <c r="G250" s="86" t="s">
        <v>278</v>
      </c>
      <c r="H250" s="86" t="s">
        <v>40</v>
      </c>
      <c r="I250" s="86" t="s">
        <v>41</v>
      </c>
      <c r="J250" s="86" t="s">
        <v>278</v>
      </c>
      <c r="K250" s="86" t="s">
        <v>2699</v>
      </c>
      <c r="L250" s="86" t="s">
        <v>1272</v>
      </c>
      <c r="M250" s="86"/>
      <c r="N250" s="86"/>
      <c r="O250" s="109" t="s">
        <v>2686</v>
      </c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93"/>
      <c r="AE250" s="86"/>
      <c r="AF250" s="86"/>
      <c r="AG250" s="86"/>
      <c r="AH250" s="89"/>
    </row>
    <row r="251" spans="1:34" ht="16" thickBot="1">
      <c r="A251" s="90">
        <v>250</v>
      </c>
      <c r="B251" s="86" t="s">
        <v>1719</v>
      </c>
      <c r="C251" s="86" t="s">
        <v>1718</v>
      </c>
      <c r="D251" s="91" t="s">
        <v>2865</v>
      </c>
      <c r="E251" s="86" t="s">
        <v>1720</v>
      </c>
      <c r="F251" s="86" t="s">
        <v>1721</v>
      </c>
      <c r="G251" s="86" t="s">
        <v>1722</v>
      </c>
      <c r="H251" s="86" t="s">
        <v>40</v>
      </c>
      <c r="I251" s="86" t="s">
        <v>1362</v>
      </c>
      <c r="J251" s="86" t="s">
        <v>1723</v>
      </c>
      <c r="K251" s="86" t="s">
        <v>1722</v>
      </c>
      <c r="L251" s="86" t="s">
        <v>1272</v>
      </c>
      <c r="M251" s="86"/>
      <c r="N251" s="86"/>
      <c r="O251" s="109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93"/>
      <c r="AE251" s="86"/>
      <c r="AF251" s="86"/>
      <c r="AG251" s="86"/>
      <c r="AH251" s="89"/>
    </row>
    <row r="252" spans="1:34" ht="16" thickBot="1">
      <c r="A252" s="90">
        <v>251</v>
      </c>
      <c r="B252" s="86" t="s">
        <v>1725</v>
      </c>
      <c r="C252" s="86" t="s">
        <v>2931</v>
      </c>
      <c r="D252" s="91" t="s">
        <v>2932</v>
      </c>
      <c r="E252" s="86" t="s">
        <v>1726</v>
      </c>
      <c r="F252" s="105" t="s">
        <v>2933</v>
      </c>
      <c r="G252" s="86" t="s">
        <v>349</v>
      </c>
      <c r="H252" s="86" t="s">
        <v>40</v>
      </c>
      <c r="I252" s="86" t="s">
        <v>41</v>
      </c>
      <c r="J252" s="86" t="s">
        <v>350</v>
      </c>
      <c r="K252" s="86" t="s">
        <v>349</v>
      </c>
      <c r="L252" s="86" t="s">
        <v>1272</v>
      </c>
      <c r="M252" s="86"/>
      <c r="N252" s="86"/>
      <c r="O252" s="109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93"/>
      <c r="AE252" s="86"/>
      <c r="AF252" s="86"/>
      <c r="AG252" s="86"/>
      <c r="AH252" s="89"/>
    </row>
    <row r="253" spans="1:34" ht="16" thickBot="1">
      <c r="A253" s="90">
        <v>252</v>
      </c>
      <c r="B253" s="86" t="s">
        <v>1730</v>
      </c>
      <c r="C253" s="86" t="s">
        <v>1729</v>
      </c>
      <c r="D253" s="91" t="s">
        <v>2699</v>
      </c>
      <c r="E253" s="86" t="s">
        <v>1731</v>
      </c>
      <c r="F253" s="86" t="s">
        <v>1732</v>
      </c>
      <c r="G253" s="86" t="s">
        <v>271</v>
      </c>
      <c r="H253" s="86" t="s">
        <v>40</v>
      </c>
      <c r="I253" s="86" t="s">
        <v>270</v>
      </c>
      <c r="J253" s="86" t="s">
        <v>271</v>
      </c>
      <c r="K253" s="86" t="s">
        <v>2699</v>
      </c>
      <c r="L253" s="86" t="s">
        <v>1272</v>
      </c>
      <c r="M253" s="86"/>
      <c r="N253" s="86"/>
      <c r="O253" s="109" t="s">
        <v>2686</v>
      </c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93"/>
      <c r="AE253" s="86"/>
      <c r="AF253" s="86"/>
      <c r="AG253" s="86"/>
      <c r="AH253" s="89"/>
    </row>
    <row r="254" spans="1:34" ht="16" thickBot="1">
      <c r="A254" s="90">
        <v>253</v>
      </c>
      <c r="B254" s="86" t="s">
        <v>1734</v>
      </c>
      <c r="C254" s="86" t="s">
        <v>1733</v>
      </c>
      <c r="D254" s="91" t="s">
        <v>2699</v>
      </c>
      <c r="E254" s="86" t="s">
        <v>1735</v>
      </c>
      <c r="F254" s="86" t="s">
        <v>1736</v>
      </c>
      <c r="G254" s="86" t="s">
        <v>41</v>
      </c>
      <c r="H254" s="86" t="s">
        <v>40</v>
      </c>
      <c r="I254" s="86" t="s">
        <v>41</v>
      </c>
      <c r="J254" s="86" t="s">
        <v>2699</v>
      </c>
      <c r="K254" s="86" t="s">
        <v>2699</v>
      </c>
      <c r="L254" s="86" t="s">
        <v>1272</v>
      </c>
      <c r="M254" s="86"/>
      <c r="N254" s="86"/>
      <c r="O254" s="109" t="s">
        <v>2686</v>
      </c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93"/>
      <c r="AE254" s="86"/>
      <c r="AF254" s="86"/>
      <c r="AG254" s="86"/>
      <c r="AH254" s="89"/>
    </row>
    <row r="255" spans="1:34" ht="16" thickBot="1">
      <c r="A255" s="90">
        <v>254</v>
      </c>
      <c r="B255" s="86" t="s">
        <v>1739</v>
      </c>
      <c r="C255" s="86" t="s">
        <v>1738</v>
      </c>
      <c r="D255" s="91" t="s">
        <v>2699</v>
      </c>
      <c r="E255" s="86" t="s">
        <v>1740</v>
      </c>
      <c r="F255" s="86" t="s">
        <v>1741</v>
      </c>
      <c r="G255" s="86" t="s">
        <v>298</v>
      </c>
      <c r="H255" s="86" t="s">
        <v>40</v>
      </c>
      <c r="I255" s="86" t="s">
        <v>298</v>
      </c>
      <c r="J255" s="86" t="s">
        <v>2699</v>
      </c>
      <c r="K255" s="86" t="s">
        <v>2699</v>
      </c>
      <c r="L255" s="86" t="s">
        <v>1272</v>
      </c>
      <c r="M255" s="86"/>
      <c r="N255" s="86"/>
      <c r="O255" s="109" t="s">
        <v>2686</v>
      </c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93"/>
      <c r="AE255" s="86"/>
      <c r="AF255" s="86"/>
      <c r="AG255" s="86"/>
      <c r="AH255" s="89"/>
    </row>
    <row r="256" spans="1:34" ht="16" thickBot="1">
      <c r="A256" s="90">
        <v>255</v>
      </c>
      <c r="B256" s="86" t="s">
        <v>1744</v>
      </c>
      <c r="C256" s="86" t="s">
        <v>1743</v>
      </c>
      <c r="D256" s="91" t="s">
        <v>3043</v>
      </c>
      <c r="E256" s="86" t="s">
        <v>1745</v>
      </c>
      <c r="F256" s="86" t="s">
        <v>1746</v>
      </c>
      <c r="G256" s="86" t="s">
        <v>365</v>
      </c>
      <c r="H256" s="86" t="s">
        <v>40</v>
      </c>
      <c r="I256" s="86" t="s">
        <v>41</v>
      </c>
      <c r="J256" s="86" t="s">
        <v>365</v>
      </c>
      <c r="K256" s="86" t="s">
        <v>2699</v>
      </c>
      <c r="L256" s="86" t="s">
        <v>1272</v>
      </c>
      <c r="M256" s="86"/>
      <c r="N256" s="86"/>
      <c r="O256" s="109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93"/>
      <c r="AE256" s="86"/>
      <c r="AF256" s="86"/>
      <c r="AG256" s="86"/>
      <c r="AH256" s="89"/>
    </row>
    <row r="257" spans="1:34" ht="16" thickBot="1">
      <c r="A257" s="90">
        <v>256</v>
      </c>
      <c r="B257" s="86" t="s">
        <v>1749</v>
      </c>
      <c r="C257" s="86" t="s">
        <v>1748</v>
      </c>
      <c r="D257" s="91" t="s">
        <v>2699</v>
      </c>
      <c r="E257" s="86" t="s">
        <v>1750</v>
      </c>
      <c r="F257" s="86" t="s">
        <v>1751</v>
      </c>
      <c r="G257" s="86" t="s">
        <v>87</v>
      </c>
      <c r="H257" s="86" t="s">
        <v>40</v>
      </c>
      <c r="I257" s="86" t="s">
        <v>41</v>
      </c>
      <c r="J257" s="86" t="s">
        <v>87</v>
      </c>
      <c r="K257" s="86" t="s">
        <v>2699</v>
      </c>
      <c r="L257" s="86" t="s">
        <v>1272</v>
      </c>
      <c r="M257" s="86"/>
      <c r="N257" s="86"/>
      <c r="O257" s="109" t="s">
        <v>2686</v>
      </c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93"/>
      <c r="AE257" s="86"/>
      <c r="AF257" s="86"/>
      <c r="AG257" s="86"/>
      <c r="AH257" s="89"/>
    </row>
    <row r="258" spans="1:34" ht="16" thickBot="1">
      <c r="A258" s="90">
        <v>257</v>
      </c>
      <c r="B258" s="86" t="s">
        <v>1753</v>
      </c>
      <c r="C258" s="86" t="s">
        <v>1752</v>
      </c>
      <c r="D258" s="91" t="s">
        <v>3047</v>
      </c>
      <c r="E258" s="86" t="s">
        <v>1754</v>
      </c>
      <c r="F258" s="86" t="s">
        <v>1755</v>
      </c>
      <c r="G258" s="86" t="s">
        <v>1756</v>
      </c>
      <c r="H258" s="86" t="s">
        <v>40</v>
      </c>
      <c r="I258" s="86" t="s">
        <v>270</v>
      </c>
      <c r="J258" s="86" t="s">
        <v>271</v>
      </c>
      <c r="K258" s="86" t="s">
        <v>1756</v>
      </c>
      <c r="L258" s="86" t="s">
        <v>1272</v>
      </c>
      <c r="M258" s="86"/>
      <c r="N258" s="86"/>
      <c r="O258" s="109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93"/>
      <c r="AE258" s="86"/>
      <c r="AF258" s="86"/>
      <c r="AG258" s="86"/>
      <c r="AH258" s="89"/>
    </row>
    <row r="259" spans="1:34" ht="16" thickBot="1">
      <c r="A259" s="90">
        <v>258</v>
      </c>
      <c r="B259" s="86" t="s">
        <v>1759</v>
      </c>
      <c r="C259" s="86" t="s">
        <v>1758</v>
      </c>
      <c r="D259" s="91" t="s">
        <v>2866</v>
      </c>
      <c r="E259" s="86" t="s">
        <v>1760</v>
      </c>
      <c r="F259" s="86" t="s">
        <v>1761</v>
      </c>
      <c r="G259" s="86" t="s">
        <v>1762</v>
      </c>
      <c r="H259" s="86" t="s">
        <v>40</v>
      </c>
      <c r="I259" s="86" t="s">
        <v>41</v>
      </c>
      <c r="J259" s="86" t="s">
        <v>429</v>
      </c>
      <c r="K259" s="86" t="s">
        <v>1762</v>
      </c>
      <c r="L259" s="86" t="s">
        <v>1272</v>
      </c>
      <c r="M259" s="86"/>
      <c r="N259" s="86"/>
      <c r="O259" s="109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93"/>
      <c r="AE259" s="86"/>
      <c r="AF259" s="86"/>
      <c r="AG259" s="86"/>
      <c r="AH259" s="89"/>
    </row>
    <row r="260" spans="1:34" ht="16" thickBot="1">
      <c r="A260" s="90">
        <v>259</v>
      </c>
      <c r="B260" s="86" t="s">
        <v>1764</v>
      </c>
      <c r="C260" s="86" t="s">
        <v>1763</v>
      </c>
      <c r="D260" s="91" t="s">
        <v>2921</v>
      </c>
      <c r="E260" s="86" t="s">
        <v>1765</v>
      </c>
      <c r="F260" s="86" t="s">
        <v>1766</v>
      </c>
      <c r="G260" s="86" t="s">
        <v>1767</v>
      </c>
      <c r="H260" s="86" t="s">
        <v>40</v>
      </c>
      <c r="I260" s="86" t="s">
        <v>41</v>
      </c>
      <c r="J260" s="86" t="s">
        <v>1563</v>
      </c>
      <c r="K260" s="86" t="s">
        <v>1767</v>
      </c>
      <c r="L260" s="86" t="s">
        <v>1272</v>
      </c>
      <c r="M260" s="86"/>
      <c r="N260" s="86"/>
      <c r="O260" s="109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93"/>
      <c r="AE260" s="86"/>
      <c r="AF260" s="86"/>
      <c r="AG260" s="86"/>
      <c r="AH260" s="89"/>
    </row>
    <row r="261" spans="1:34" ht="16" thickBot="1">
      <c r="A261" s="90">
        <v>260</v>
      </c>
      <c r="B261" s="86" t="s">
        <v>1770</v>
      </c>
      <c r="C261" s="86" t="s">
        <v>1769</v>
      </c>
      <c r="D261" s="91" t="s">
        <v>2970</v>
      </c>
      <c r="E261" s="86" t="s">
        <v>1771</v>
      </c>
      <c r="F261" s="86" t="s">
        <v>1772</v>
      </c>
      <c r="G261" s="86" t="s">
        <v>1773</v>
      </c>
      <c r="H261" s="86" t="s">
        <v>40</v>
      </c>
      <c r="I261" s="86" t="s">
        <v>741</v>
      </c>
      <c r="J261" s="86" t="s">
        <v>2699</v>
      </c>
      <c r="K261" s="86" t="s">
        <v>2699</v>
      </c>
      <c r="L261" s="86" t="s">
        <v>1272</v>
      </c>
      <c r="M261" s="86"/>
      <c r="N261" s="86"/>
      <c r="O261" s="109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93"/>
      <c r="AE261" s="86"/>
      <c r="AF261" s="86"/>
      <c r="AG261" s="86"/>
      <c r="AH261" s="89"/>
    </row>
    <row r="262" spans="1:34" ht="16" thickBot="1">
      <c r="A262" s="90">
        <v>261</v>
      </c>
      <c r="B262" s="86" t="s">
        <v>1776</v>
      </c>
      <c r="C262" s="86" t="s">
        <v>3040</v>
      </c>
      <c r="D262" s="91" t="s">
        <v>3041</v>
      </c>
      <c r="E262" s="86" t="s">
        <v>1777</v>
      </c>
      <c r="F262" s="105" t="s">
        <v>3042</v>
      </c>
      <c r="G262" s="86" t="s">
        <v>1779</v>
      </c>
      <c r="H262" s="86" t="s">
        <v>40</v>
      </c>
      <c r="I262" s="86" t="s">
        <v>41</v>
      </c>
      <c r="J262" s="86" t="s">
        <v>1779</v>
      </c>
      <c r="K262" s="86" t="s">
        <v>2699</v>
      </c>
      <c r="L262" s="86" t="s">
        <v>1272</v>
      </c>
      <c r="M262" s="86"/>
      <c r="N262" s="86"/>
      <c r="O262" s="109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93"/>
      <c r="AE262" s="86"/>
      <c r="AF262" s="86"/>
      <c r="AG262" s="86"/>
      <c r="AH262" s="89"/>
    </row>
    <row r="263" spans="1:34" ht="16" thickBot="1">
      <c r="A263" s="90">
        <v>262</v>
      </c>
      <c r="B263" s="86" t="s">
        <v>1782</v>
      </c>
      <c r="C263" s="86" t="s">
        <v>3023</v>
      </c>
      <c r="D263" s="91" t="s">
        <v>3024</v>
      </c>
      <c r="E263" s="86" t="s">
        <v>1783</v>
      </c>
      <c r="F263" s="105" t="s">
        <v>3025</v>
      </c>
      <c r="G263" s="86" t="s">
        <v>41</v>
      </c>
      <c r="H263" s="86" t="s">
        <v>40</v>
      </c>
      <c r="I263" s="86" t="s">
        <v>41</v>
      </c>
      <c r="J263" s="86" t="s">
        <v>2699</v>
      </c>
      <c r="K263" s="86" t="s">
        <v>2699</v>
      </c>
      <c r="L263" s="86" t="s">
        <v>1272</v>
      </c>
      <c r="M263" s="86"/>
      <c r="N263" s="86"/>
      <c r="O263" s="109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93"/>
      <c r="AE263" s="86"/>
      <c r="AF263" s="86"/>
      <c r="AG263" s="86"/>
      <c r="AH263" s="89"/>
    </row>
    <row r="264" spans="1:34" ht="16" thickBot="1">
      <c r="A264" s="90">
        <v>263</v>
      </c>
      <c r="B264" s="86" t="s">
        <v>1786</v>
      </c>
      <c r="C264" s="86" t="s">
        <v>1785</v>
      </c>
      <c r="D264" s="91" t="s">
        <v>2699</v>
      </c>
      <c r="E264" s="86" t="s">
        <v>1787</v>
      </c>
      <c r="F264" s="86" t="s">
        <v>1102</v>
      </c>
      <c r="G264" s="86" t="s">
        <v>1789</v>
      </c>
      <c r="H264" s="86" t="s">
        <v>40</v>
      </c>
      <c r="I264" s="86" t="s">
        <v>41</v>
      </c>
      <c r="J264" s="86" t="s">
        <v>327</v>
      </c>
      <c r="K264" s="86" t="s">
        <v>1789</v>
      </c>
      <c r="L264" s="86" t="s">
        <v>1272</v>
      </c>
      <c r="M264" s="86"/>
      <c r="N264" s="86"/>
      <c r="O264" s="109" t="s">
        <v>2686</v>
      </c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93"/>
      <c r="AE264" s="86"/>
      <c r="AF264" s="86"/>
      <c r="AG264" s="86"/>
      <c r="AH264" s="89"/>
    </row>
    <row r="265" spans="1:34" ht="16" thickBot="1">
      <c r="A265" s="90">
        <v>264</v>
      </c>
      <c r="B265" s="86" t="s">
        <v>1791</v>
      </c>
      <c r="C265" s="86" t="s">
        <v>1790</v>
      </c>
      <c r="D265" s="91" t="s">
        <v>2699</v>
      </c>
      <c r="E265" s="86" t="s">
        <v>1792</v>
      </c>
      <c r="F265" s="86" t="s">
        <v>1102</v>
      </c>
      <c r="G265" s="86" t="s">
        <v>1794</v>
      </c>
      <c r="H265" s="86" t="s">
        <v>40</v>
      </c>
      <c r="I265" s="86" t="s">
        <v>41</v>
      </c>
      <c r="J265" s="86" t="s">
        <v>1795</v>
      </c>
      <c r="K265" s="86" t="s">
        <v>1794</v>
      </c>
      <c r="L265" s="86" t="s">
        <v>1272</v>
      </c>
      <c r="M265" s="86"/>
      <c r="N265" s="86"/>
      <c r="O265" s="109" t="s">
        <v>2686</v>
      </c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93"/>
      <c r="AE265" s="86"/>
      <c r="AF265" s="86"/>
      <c r="AG265" s="86"/>
      <c r="AH265" s="89"/>
    </row>
    <row r="266" spans="1:34" ht="16" thickBot="1">
      <c r="A266" s="90">
        <v>265</v>
      </c>
      <c r="B266" s="86" t="s">
        <v>1797</v>
      </c>
      <c r="C266" s="86" t="s">
        <v>3004</v>
      </c>
      <c r="D266" s="91" t="s">
        <v>3005</v>
      </c>
      <c r="E266" s="86" t="s">
        <v>1798</v>
      </c>
      <c r="F266" s="105" t="s">
        <v>3006</v>
      </c>
      <c r="G266" s="86" t="s">
        <v>41</v>
      </c>
      <c r="H266" s="86" t="s">
        <v>40</v>
      </c>
      <c r="I266" s="86" t="s">
        <v>41</v>
      </c>
      <c r="J266" s="86" t="s">
        <v>2699</v>
      </c>
      <c r="K266" s="86" t="s">
        <v>2699</v>
      </c>
      <c r="L266" s="86" t="s">
        <v>1272</v>
      </c>
      <c r="M266" s="86"/>
      <c r="N266" s="86"/>
      <c r="O266" s="109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93"/>
      <c r="AE266" s="86"/>
      <c r="AF266" s="86"/>
      <c r="AG266" s="86"/>
      <c r="AH266" s="89"/>
    </row>
    <row r="267" spans="1:34" ht="16" thickBot="1">
      <c r="A267" s="90">
        <v>266</v>
      </c>
      <c r="B267" s="86" t="s">
        <v>1801</v>
      </c>
      <c r="C267" s="86" t="s">
        <v>1800</v>
      </c>
      <c r="D267" s="91" t="s">
        <v>2699</v>
      </c>
      <c r="E267" s="86" t="s">
        <v>1802</v>
      </c>
      <c r="F267" s="86" t="s">
        <v>1803</v>
      </c>
      <c r="G267" s="86" t="s">
        <v>278</v>
      </c>
      <c r="H267" s="86" t="s">
        <v>40</v>
      </c>
      <c r="I267" s="86" t="s">
        <v>41</v>
      </c>
      <c r="J267" s="86" t="s">
        <v>278</v>
      </c>
      <c r="K267" s="86" t="s">
        <v>2699</v>
      </c>
      <c r="L267" s="86" t="s">
        <v>1272</v>
      </c>
      <c r="M267" s="86"/>
      <c r="N267" s="86"/>
      <c r="O267" s="109" t="s">
        <v>2686</v>
      </c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93"/>
      <c r="AE267" s="86"/>
      <c r="AF267" s="86"/>
      <c r="AG267" s="86"/>
      <c r="AH267" s="89"/>
    </row>
    <row r="268" spans="1:34" ht="16" thickBot="1">
      <c r="A268" s="90">
        <v>267</v>
      </c>
      <c r="B268" s="86" t="s">
        <v>1805</v>
      </c>
      <c r="C268" s="86" t="s">
        <v>2901</v>
      </c>
      <c r="D268" s="91" t="s">
        <v>2902</v>
      </c>
      <c r="E268" s="86" t="s">
        <v>1806</v>
      </c>
      <c r="F268" s="105" t="s">
        <v>2903</v>
      </c>
      <c r="G268" s="86" t="s">
        <v>349</v>
      </c>
      <c r="H268" s="86" t="s">
        <v>40</v>
      </c>
      <c r="I268" s="86" t="s">
        <v>41</v>
      </c>
      <c r="J268" s="86" t="s">
        <v>350</v>
      </c>
      <c r="K268" s="86" t="s">
        <v>349</v>
      </c>
      <c r="L268" s="86" t="s">
        <v>1272</v>
      </c>
      <c r="M268" s="86"/>
      <c r="N268" s="86"/>
      <c r="O268" s="109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93"/>
      <c r="AE268" s="86"/>
      <c r="AF268" s="86"/>
      <c r="AG268" s="86"/>
      <c r="AH268" s="89"/>
    </row>
    <row r="269" spans="1:34" ht="16" thickBot="1">
      <c r="A269" s="90">
        <v>268</v>
      </c>
      <c r="B269" s="86" t="s">
        <v>1809</v>
      </c>
      <c r="C269" s="86" t="s">
        <v>1808</v>
      </c>
      <c r="D269" s="91" t="s">
        <v>3067</v>
      </c>
      <c r="E269" s="86" t="s">
        <v>1810</v>
      </c>
      <c r="F269" s="86" t="s">
        <v>1811</v>
      </c>
      <c r="G269" s="86" t="s">
        <v>1812</v>
      </c>
      <c r="H269" s="86" t="s">
        <v>40</v>
      </c>
      <c r="I269" s="86" t="s">
        <v>1813</v>
      </c>
      <c r="J269" s="86" t="s">
        <v>1814</v>
      </c>
      <c r="K269" s="86" t="s">
        <v>1812</v>
      </c>
      <c r="L269" s="86" t="s">
        <v>1272</v>
      </c>
      <c r="M269" s="86"/>
      <c r="N269" s="86"/>
      <c r="O269" s="109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93"/>
      <c r="AE269" s="86"/>
      <c r="AF269" s="86"/>
      <c r="AG269" s="86"/>
      <c r="AH269" s="89"/>
    </row>
    <row r="270" spans="1:34" ht="16" thickBot="1">
      <c r="A270" s="90">
        <v>269</v>
      </c>
      <c r="B270" s="86" t="s">
        <v>1817</v>
      </c>
      <c r="C270" s="86" t="s">
        <v>1816</v>
      </c>
      <c r="D270" s="91" t="s">
        <v>2699</v>
      </c>
      <c r="E270" s="86" t="s">
        <v>1818</v>
      </c>
      <c r="F270" s="86" t="s">
        <v>1819</v>
      </c>
      <c r="G270" s="86" t="s">
        <v>278</v>
      </c>
      <c r="H270" s="86" t="s">
        <v>40</v>
      </c>
      <c r="I270" s="86" t="s">
        <v>41</v>
      </c>
      <c r="J270" s="86" t="s">
        <v>278</v>
      </c>
      <c r="K270" s="86" t="s">
        <v>2699</v>
      </c>
      <c r="L270" s="86" t="s">
        <v>1272</v>
      </c>
      <c r="M270" s="86"/>
      <c r="N270" s="86"/>
      <c r="O270" s="109" t="s">
        <v>2686</v>
      </c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93"/>
      <c r="AE270" s="86"/>
      <c r="AF270" s="86"/>
      <c r="AG270" s="86"/>
      <c r="AH270" s="89"/>
    </row>
    <row r="271" spans="1:34" ht="16" thickBot="1">
      <c r="A271" s="90">
        <v>270</v>
      </c>
      <c r="B271" s="86" t="s">
        <v>1821</v>
      </c>
      <c r="C271" s="86" t="s">
        <v>1820</v>
      </c>
      <c r="D271" s="91" t="s">
        <v>2971</v>
      </c>
      <c r="E271" s="86" t="s">
        <v>1822</v>
      </c>
      <c r="F271" s="86" t="s">
        <v>1823</v>
      </c>
      <c r="G271" s="86" t="s">
        <v>1824</v>
      </c>
      <c r="H271" s="86" t="s">
        <v>40</v>
      </c>
      <c r="I271" s="86" t="s">
        <v>41</v>
      </c>
      <c r="J271" s="97" t="s">
        <v>1824</v>
      </c>
      <c r="K271" s="86" t="s">
        <v>2699</v>
      </c>
      <c r="L271" s="86" t="s">
        <v>1272</v>
      </c>
      <c r="M271" s="86"/>
      <c r="N271" s="86"/>
      <c r="O271" s="109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93"/>
      <c r="AE271" s="86"/>
      <c r="AF271" s="86"/>
      <c r="AG271" s="86"/>
      <c r="AH271" s="89"/>
    </row>
    <row r="272" spans="1:34" ht="16" thickBot="1">
      <c r="A272" s="90">
        <v>271</v>
      </c>
      <c r="B272" s="86" t="s">
        <v>1827</v>
      </c>
      <c r="C272" s="86" t="s">
        <v>1826</v>
      </c>
      <c r="D272" s="91" t="s">
        <v>2867</v>
      </c>
      <c r="E272" s="86" t="s">
        <v>1828</v>
      </c>
      <c r="F272" s="86" t="s">
        <v>1829</v>
      </c>
      <c r="G272" s="86" t="s">
        <v>1830</v>
      </c>
      <c r="H272" s="86" t="s">
        <v>40</v>
      </c>
      <c r="I272" s="86" t="s">
        <v>633</v>
      </c>
      <c r="J272" s="86" t="s">
        <v>1667</v>
      </c>
      <c r="K272" s="86" t="s">
        <v>1830</v>
      </c>
      <c r="L272" s="86" t="s">
        <v>1272</v>
      </c>
      <c r="M272" s="86"/>
      <c r="N272" s="86"/>
      <c r="O272" s="109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93"/>
      <c r="AE272" s="86"/>
      <c r="AF272" s="86"/>
      <c r="AG272" s="86"/>
      <c r="AH272" s="89"/>
    </row>
    <row r="273" spans="1:34" ht="16" thickBot="1">
      <c r="A273" s="90">
        <v>272</v>
      </c>
      <c r="B273" s="86" t="s">
        <v>1832</v>
      </c>
      <c r="C273" s="86" t="s">
        <v>1831</v>
      </c>
      <c r="D273" s="91" t="s">
        <v>2699</v>
      </c>
      <c r="E273" s="86" t="s">
        <v>1833</v>
      </c>
      <c r="F273" s="86" t="s">
        <v>2852</v>
      </c>
      <c r="G273" s="86" t="s">
        <v>327</v>
      </c>
      <c r="H273" s="86" t="s">
        <v>40</v>
      </c>
      <c r="I273" s="86" t="s">
        <v>41</v>
      </c>
      <c r="J273" s="86" t="s">
        <v>327</v>
      </c>
      <c r="K273" s="86" t="s">
        <v>2699</v>
      </c>
      <c r="L273" s="86" t="s">
        <v>1272</v>
      </c>
      <c r="M273" s="86"/>
      <c r="N273" s="86"/>
      <c r="O273" s="109" t="s">
        <v>2686</v>
      </c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93"/>
      <c r="AE273" s="86"/>
      <c r="AF273" s="86"/>
      <c r="AG273" s="86"/>
      <c r="AH273" s="89"/>
    </row>
    <row r="274" spans="1:34" ht="16" thickBot="1">
      <c r="A274" s="90">
        <v>273</v>
      </c>
      <c r="B274" s="86" t="s">
        <v>1836</v>
      </c>
      <c r="C274" s="86" t="s">
        <v>1835</v>
      </c>
      <c r="D274" s="91" t="s">
        <v>2699</v>
      </c>
      <c r="E274" s="86" t="s">
        <v>1837</v>
      </c>
      <c r="F274" s="105" t="s">
        <v>2853</v>
      </c>
      <c r="G274" s="86" t="s">
        <v>327</v>
      </c>
      <c r="H274" s="86" t="s">
        <v>40</v>
      </c>
      <c r="I274" s="86" t="s">
        <v>41</v>
      </c>
      <c r="J274" s="86" t="s">
        <v>327</v>
      </c>
      <c r="K274" s="86" t="s">
        <v>2699</v>
      </c>
      <c r="L274" s="86" t="s">
        <v>1272</v>
      </c>
      <c r="M274" s="86"/>
      <c r="N274" s="86"/>
      <c r="O274" s="109" t="s">
        <v>2686</v>
      </c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93"/>
      <c r="AE274" s="86"/>
      <c r="AF274" s="86"/>
      <c r="AG274" s="86"/>
      <c r="AH274" s="89"/>
    </row>
    <row r="275" spans="1:34" ht="16" thickBot="1">
      <c r="A275" s="90">
        <v>274</v>
      </c>
      <c r="B275" s="86" t="s">
        <v>1840</v>
      </c>
      <c r="C275" s="86" t="s">
        <v>1839</v>
      </c>
      <c r="D275" s="91" t="s">
        <v>2868</v>
      </c>
      <c r="E275" s="86" t="s">
        <v>1841</v>
      </c>
      <c r="F275" s="86" t="s">
        <v>1842</v>
      </c>
      <c r="G275" s="86" t="s">
        <v>1843</v>
      </c>
      <c r="H275" s="86" t="s">
        <v>40</v>
      </c>
      <c r="I275" s="86" t="s">
        <v>41</v>
      </c>
      <c r="J275" s="86" t="s">
        <v>327</v>
      </c>
      <c r="K275" s="86" t="s">
        <v>1843</v>
      </c>
      <c r="L275" s="86" t="s">
        <v>1272</v>
      </c>
      <c r="M275" s="86"/>
      <c r="N275" s="86"/>
      <c r="O275" s="109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93"/>
      <c r="AE275" s="86"/>
      <c r="AF275" s="86"/>
      <c r="AG275" s="86"/>
      <c r="AH275" s="89"/>
    </row>
    <row r="276" spans="1:34" ht="16" thickBot="1">
      <c r="A276" s="90">
        <v>275</v>
      </c>
      <c r="B276" s="86" t="s">
        <v>1845</v>
      </c>
      <c r="C276" s="86" t="s">
        <v>1844</v>
      </c>
      <c r="D276" s="91" t="s">
        <v>2869</v>
      </c>
      <c r="E276" s="86" t="s">
        <v>1846</v>
      </c>
      <c r="F276" s="86" t="s">
        <v>1847</v>
      </c>
      <c r="G276" s="86" t="s">
        <v>1794</v>
      </c>
      <c r="H276" s="86" t="s">
        <v>40</v>
      </c>
      <c r="I276" s="86" t="s">
        <v>41</v>
      </c>
      <c r="J276" s="86" t="s">
        <v>1795</v>
      </c>
      <c r="K276" s="86" t="s">
        <v>1794</v>
      </c>
      <c r="L276" s="86" t="s">
        <v>1272</v>
      </c>
      <c r="M276" s="86"/>
      <c r="N276" s="86"/>
      <c r="O276" s="109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93"/>
      <c r="AE276" s="86"/>
      <c r="AF276" s="86"/>
      <c r="AG276" s="86"/>
      <c r="AH276" s="89"/>
    </row>
    <row r="277" spans="1:34" ht="16" thickBot="1">
      <c r="A277" s="90">
        <v>276</v>
      </c>
      <c r="B277" s="86" t="s">
        <v>1849</v>
      </c>
      <c r="C277" s="86" t="s">
        <v>2998</v>
      </c>
      <c r="D277" s="91" t="s">
        <v>2999</v>
      </c>
      <c r="E277" s="86" t="s">
        <v>1850</v>
      </c>
      <c r="F277" s="86" t="s">
        <v>3000</v>
      </c>
      <c r="G277" s="86" t="s">
        <v>1852</v>
      </c>
      <c r="H277" s="86" t="s">
        <v>40</v>
      </c>
      <c r="I277" s="86" t="s">
        <v>626</v>
      </c>
      <c r="J277" s="86" t="s">
        <v>1852</v>
      </c>
      <c r="K277" s="86" t="s">
        <v>2699</v>
      </c>
      <c r="L277" s="86" t="s">
        <v>1272</v>
      </c>
      <c r="M277" s="86"/>
      <c r="N277" s="86"/>
      <c r="O277" s="109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93"/>
      <c r="AE277" s="86"/>
      <c r="AF277" s="86"/>
      <c r="AG277" s="86"/>
      <c r="AH277" s="89"/>
    </row>
    <row r="278" spans="1:34" ht="16" thickBot="1">
      <c r="A278" s="90">
        <v>277</v>
      </c>
      <c r="B278" s="86" t="s">
        <v>1854</v>
      </c>
      <c r="C278" s="86" t="s">
        <v>1853</v>
      </c>
      <c r="D278" s="91" t="s">
        <v>2870</v>
      </c>
      <c r="E278" s="86" t="s">
        <v>1855</v>
      </c>
      <c r="F278" s="86" t="s">
        <v>1856</v>
      </c>
      <c r="G278" s="86" t="s">
        <v>1857</v>
      </c>
      <c r="H278" s="86" t="s">
        <v>40</v>
      </c>
      <c r="I278" s="86" t="s">
        <v>270</v>
      </c>
      <c r="J278" s="86" t="s">
        <v>271</v>
      </c>
      <c r="K278" s="86" t="s">
        <v>1857</v>
      </c>
      <c r="L278" s="86" t="s">
        <v>1272</v>
      </c>
      <c r="M278" s="86"/>
      <c r="N278" s="86"/>
      <c r="O278" s="109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93"/>
      <c r="AE278" s="86"/>
      <c r="AF278" s="86"/>
      <c r="AG278" s="86"/>
      <c r="AH278" s="89"/>
    </row>
    <row r="279" spans="1:34" ht="16" thickBot="1">
      <c r="A279" s="90">
        <v>278</v>
      </c>
      <c r="B279" s="86" t="s">
        <v>1860</v>
      </c>
      <c r="C279" s="86" t="s">
        <v>1859</v>
      </c>
      <c r="D279" s="91" t="s">
        <v>3052</v>
      </c>
      <c r="E279" s="86" t="s">
        <v>1861</v>
      </c>
      <c r="F279" s="86" t="s">
        <v>1862</v>
      </c>
      <c r="G279" s="86" t="s">
        <v>1863</v>
      </c>
      <c r="H279" s="86" t="s">
        <v>1397</v>
      </c>
      <c r="I279" s="86" t="s">
        <v>1864</v>
      </c>
      <c r="J279" s="86" t="s">
        <v>1865</v>
      </c>
      <c r="K279" s="86" t="s">
        <v>1863</v>
      </c>
      <c r="L279" s="86" t="s">
        <v>1272</v>
      </c>
      <c r="M279" s="86"/>
      <c r="N279" s="86"/>
      <c r="O279" s="109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93"/>
      <c r="AE279" s="86"/>
      <c r="AF279" s="86"/>
      <c r="AG279" s="86"/>
      <c r="AH279" s="89"/>
    </row>
    <row r="280" spans="1:34" ht="16" thickBot="1">
      <c r="A280" s="90">
        <v>279</v>
      </c>
      <c r="B280" s="86" t="s">
        <v>1868</v>
      </c>
      <c r="C280" s="86" t="s">
        <v>1867</v>
      </c>
      <c r="D280" s="91" t="s">
        <v>2930</v>
      </c>
      <c r="E280" s="86" t="s">
        <v>1869</v>
      </c>
      <c r="F280" s="86" t="s">
        <v>1870</v>
      </c>
      <c r="G280" s="86" t="s">
        <v>1863</v>
      </c>
      <c r="H280" s="86" t="s">
        <v>1397</v>
      </c>
      <c r="I280" s="86" t="s">
        <v>1864</v>
      </c>
      <c r="J280" s="86" t="s">
        <v>1865</v>
      </c>
      <c r="K280" s="86" t="s">
        <v>1863</v>
      </c>
      <c r="L280" s="86" t="s">
        <v>1272</v>
      </c>
      <c r="M280" s="86"/>
      <c r="N280" s="86"/>
      <c r="O280" s="109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93"/>
      <c r="AE280" s="86"/>
      <c r="AF280" s="86"/>
      <c r="AG280" s="86"/>
      <c r="AH280" s="89"/>
    </row>
    <row r="281" spans="1:34" ht="16" thickBot="1">
      <c r="A281" s="90">
        <v>280</v>
      </c>
      <c r="B281" s="86" t="s">
        <v>1873</v>
      </c>
      <c r="C281" s="86" t="s">
        <v>1872</v>
      </c>
      <c r="D281" s="91" t="s">
        <v>3032</v>
      </c>
      <c r="E281" s="86" t="s">
        <v>1874</v>
      </c>
      <c r="F281" s="86" t="s">
        <v>1875</v>
      </c>
      <c r="G281" s="86" t="s">
        <v>1876</v>
      </c>
      <c r="H281" s="86" t="s">
        <v>773</v>
      </c>
      <c r="I281" s="86" t="s">
        <v>774</v>
      </c>
      <c r="J281" s="86" t="s">
        <v>1877</v>
      </c>
      <c r="K281" s="86" t="s">
        <v>1876</v>
      </c>
      <c r="L281" s="86" t="s">
        <v>1272</v>
      </c>
      <c r="M281" s="86"/>
      <c r="N281" s="86"/>
      <c r="O281" s="109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93"/>
      <c r="AE281" s="86"/>
      <c r="AF281" s="86"/>
      <c r="AG281" s="86"/>
      <c r="AH281" s="89"/>
    </row>
    <row r="282" spans="1:34" ht="16" thickBot="1">
      <c r="A282" s="90">
        <v>281</v>
      </c>
      <c r="B282" s="86" t="s">
        <v>1880</v>
      </c>
      <c r="C282" s="86" t="s">
        <v>1879</v>
      </c>
      <c r="D282" s="91" t="s">
        <v>3058</v>
      </c>
      <c r="E282" s="86" t="s">
        <v>1881</v>
      </c>
      <c r="F282" s="86" t="s">
        <v>1882</v>
      </c>
      <c r="G282" s="86" t="s">
        <v>830</v>
      </c>
      <c r="H282" s="86" t="s">
        <v>773</v>
      </c>
      <c r="I282" s="86" t="s">
        <v>774</v>
      </c>
      <c r="J282" s="86" t="s">
        <v>831</v>
      </c>
      <c r="K282" s="86" t="s">
        <v>830</v>
      </c>
      <c r="L282" s="86" t="s">
        <v>1272</v>
      </c>
      <c r="M282" s="86"/>
      <c r="N282" s="86"/>
      <c r="O282" s="109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93"/>
      <c r="AE282" s="86"/>
      <c r="AF282" s="86"/>
      <c r="AG282" s="86"/>
      <c r="AH282" s="89"/>
    </row>
    <row r="283" spans="1:34" ht="16" thickBot="1">
      <c r="A283" s="90">
        <v>282</v>
      </c>
      <c r="B283" s="86" t="s">
        <v>1885</v>
      </c>
      <c r="C283" s="86" t="s">
        <v>1884</v>
      </c>
      <c r="D283" s="91" t="s">
        <v>3053</v>
      </c>
      <c r="E283" s="86" t="s">
        <v>1886</v>
      </c>
      <c r="F283" s="86" t="s">
        <v>1887</v>
      </c>
      <c r="G283" s="86" t="s">
        <v>809</v>
      </c>
      <c r="H283" s="86" t="s">
        <v>773</v>
      </c>
      <c r="I283" s="86" t="s">
        <v>774</v>
      </c>
      <c r="J283" s="86" t="s">
        <v>809</v>
      </c>
      <c r="K283" s="86" t="s">
        <v>2699</v>
      </c>
      <c r="L283" s="86" t="s">
        <v>1272</v>
      </c>
      <c r="M283" s="86"/>
      <c r="N283" s="86"/>
      <c r="O283" s="109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93"/>
      <c r="AE283" s="86"/>
      <c r="AF283" s="86"/>
      <c r="AG283" s="86"/>
      <c r="AH283" s="89"/>
    </row>
    <row r="284" spans="1:34" ht="16" thickBot="1">
      <c r="A284" s="90">
        <v>283</v>
      </c>
      <c r="B284" s="86" t="s">
        <v>1890</v>
      </c>
      <c r="C284" s="86" t="s">
        <v>1889</v>
      </c>
      <c r="D284" s="91" t="s">
        <v>2871</v>
      </c>
      <c r="E284" s="86" t="s">
        <v>1891</v>
      </c>
      <c r="F284" s="86" t="s">
        <v>1892</v>
      </c>
      <c r="G284" s="86" t="s">
        <v>782</v>
      </c>
      <c r="H284" s="86" t="s">
        <v>773</v>
      </c>
      <c r="I284" s="86" t="s">
        <v>774</v>
      </c>
      <c r="J284" s="86" t="s">
        <v>782</v>
      </c>
      <c r="K284" s="86" t="s">
        <v>2699</v>
      </c>
      <c r="L284" s="86" t="s">
        <v>1272</v>
      </c>
      <c r="M284" s="86"/>
      <c r="N284" s="86"/>
      <c r="O284" s="109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93"/>
      <c r="AE284" s="86"/>
      <c r="AF284" s="86"/>
      <c r="AG284" s="86"/>
      <c r="AH284" s="89"/>
    </row>
    <row r="285" spans="1:34" ht="16" thickBot="1">
      <c r="A285" s="90">
        <v>284</v>
      </c>
      <c r="B285" s="86" t="s">
        <v>1895</v>
      </c>
      <c r="C285" s="86" t="s">
        <v>1894</v>
      </c>
      <c r="D285" s="91" t="s">
        <v>2997</v>
      </c>
      <c r="E285" s="86" t="s">
        <v>1896</v>
      </c>
      <c r="F285" s="86" t="s">
        <v>1897</v>
      </c>
      <c r="G285" s="86" t="s">
        <v>1898</v>
      </c>
      <c r="H285" s="86" t="s">
        <v>773</v>
      </c>
      <c r="I285" s="86" t="s">
        <v>774</v>
      </c>
      <c r="J285" s="86" t="s">
        <v>1899</v>
      </c>
      <c r="K285" s="86" t="s">
        <v>1898</v>
      </c>
      <c r="L285" s="86" t="s">
        <v>1272</v>
      </c>
      <c r="M285" s="86"/>
      <c r="N285" s="86"/>
      <c r="O285" s="109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93"/>
      <c r="AE285" s="86"/>
      <c r="AF285" s="86"/>
      <c r="AG285" s="86"/>
      <c r="AH285" s="89"/>
    </row>
    <row r="286" spans="1:34" ht="16" thickBot="1">
      <c r="A286" s="90">
        <v>285</v>
      </c>
      <c r="B286" s="86" t="s">
        <v>1902</v>
      </c>
      <c r="C286" s="86" t="s">
        <v>1901</v>
      </c>
      <c r="D286" s="91" t="s">
        <v>2875</v>
      </c>
      <c r="E286" s="86" t="s">
        <v>1903</v>
      </c>
      <c r="F286" s="86" t="s">
        <v>1904</v>
      </c>
      <c r="G286" s="86" t="s">
        <v>1905</v>
      </c>
      <c r="H286" s="86" t="s">
        <v>773</v>
      </c>
      <c r="I286" s="86" t="s">
        <v>803</v>
      </c>
      <c r="J286" s="86" t="s">
        <v>2699</v>
      </c>
      <c r="K286" s="86" t="s">
        <v>2699</v>
      </c>
      <c r="L286" s="86" t="s">
        <v>1272</v>
      </c>
      <c r="M286" s="86"/>
      <c r="N286" s="86"/>
      <c r="O286" s="109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93"/>
      <c r="AE286" s="86"/>
      <c r="AF286" s="86"/>
      <c r="AG286" s="86"/>
      <c r="AH286" s="89"/>
    </row>
    <row r="287" spans="1:34" ht="16" thickBot="1">
      <c r="A287" s="90">
        <v>286</v>
      </c>
      <c r="B287" s="86" t="s">
        <v>1907</v>
      </c>
      <c r="C287" s="86" t="s">
        <v>1906</v>
      </c>
      <c r="D287" s="91" t="s">
        <v>2876</v>
      </c>
      <c r="E287" s="86" t="s">
        <v>1908</v>
      </c>
      <c r="F287" s="86" t="s">
        <v>1909</v>
      </c>
      <c r="G287" s="86" t="s">
        <v>1427</v>
      </c>
      <c r="H287" s="86" t="s">
        <v>773</v>
      </c>
      <c r="I287" s="86" t="s">
        <v>803</v>
      </c>
      <c r="J287" s="86" t="s">
        <v>1428</v>
      </c>
      <c r="K287" s="86" t="s">
        <v>1427</v>
      </c>
      <c r="L287" s="86" t="s">
        <v>1272</v>
      </c>
      <c r="M287" s="86"/>
      <c r="N287" s="86"/>
      <c r="O287" s="109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93"/>
      <c r="AE287" s="86"/>
      <c r="AF287" s="86"/>
      <c r="AG287" s="86"/>
      <c r="AH287" s="89"/>
    </row>
    <row r="288" spans="1:34" ht="16" thickBot="1">
      <c r="A288" s="90">
        <v>287</v>
      </c>
      <c r="B288" s="86" t="s">
        <v>1911</v>
      </c>
      <c r="C288" s="86" t="s">
        <v>1910</v>
      </c>
      <c r="D288" s="91" t="s">
        <v>2699</v>
      </c>
      <c r="E288" s="86" t="s">
        <v>1912</v>
      </c>
      <c r="F288" s="86" t="s">
        <v>1913</v>
      </c>
      <c r="G288" s="86" t="s">
        <v>1914</v>
      </c>
      <c r="H288" s="86" t="s">
        <v>773</v>
      </c>
      <c r="I288" s="86" t="s">
        <v>803</v>
      </c>
      <c r="J288" s="86" t="s">
        <v>1915</v>
      </c>
      <c r="K288" s="86" t="s">
        <v>1914</v>
      </c>
      <c r="L288" s="86" t="s">
        <v>1272</v>
      </c>
      <c r="M288" s="86"/>
      <c r="N288" s="86"/>
      <c r="O288" s="109" t="s">
        <v>2686</v>
      </c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93"/>
      <c r="AE288" s="86"/>
      <c r="AF288" s="86"/>
      <c r="AG288" s="86"/>
      <c r="AH288" s="89"/>
    </row>
    <row r="289" spans="1:34" ht="16" thickBot="1">
      <c r="A289" s="90">
        <v>288</v>
      </c>
      <c r="B289" s="86" t="s">
        <v>1917</v>
      </c>
      <c r="C289" s="86" t="s">
        <v>1916</v>
      </c>
      <c r="D289" s="91" t="s">
        <v>2877</v>
      </c>
      <c r="E289" s="86" t="s">
        <v>1918</v>
      </c>
      <c r="F289" s="86" t="s">
        <v>1919</v>
      </c>
      <c r="G289" s="86" t="s">
        <v>1920</v>
      </c>
      <c r="H289" s="86" t="s">
        <v>773</v>
      </c>
      <c r="I289" s="86" t="s">
        <v>774</v>
      </c>
      <c r="J289" s="86" t="s">
        <v>1921</v>
      </c>
      <c r="K289" s="86" t="s">
        <v>1920</v>
      </c>
      <c r="L289" s="86" t="s">
        <v>1272</v>
      </c>
      <c r="M289" s="86"/>
      <c r="N289" s="86"/>
      <c r="O289" s="109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93"/>
      <c r="AE289" s="86"/>
      <c r="AF289" s="86"/>
      <c r="AG289" s="86"/>
      <c r="AH289" s="89"/>
    </row>
    <row r="290" spans="1:34" ht="16" thickBot="1">
      <c r="A290" s="90">
        <v>289</v>
      </c>
      <c r="B290" s="86" t="s">
        <v>1923</v>
      </c>
      <c r="C290" s="86" t="s">
        <v>1922</v>
      </c>
      <c r="D290" s="91" t="s">
        <v>2878</v>
      </c>
      <c r="E290" s="86" t="s">
        <v>1924</v>
      </c>
      <c r="F290" s="86" t="s">
        <v>1925</v>
      </c>
      <c r="G290" s="86" t="s">
        <v>1926</v>
      </c>
      <c r="H290" s="86" t="s">
        <v>773</v>
      </c>
      <c r="I290" s="86" t="s">
        <v>774</v>
      </c>
      <c r="J290" s="86" t="s">
        <v>1926</v>
      </c>
      <c r="K290" s="86" t="s">
        <v>2699</v>
      </c>
      <c r="L290" s="86" t="s">
        <v>1272</v>
      </c>
      <c r="M290" s="86"/>
      <c r="N290" s="86"/>
      <c r="O290" s="109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93"/>
      <c r="AE290" s="86"/>
      <c r="AF290" s="86"/>
      <c r="AG290" s="86"/>
      <c r="AH290" s="89"/>
    </row>
    <row r="291" spans="1:34" ht="16" thickBot="1">
      <c r="A291" s="90">
        <v>290</v>
      </c>
      <c r="B291" s="86" t="s">
        <v>1928</v>
      </c>
      <c r="C291" s="86" t="s">
        <v>1927</v>
      </c>
      <c r="D291" s="91" t="s">
        <v>3011</v>
      </c>
      <c r="E291" s="86" t="s">
        <v>1929</v>
      </c>
      <c r="F291" s="86" t="s">
        <v>1930</v>
      </c>
      <c r="G291" s="86" t="s">
        <v>1931</v>
      </c>
      <c r="H291" s="86" t="s">
        <v>773</v>
      </c>
      <c r="I291" s="86" t="s">
        <v>803</v>
      </c>
      <c r="J291" s="86" t="s">
        <v>1932</v>
      </c>
      <c r="K291" s="86" t="s">
        <v>1931</v>
      </c>
      <c r="L291" s="86" t="s">
        <v>1272</v>
      </c>
      <c r="M291" s="86"/>
      <c r="N291" s="86"/>
      <c r="O291" s="109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93"/>
      <c r="AE291" s="86"/>
      <c r="AF291" s="86"/>
      <c r="AG291" s="86"/>
      <c r="AH291" s="89"/>
    </row>
    <row r="292" spans="1:34" ht="16" thickBot="1">
      <c r="A292" s="90">
        <v>291</v>
      </c>
      <c r="B292" s="86" t="s">
        <v>1934</v>
      </c>
      <c r="C292" s="86" t="s">
        <v>1933</v>
      </c>
      <c r="D292" s="91" t="s">
        <v>2879</v>
      </c>
      <c r="E292" s="86" t="s">
        <v>1935</v>
      </c>
      <c r="F292" s="86" t="s">
        <v>1936</v>
      </c>
      <c r="G292" s="86" t="s">
        <v>1312</v>
      </c>
      <c r="H292" s="86" t="s">
        <v>773</v>
      </c>
      <c r="I292" s="86" t="s">
        <v>774</v>
      </c>
      <c r="J292" s="86" t="s">
        <v>1312</v>
      </c>
      <c r="K292" s="86" t="s">
        <v>2699</v>
      </c>
      <c r="L292" s="86" t="s">
        <v>1272</v>
      </c>
      <c r="M292" s="86"/>
      <c r="N292" s="86"/>
      <c r="O292" s="109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93"/>
      <c r="AE292" s="86"/>
      <c r="AF292" s="86"/>
      <c r="AG292" s="86"/>
      <c r="AH292" s="89"/>
    </row>
    <row r="293" spans="1:34" ht="16" thickBot="1">
      <c r="A293" s="90">
        <v>292</v>
      </c>
      <c r="B293" s="86" t="s">
        <v>1938</v>
      </c>
      <c r="C293" s="86" t="s">
        <v>1937</v>
      </c>
      <c r="D293" s="91" t="s">
        <v>2872</v>
      </c>
      <c r="E293" s="86" t="s">
        <v>1939</v>
      </c>
      <c r="F293" s="86" t="s">
        <v>1940</v>
      </c>
      <c r="G293" s="86" t="s">
        <v>1941</v>
      </c>
      <c r="H293" s="86" t="s">
        <v>773</v>
      </c>
      <c r="I293" s="86" t="s">
        <v>1942</v>
      </c>
      <c r="J293" s="86" t="s">
        <v>1943</v>
      </c>
      <c r="K293" s="86" t="s">
        <v>1941</v>
      </c>
      <c r="L293" s="86" t="s">
        <v>1272</v>
      </c>
      <c r="M293" s="86"/>
      <c r="N293" s="86"/>
      <c r="O293" s="109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93"/>
      <c r="AE293" s="86"/>
      <c r="AF293" s="86"/>
      <c r="AG293" s="86"/>
      <c r="AH293" s="89"/>
    </row>
    <row r="294" spans="1:34" ht="16" thickBot="1">
      <c r="A294" s="90">
        <v>293</v>
      </c>
      <c r="B294" s="86" t="s">
        <v>1945</v>
      </c>
      <c r="C294" s="86" t="s">
        <v>1944</v>
      </c>
      <c r="D294" s="91" t="s">
        <v>2873</v>
      </c>
      <c r="E294" s="86" t="s">
        <v>1946</v>
      </c>
      <c r="F294" s="86" t="s">
        <v>1947</v>
      </c>
      <c r="G294" s="86" t="s">
        <v>1948</v>
      </c>
      <c r="H294" s="86" t="s">
        <v>773</v>
      </c>
      <c r="I294" s="86" t="s">
        <v>1949</v>
      </c>
      <c r="J294" s="86" t="s">
        <v>1948</v>
      </c>
      <c r="K294" s="86" t="s">
        <v>2699</v>
      </c>
      <c r="L294" s="86" t="s">
        <v>1272</v>
      </c>
      <c r="M294" s="86"/>
      <c r="N294" s="86"/>
      <c r="O294" s="109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93"/>
      <c r="AE294" s="86"/>
      <c r="AF294" s="86"/>
      <c r="AG294" s="86"/>
      <c r="AH294" s="89"/>
    </row>
    <row r="295" spans="1:34" ht="16" thickBot="1">
      <c r="A295" s="90">
        <v>294</v>
      </c>
      <c r="B295" s="86" t="s">
        <v>1951</v>
      </c>
      <c r="C295" s="86" t="s">
        <v>1950</v>
      </c>
      <c r="D295" s="91" t="s">
        <v>2874</v>
      </c>
      <c r="E295" s="86" t="s">
        <v>1952</v>
      </c>
      <c r="F295" s="86" t="s">
        <v>1953</v>
      </c>
      <c r="G295" s="86" t="s">
        <v>1954</v>
      </c>
      <c r="H295" s="86" t="s">
        <v>773</v>
      </c>
      <c r="I295" s="86" t="s">
        <v>803</v>
      </c>
      <c r="J295" s="86" t="s">
        <v>1421</v>
      </c>
      <c r="K295" s="86" t="s">
        <v>1954</v>
      </c>
      <c r="L295" s="86" t="s">
        <v>1272</v>
      </c>
      <c r="M295" s="86"/>
      <c r="N295" s="86"/>
      <c r="O295" s="109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93"/>
      <c r="AE295" s="86"/>
      <c r="AF295" s="86"/>
      <c r="AG295" s="86"/>
      <c r="AH295" s="89"/>
    </row>
    <row r="296" spans="1:34" ht="16" thickBot="1">
      <c r="A296" s="90">
        <v>295</v>
      </c>
      <c r="B296" s="86" t="s">
        <v>1956</v>
      </c>
      <c r="C296" s="86" t="s">
        <v>1955</v>
      </c>
      <c r="D296" s="91" t="s">
        <v>2880</v>
      </c>
      <c r="E296" s="86" t="s">
        <v>1957</v>
      </c>
      <c r="F296" s="86" t="s">
        <v>1958</v>
      </c>
      <c r="G296" s="86" t="s">
        <v>1959</v>
      </c>
      <c r="H296" s="86" t="s">
        <v>773</v>
      </c>
      <c r="I296" s="86" t="s">
        <v>774</v>
      </c>
      <c r="J296" s="86" t="s">
        <v>1959</v>
      </c>
      <c r="K296" s="86" t="s">
        <v>2699</v>
      </c>
      <c r="L296" s="86" t="s">
        <v>1272</v>
      </c>
      <c r="M296" s="86"/>
      <c r="N296" s="86"/>
      <c r="O296" s="109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93"/>
      <c r="AE296" s="86"/>
      <c r="AF296" s="86"/>
      <c r="AG296" s="86"/>
      <c r="AH296" s="89"/>
    </row>
    <row r="297" spans="1:34" ht="16" thickBot="1">
      <c r="A297" s="90">
        <v>296</v>
      </c>
      <c r="B297" s="86" t="s">
        <v>1961</v>
      </c>
      <c r="C297" s="86" t="s">
        <v>1960</v>
      </c>
      <c r="D297" s="91" t="s">
        <v>2881</v>
      </c>
      <c r="E297" s="86" t="s">
        <v>1962</v>
      </c>
      <c r="F297" s="86" t="s">
        <v>1963</v>
      </c>
      <c r="G297" s="86" t="s">
        <v>1324</v>
      </c>
      <c r="H297" s="86" t="s">
        <v>773</v>
      </c>
      <c r="I297" s="86" t="s">
        <v>1325</v>
      </c>
      <c r="J297" s="86" t="s">
        <v>1326</v>
      </c>
      <c r="K297" s="86" t="s">
        <v>1324</v>
      </c>
      <c r="L297" s="86" t="s">
        <v>1272</v>
      </c>
      <c r="M297" s="86"/>
      <c r="N297" s="86"/>
      <c r="O297" s="109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93"/>
      <c r="AE297" s="86"/>
      <c r="AF297" s="86"/>
      <c r="AG297" s="86"/>
      <c r="AH297" s="89"/>
    </row>
    <row r="298" spans="1:34" ht="16" thickBot="1">
      <c r="A298" s="90">
        <v>297</v>
      </c>
      <c r="B298" s="86" t="s">
        <v>1965</v>
      </c>
      <c r="C298" s="86" t="s">
        <v>1964</v>
      </c>
      <c r="D298" s="91" t="s">
        <v>2969</v>
      </c>
      <c r="E298" s="86" t="s">
        <v>1966</v>
      </c>
      <c r="F298" s="86" t="s">
        <v>1967</v>
      </c>
      <c r="G298" s="86" t="s">
        <v>1968</v>
      </c>
      <c r="H298" s="86" t="s">
        <v>773</v>
      </c>
      <c r="I298" s="86" t="s">
        <v>774</v>
      </c>
      <c r="J298" s="86" t="s">
        <v>1482</v>
      </c>
      <c r="K298" s="86" t="s">
        <v>1968</v>
      </c>
      <c r="L298" s="86" t="s">
        <v>1272</v>
      </c>
      <c r="M298" s="86"/>
      <c r="N298" s="86"/>
      <c r="O298" s="109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93"/>
      <c r="AE298" s="86"/>
      <c r="AF298" s="86"/>
      <c r="AG298" s="86"/>
      <c r="AH298" s="89"/>
    </row>
    <row r="299" spans="1:34" ht="16" thickBot="1">
      <c r="A299" s="90">
        <v>298</v>
      </c>
      <c r="B299" s="86" t="s">
        <v>1971</v>
      </c>
      <c r="C299" s="86" t="s">
        <v>1970</v>
      </c>
      <c r="D299" s="91" t="s">
        <v>2882</v>
      </c>
      <c r="E299" s="86" t="s">
        <v>1972</v>
      </c>
      <c r="F299" s="86" t="s">
        <v>1973</v>
      </c>
      <c r="G299" s="86" t="s">
        <v>1304</v>
      </c>
      <c r="H299" s="86" t="s">
        <v>773</v>
      </c>
      <c r="I299" s="86" t="s">
        <v>774</v>
      </c>
      <c r="J299" s="86" t="s">
        <v>1304</v>
      </c>
      <c r="K299" s="86" t="s">
        <v>2699</v>
      </c>
      <c r="L299" s="86" t="s">
        <v>1272</v>
      </c>
      <c r="M299" s="86"/>
      <c r="N299" s="86"/>
      <c r="O299" s="109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93"/>
      <c r="AE299" s="86"/>
      <c r="AF299" s="86"/>
      <c r="AG299" s="86"/>
      <c r="AH299" s="89"/>
    </row>
    <row r="300" spans="1:34" ht="16" thickBot="1">
      <c r="A300" s="90">
        <v>299</v>
      </c>
      <c r="B300" s="86" t="s">
        <v>1976</v>
      </c>
      <c r="C300" s="86" t="s">
        <v>1975</v>
      </c>
      <c r="D300" s="91" t="s">
        <v>2883</v>
      </c>
      <c r="E300" s="86" t="s">
        <v>1977</v>
      </c>
      <c r="F300" s="86" t="s">
        <v>1978</v>
      </c>
      <c r="G300" s="86" t="s">
        <v>1981</v>
      </c>
      <c r="H300" s="86" t="s">
        <v>773</v>
      </c>
      <c r="I300" s="86" t="s">
        <v>1980</v>
      </c>
      <c r="J300" s="86" t="s">
        <v>1981</v>
      </c>
      <c r="K300" s="86" t="s">
        <v>2699</v>
      </c>
      <c r="L300" s="86" t="s">
        <v>1272</v>
      </c>
      <c r="M300" s="86"/>
      <c r="N300" s="86"/>
      <c r="O300" s="109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93"/>
      <c r="AE300" s="86"/>
      <c r="AF300" s="86"/>
      <c r="AG300" s="86"/>
      <c r="AH300" s="89"/>
    </row>
    <row r="301" spans="1:34" ht="16" thickBot="1">
      <c r="A301" s="90">
        <v>300</v>
      </c>
      <c r="B301" s="86" t="s">
        <v>1984</v>
      </c>
      <c r="C301" s="86" t="s">
        <v>1983</v>
      </c>
      <c r="D301" s="91" t="s">
        <v>2884</v>
      </c>
      <c r="E301" s="86" t="s">
        <v>1985</v>
      </c>
      <c r="F301" s="86" t="s">
        <v>1986</v>
      </c>
      <c r="G301" s="86" t="s">
        <v>1987</v>
      </c>
      <c r="H301" s="86" t="s">
        <v>773</v>
      </c>
      <c r="I301" s="86" t="s">
        <v>774</v>
      </c>
      <c r="J301" s="86" t="s">
        <v>1312</v>
      </c>
      <c r="K301" s="86" t="s">
        <v>1987</v>
      </c>
      <c r="L301" s="86" t="s">
        <v>1272</v>
      </c>
      <c r="M301" s="86"/>
      <c r="N301" s="86"/>
      <c r="O301" s="109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93"/>
      <c r="AE301" s="86"/>
      <c r="AF301" s="86"/>
      <c r="AG301" s="86"/>
      <c r="AH301" s="89"/>
    </row>
    <row r="302" spans="1:34" ht="16" thickBot="1">
      <c r="A302" s="90">
        <v>301</v>
      </c>
      <c r="B302" s="86" t="s">
        <v>1990</v>
      </c>
      <c r="C302" s="86" t="s">
        <v>1989</v>
      </c>
      <c r="D302" s="91" t="s">
        <v>2885</v>
      </c>
      <c r="E302" s="86" t="s">
        <v>1991</v>
      </c>
      <c r="F302" s="86" t="s">
        <v>1992</v>
      </c>
      <c r="G302" s="86" t="s">
        <v>1993</v>
      </c>
      <c r="H302" s="86" t="s">
        <v>1994</v>
      </c>
      <c r="I302" s="86" t="s">
        <v>1995</v>
      </c>
      <c r="J302" s="86" t="s">
        <v>1996</v>
      </c>
      <c r="K302" s="86" t="s">
        <v>1993</v>
      </c>
      <c r="L302" s="86" t="s">
        <v>1272</v>
      </c>
      <c r="M302" s="86"/>
      <c r="N302" s="86"/>
      <c r="O302" s="109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93"/>
      <c r="AE302" s="86"/>
      <c r="AF302" s="86"/>
      <c r="AG302" s="86"/>
      <c r="AH302" s="89"/>
    </row>
    <row r="303" spans="1:34" ht="16" thickBot="1">
      <c r="A303" s="90">
        <v>302</v>
      </c>
      <c r="B303" s="86" t="s">
        <v>1998</v>
      </c>
      <c r="C303" s="86" t="s">
        <v>1997</v>
      </c>
      <c r="D303" s="91" t="s">
        <v>3034</v>
      </c>
      <c r="E303" s="86" t="s">
        <v>1999</v>
      </c>
      <c r="F303" s="86" t="s">
        <v>2000</v>
      </c>
      <c r="G303" s="86" t="s">
        <v>2001</v>
      </c>
      <c r="H303" s="86" t="s">
        <v>40</v>
      </c>
      <c r="I303" s="86" t="s">
        <v>41</v>
      </c>
      <c r="J303" s="86" t="s">
        <v>468</v>
      </c>
      <c r="K303" s="86" t="s">
        <v>2001</v>
      </c>
      <c r="L303" s="86" t="s">
        <v>1272</v>
      </c>
      <c r="M303" s="86"/>
      <c r="N303" s="86"/>
      <c r="O303" s="109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93"/>
      <c r="AE303" s="86"/>
      <c r="AF303" s="86"/>
      <c r="AG303" s="86"/>
      <c r="AH303" s="89"/>
    </row>
    <row r="304" spans="1:34" ht="16" thickBot="1">
      <c r="A304" s="90">
        <v>303</v>
      </c>
      <c r="B304" s="86" t="s">
        <v>2004</v>
      </c>
      <c r="C304" s="86" t="s">
        <v>2003</v>
      </c>
      <c r="D304" s="91" t="s">
        <v>3002</v>
      </c>
      <c r="E304" s="86" t="s">
        <v>2005</v>
      </c>
      <c r="F304" s="86" t="s">
        <v>2006</v>
      </c>
      <c r="G304" s="86" t="s">
        <v>2007</v>
      </c>
      <c r="H304" s="86" t="s">
        <v>40</v>
      </c>
      <c r="I304" s="86" t="s">
        <v>252</v>
      </c>
      <c r="J304" s="86" t="s">
        <v>2008</v>
      </c>
      <c r="K304" s="86" t="s">
        <v>2007</v>
      </c>
      <c r="L304" s="86" t="s">
        <v>1272</v>
      </c>
      <c r="M304" s="86"/>
      <c r="N304" s="86"/>
      <c r="O304" s="109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93"/>
      <c r="AE304" s="86"/>
      <c r="AF304" s="86"/>
      <c r="AG304" s="86"/>
      <c r="AH304" s="89"/>
    </row>
    <row r="305" spans="1:34" ht="16" thickBot="1">
      <c r="A305" s="90">
        <v>304</v>
      </c>
      <c r="B305" s="86" t="s">
        <v>2011</v>
      </c>
      <c r="C305" s="86" t="s">
        <v>2010</v>
      </c>
      <c r="D305" s="91" t="s">
        <v>2918</v>
      </c>
      <c r="E305" s="86" t="s">
        <v>2012</v>
      </c>
      <c r="F305" s="86" t="s">
        <v>2013</v>
      </c>
      <c r="G305" s="86" t="s">
        <v>2014</v>
      </c>
      <c r="H305" s="86" t="s">
        <v>40</v>
      </c>
      <c r="I305" s="86" t="s">
        <v>252</v>
      </c>
      <c r="J305" s="86" t="s">
        <v>1165</v>
      </c>
      <c r="K305" s="86" t="s">
        <v>2014</v>
      </c>
      <c r="L305" s="86" t="s">
        <v>1272</v>
      </c>
      <c r="M305" s="86"/>
      <c r="N305" s="86"/>
      <c r="O305" s="109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93"/>
      <c r="AE305" s="86"/>
      <c r="AF305" s="86"/>
      <c r="AG305" s="86"/>
      <c r="AH305" s="89"/>
    </row>
    <row r="306" spans="1:34" ht="16" thickBot="1">
      <c r="A306" s="90">
        <v>305</v>
      </c>
      <c r="B306" s="86" t="s">
        <v>2017</v>
      </c>
      <c r="C306" s="86" t="s">
        <v>2016</v>
      </c>
      <c r="D306" s="91" t="s">
        <v>2994</v>
      </c>
      <c r="E306" s="86" t="s">
        <v>2018</v>
      </c>
      <c r="F306" s="86" t="s">
        <v>2019</v>
      </c>
      <c r="G306" s="86" t="s">
        <v>2020</v>
      </c>
      <c r="H306" s="86" t="s">
        <v>40</v>
      </c>
      <c r="I306" s="86" t="s">
        <v>252</v>
      </c>
      <c r="J306" s="86" t="s">
        <v>2021</v>
      </c>
      <c r="K306" s="86" t="s">
        <v>2020</v>
      </c>
      <c r="L306" s="86" t="s">
        <v>1272</v>
      </c>
      <c r="M306" s="86"/>
      <c r="N306" s="86"/>
      <c r="O306" s="109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93"/>
      <c r="AE306" s="86"/>
      <c r="AF306" s="86"/>
      <c r="AG306" s="86"/>
      <c r="AH306" s="89"/>
    </row>
    <row r="307" spans="1:34" ht="16" thickBot="1">
      <c r="A307" s="90">
        <v>306</v>
      </c>
      <c r="B307" s="86" t="s">
        <v>2024</v>
      </c>
      <c r="C307" s="86" t="s">
        <v>2023</v>
      </c>
      <c r="D307" s="91" t="s">
        <v>2977</v>
      </c>
      <c r="E307" s="86" t="s">
        <v>2025</v>
      </c>
      <c r="F307" s="86" t="s">
        <v>2026</v>
      </c>
      <c r="G307" s="86" t="s">
        <v>2027</v>
      </c>
      <c r="H307" s="86" t="s">
        <v>40</v>
      </c>
      <c r="I307" s="86" t="s">
        <v>252</v>
      </c>
      <c r="J307" s="86" t="s">
        <v>1158</v>
      </c>
      <c r="K307" s="86" t="s">
        <v>2027</v>
      </c>
      <c r="L307" s="86" t="s">
        <v>1272</v>
      </c>
      <c r="M307" s="86"/>
      <c r="N307" s="86"/>
      <c r="O307" s="109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93"/>
      <c r="AE307" s="86"/>
      <c r="AF307" s="86"/>
      <c r="AG307" s="86"/>
      <c r="AH307" s="89"/>
    </row>
    <row r="308" spans="1:34" ht="16" thickBot="1">
      <c r="A308" s="90">
        <v>307</v>
      </c>
      <c r="B308" s="86" t="s">
        <v>2030</v>
      </c>
      <c r="C308" s="86" t="s">
        <v>2029</v>
      </c>
      <c r="D308" s="91" t="s">
        <v>3069</v>
      </c>
      <c r="E308" s="86" t="s">
        <v>2031</v>
      </c>
      <c r="F308" s="86" t="s">
        <v>2032</v>
      </c>
      <c r="G308" s="86" t="s">
        <v>2033</v>
      </c>
      <c r="H308" s="86" t="s">
        <v>40</v>
      </c>
      <c r="I308" s="86" t="s">
        <v>2034</v>
      </c>
      <c r="J308" s="86" t="s">
        <v>2035</v>
      </c>
      <c r="K308" s="86" t="s">
        <v>2033</v>
      </c>
      <c r="L308" s="86" t="s">
        <v>1272</v>
      </c>
      <c r="M308" s="86"/>
      <c r="N308" s="86"/>
      <c r="O308" s="109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93"/>
      <c r="AE308" s="86"/>
      <c r="AF308" s="86"/>
      <c r="AG308" s="86"/>
      <c r="AH308" s="89"/>
    </row>
    <row r="309" spans="1:34" ht="16" thickBot="1">
      <c r="A309" s="90">
        <v>308</v>
      </c>
      <c r="B309" s="86" t="s">
        <v>2038</v>
      </c>
      <c r="C309" s="86" t="s">
        <v>2037</v>
      </c>
      <c r="D309" s="91" t="s">
        <v>2886</v>
      </c>
      <c r="E309" s="86" t="s">
        <v>2039</v>
      </c>
      <c r="F309" s="86" t="s">
        <v>2040</v>
      </c>
      <c r="G309" s="86" t="s">
        <v>2041</v>
      </c>
      <c r="H309" s="86" t="s">
        <v>40</v>
      </c>
      <c r="I309" s="86" t="s">
        <v>2034</v>
      </c>
      <c r="J309" s="86" t="s">
        <v>2042</v>
      </c>
      <c r="K309" s="86" t="s">
        <v>2041</v>
      </c>
      <c r="L309" s="86" t="s">
        <v>1272</v>
      </c>
      <c r="M309" s="86"/>
      <c r="N309" s="86"/>
      <c r="O309" s="109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93"/>
      <c r="AE309" s="86"/>
      <c r="AF309" s="86"/>
      <c r="AG309" s="86"/>
      <c r="AH309" s="89"/>
    </row>
    <row r="310" spans="1:34" ht="16" thickBot="1">
      <c r="A310" s="90">
        <v>309</v>
      </c>
      <c r="B310" s="86" t="s">
        <v>2045</v>
      </c>
      <c r="C310" s="86" t="s">
        <v>2044</v>
      </c>
      <c r="D310" s="91" t="s">
        <v>2968</v>
      </c>
      <c r="E310" s="86" t="s">
        <v>2046</v>
      </c>
      <c r="F310" s="86" t="s">
        <v>2047</v>
      </c>
      <c r="G310" s="86" t="s">
        <v>2048</v>
      </c>
      <c r="H310" s="86" t="s">
        <v>40</v>
      </c>
      <c r="I310" s="86" t="s">
        <v>1104</v>
      </c>
      <c r="J310" s="86" t="s">
        <v>1105</v>
      </c>
      <c r="K310" s="86" t="s">
        <v>2048</v>
      </c>
      <c r="L310" s="86" t="s">
        <v>1272</v>
      </c>
      <c r="M310" s="86"/>
      <c r="N310" s="86"/>
      <c r="O310" s="109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93"/>
      <c r="AE310" s="86"/>
      <c r="AF310" s="86"/>
      <c r="AG310" s="86"/>
      <c r="AH310" s="89"/>
    </row>
    <row r="311" spans="1:34" ht="16" thickBot="1">
      <c r="A311" s="90">
        <v>310</v>
      </c>
      <c r="B311" s="86" t="s">
        <v>2051</v>
      </c>
      <c r="C311" s="86" t="s">
        <v>2050</v>
      </c>
      <c r="D311" s="91" t="s">
        <v>3077</v>
      </c>
      <c r="E311" s="86" t="s">
        <v>2052</v>
      </c>
      <c r="F311" s="86" t="s">
        <v>2053</v>
      </c>
      <c r="G311" s="86" t="s">
        <v>3105</v>
      </c>
      <c r="H311" s="86" t="s">
        <v>40</v>
      </c>
      <c r="I311" s="86" t="s">
        <v>2034</v>
      </c>
      <c r="J311" s="86" t="s">
        <v>2055</v>
      </c>
      <c r="K311" s="86" t="s">
        <v>2699</v>
      </c>
      <c r="L311" s="86" t="s">
        <v>1272</v>
      </c>
      <c r="M311" s="86"/>
      <c r="N311" s="86"/>
      <c r="O311" s="109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93"/>
      <c r="AE311" s="86"/>
      <c r="AF311" s="86"/>
      <c r="AG311" s="86"/>
      <c r="AH311" s="89"/>
    </row>
    <row r="312" spans="1:34" ht="16" thickBot="1">
      <c r="A312" s="90">
        <v>311</v>
      </c>
      <c r="B312" s="86" t="s">
        <v>2058</v>
      </c>
      <c r="C312" s="86" t="s">
        <v>2057</v>
      </c>
      <c r="D312" s="91" t="s">
        <v>3008</v>
      </c>
      <c r="E312" s="86" t="s">
        <v>2059</v>
      </c>
      <c r="F312" s="86" t="s">
        <v>2060</v>
      </c>
      <c r="G312" s="86" t="s">
        <v>2061</v>
      </c>
      <c r="H312" s="86" t="s">
        <v>40</v>
      </c>
      <c r="I312" s="86" t="s">
        <v>764</v>
      </c>
      <c r="J312" s="86" t="s">
        <v>2062</v>
      </c>
      <c r="K312" s="86" t="s">
        <v>2061</v>
      </c>
      <c r="L312" s="86" t="s">
        <v>1272</v>
      </c>
      <c r="M312" s="86"/>
      <c r="N312" s="86"/>
      <c r="O312" s="109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93"/>
      <c r="AE312" s="86"/>
      <c r="AF312" s="86"/>
      <c r="AG312" s="86"/>
      <c r="AH312" s="89"/>
    </row>
    <row r="313" spans="1:34" ht="16" thickBot="1">
      <c r="A313" s="90">
        <v>312</v>
      </c>
      <c r="B313" s="86" t="s">
        <v>2065</v>
      </c>
      <c r="C313" s="86" t="s">
        <v>2064</v>
      </c>
      <c r="D313" s="91" t="s">
        <v>2887</v>
      </c>
      <c r="E313" s="86" t="s">
        <v>2066</v>
      </c>
      <c r="F313" s="86" t="s">
        <v>2067</v>
      </c>
      <c r="G313" s="86" t="s">
        <v>2068</v>
      </c>
      <c r="H313" s="86" t="s">
        <v>40</v>
      </c>
      <c r="I313" s="86" t="s">
        <v>41</v>
      </c>
      <c r="J313" s="86" t="s">
        <v>350</v>
      </c>
      <c r="K313" s="86" t="s">
        <v>2068</v>
      </c>
      <c r="L313" s="86" t="s">
        <v>1272</v>
      </c>
      <c r="M313" s="86"/>
      <c r="N313" s="86"/>
      <c r="O313" s="109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93"/>
      <c r="AE313" s="86"/>
      <c r="AF313" s="86"/>
      <c r="AG313" s="86"/>
      <c r="AH313" s="89"/>
    </row>
    <row r="314" spans="1:34" ht="16" thickBot="1">
      <c r="A314" s="90">
        <v>313</v>
      </c>
      <c r="B314" s="86" t="s">
        <v>2070</v>
      </c>
      <c r="C314" s="86" t="s">
        <v>2069</v>
      </c>
      <c r="D314" s="91" t="s">
        <v>2888</v>
      </c>
      <c r="E314" s="86" t="s">
        <v>2071</v>
      </c>
      <c r="F314" s="86" t="s">
        <v>2072</v>
      </c>
      <c r="G314" s="86" t="s">
        <v>2073</v>
      </c>
      <c r="H314" s="86" t="s">
        <v>40</v>
      </c>
      <c r="I314" s="86" t="s">
        <v>41</v>
      </c>
      <c r="J314" s="86" t="s">
        <v>706</v>
      </c>
      <c r="K314" s="86" t="s">
        <v>2073</v>
      </c>
      <c r="L314" s="86" t="s">
        <v>1272</v>
      </c>
      <c r="M314" s="86"/>
      <c r="N314" s="86"/>
      <c r="O314" s="109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93"/>
      <c r="AE314" s="86"/>
      <c r="AF314" s="86"/>
      <c r="AG314" s="86"/>
      <c r="AH314" s="89"/>
    </row>
    <row r="315" spans="1:34" ht="16" thickBot="1">
      <c r="A315" s="90">
        <v>314</v>
      </c>
      <c r="B315" s="86" t="s">
        <v>2076</v>
      </c>
      <c r="C315" s="86" t="s">
        <v>2075</v>
      </c>
      <c r="D315" s="91" t="s">
        <v>2889</v>
      </c>
      <c r="E315" s="86" t="s">
        <v>2077</v>
      </c>
      <c r="F315" s="86" t="s">
        <v>2078</v>
      </c>
      <c r="G315" s="86" t="s">
        <v>2079</v>
      </c>
      <c r="H315" s="86" t="s">
        <v>40</v>
      </c>
      <c r="I315" s="86" t="s">
        <v>41</v>
      </c>
      <c r="J315" s="86" t="s">
        <v>504</v>
      </c>
      <c r="K315" s="86" t="s">
        <v>2079</v>
      </c>
      <c r="L315" s="86" t="s">
        <v>1272</v>
      </c>
      <c r="M315" s="86"/>
      <c r="N315" s="86"/>
      <c r="O315" s="109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93"/>
      <c r="AE315" s="86"/>
      <c r="AF315" s="86"/>
      <c r="AG315" s="86"/>
      <c r="AH315" s="89"/>
    </row>
    <row r="316" spans="1:34" ht="16" thickBot="1">
      <c r="A316" s="90">
        <v>315</v>
      </c>
      <c r="B316" s="86" t="s">
        <v>2081</v>
      </c>
      <c r="C316" s="86" t="s">
        <v>2080</v>
      </c>
      <c r="D316" s="91" t="s">
        <v>2920</v>
      </c>
      <c r="E316" s="86" t="s">
        <v>2082</v>
      </c>
      <c r="F316" s="86" t="s">
        <v>2083</v>
      </c>
      <c r="G316" s="86" t="s">
        <v>2084</v>
      </c>
      <c r="H316" s="86" t="s">
        <v>40</v>
      </c>
      <c r="I316" s="86" t="s">
        <v>2085</v>
      </c>
      <c r="J316" s="86" t="s">
        <v>2086</v>
      </c>
      <c r="K316" s="86" t="s">
        <v>2084</v>
      </c>
      <c r="L316" s="86" t="s">
        <v>1272</v>
      </c>
      <c r="M316" s="86"/>
      <c r="N316" s="86"/>
      <c r="O316" s="109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93"/>
      <c r="AE316" s="86"/>
      <c r="AF316" s="86"/>
      <c r="AG316" s="86"/>
      <c r="AH316" s="89"/>
    </row>
    <row r="317" spans="1:34" ht="16" thickBot="1">
      <c r="A317" s="90">
        <v>316</v>
      </c>
      <c r="B317" s="86" t="s">
        <v>2089</v>
      </c>
      <c r="C317" s="86" t="s">
        <v>2088</v>
      </c>
      <c r="D317" s="91" t="s">
        <v>3010</v>
      </c>
      <c r="E317" s="86" t="s">
        <v>2090</v>
      </c>
      <c r="F317" s="86" t="s">
        <v>2091</v>
      </c>
      <c r="G317" s="86" t="s">
        <v>2092</v>
      </c>
      <c r="H317" s="86" t="s">
        <v>40</v>
      </c>
      <c r="I317" s="86" t="s">
        <v>2085</v>
      </c>
      <c r="J317" s="86" t="s">
        <v>2093</v>
      </c>
      <c r="K317" s="86" t="s">
        <v>2092</v>
      </c>
      <c r="L317" s="86" t="s">
        <v>1272</v>
      </c>
      <c r="M317" s="86"/>
      <c r="N317" s="86"/>
      <c r="O317" s="109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93"/>
      <c r="AE317" s="86"/>
      <c r="AF317" s="86"/>
      <c r="AG317" s="86"/>
      <c r="AH317" s="89"/>
    </row>
    <row r="318" spans="1:34" ht="16" thickBot="1">
      <c r="A318" s="90">
        <v>317</v>
      </c>
      <c r="B318" s="86" t="s">
        <v>2096</v>
      </c>
      <c r="C318" s="86" t="s">
        <v>2095</v>
      </c>
      <c r="D318" s="91" t="s">
        <v>2988</v>
      </c>
      <c r="E318" s="86" t="s">
        <v>2097</v>
      </c>
      <c r="F318" s="86" t="s">
        <v>2098</v>
      </c>
      <c r="G318" s="86" t="s">
        <v>2099</v>
      </c>
      <c r="H318" s="86" t="s">
        <v>40</v>
      </c>
      <c r="I318" s="86" t="s">
        <v>764</v>
      </c>
      <c r="J318" s="86" t="s">
        <v>2100</v>
      </c>
      <c r="K318" s="86" t="s">
        <v>2099</v>
      </c>
      <c r="L318" s="86" t="s">
        <v>1272</v>
      </c>
      <c r="M318" s="86"/>
      <c r="N318" s="86"/>
      <c r="O318" s="109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93"/>
      <c r="AE318" s="86"/>
      <c r="AF318" s="86"/>
      <c r="AG318" s="86"/>
      <c r="AH318" s="89"/>
    </row>
    <row r="319" spans="1:34" ht="16" thickBot="1">
      <c r="A319" s="90">
        <v>318</v>
      </c>
      <c r="B319" s="86" t="s">
        <v>2103</v>
      </c>
      <c r="C319" s="86" t="s">
        <v>2102</v>
      </c>
      <c r="D319" s="91" t="s">
        <v>3030</v>
      </c>
      <c r="E319" s="86" t="s">
        <v>2104</v>
      </c>
      <c r="F319" s="86" t="s">
        <v>2105</v>
      </c>
      <c r="G319" s="86" t="s">
        <v>2106</v>
      </c>
      <c r="H319" s="86" t="s">
        <v>40</v>
      </c>
      <c r="I319" s="86" t="s">
        <v>764</v>
      </c>
      <c r="J319" s="86" t="s">
        <v>2062</v>
      </c>
      <c r="K319" s="86" t="s">
        <v>2106</v>
      </c>
      <c r="L319" s="86" t="s">
        <v>1272</v>
      </c>
      <c r="M319" s="86"/>
      <c r="N319" s="86"/>
      <c r="O319" s="109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93"/>
      <c r="AE319" s="86"/>
      <c r="AF319" s="86"/>
      <c r="AG319" s="86"/>
      <c r="AH319" s="89"/>
    </row>
    <row r="320" spans="1:34" ht="16" thickBot="1">
      <c r="A320" s="90">
        <v>319</v>
      </c>
      <c r="B320" s="86" t="s">
        <v>2109</v>
      </c>
      <c r="C320" s="86" t="s">
        <v>2108</v>
      </c>
      <c r="D320" s="91" t="s">
        <v>2699</v>
      </c>
      <c r="E320" s="86" t="s">
        <v>2110</v>
      </c>
      <c r="F320" s="86" t="s">
        <v>2111</v>
      </c>
      <c r="G320" s="86" t="s">
        <v>2112</v>
      </c>
      <c r="H320" s="86" t="s">
        <v>2113</v>
      </c>
      <c r="I320" s="86" t="s">
        <v>2114</v>
      </c>
      <c r="J320" s="86" t="s">
        <v>2115</v>
      </c>
      <c r="K320" s="86" t="s">
        <v>2112</v>
      </c>
      <c r="L320" s="86" t="s">
        <v>1272</v>
      </c>
      <c r="M320" s="86"/>
      <c r="N320" s="86"/>
      <c r="O320" s="109" t="s">
        <v>2686</v>
      </c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93"/>
      <c r="AE320" s="86"/>
      <c r="AF320" s="86"/>
      <c r="AG320" s="86"/>
      <c r="AH320" s="89"/>
    </row>
    <row r="321" spans="1:34" ht="16" thickBot="1">
      <c r="A321" s="90">
        <v>320</v>
      </c>
      <c r="B321" s="86" t="s">
        <v>3087</v>
      </c>
      <c r="C321" s="86" t="s">
        <v>2117</v>
      </c>
      <c r="D321" s="91" t="s">
        <v>3086</v>
      </c>
      <c r="E321" s="86" t="s">
        <v>2118</v>
      </c>
      <c r="F321" s="86" t="s">
        <v>2119</v>
      </c>
      <c r="G321" s="86" t="s">
        <v>2120</v>
      </c>
      <c r="H321" s="86" t="s">
        <v>40</v>
      </c>
      <c r="I321" s="86" t="s">
        <v>270</v>
      </c>
      <c r="J321" s="86" t="s">
        <v>2121</v>
      </c>
      <c r="K321" s="86" t="s">
        <v>2120</v>
      </c>
      <c r="L321" s="86" t="s">
        <v>1272</v>
      </c>
      <c r="M321" s="86"/>
      <c r="N321" s="86"/>
      <c r="O321" s="109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93"/>
      <c r="AE321" s="86"/>
      <c r="AF321" s="86"/>
      <c r="AG321" s="86"/>
      <c r="AH321" s="89"/>
    </row>
    <row r="322" spans="1:34" ht="16" thickBot="1">
      <c r="A322" s="90">
        <v>321</v>
      </c>
      <c r="B322" s="86" t="s">
        <v>2123</v>
      </c>
      <c r="C322" s="86" t="s">
        <v>2122</v>
      </c>
      <c r="D322" s="91" t="s">
        <v>2699</v>
      </c>
      <c r="E322" s="86" t="s">
        <v>2124</v>
      </c>
      <c r="F322" s="86" t="s">
        <v>2125</v>
      </c>
      <c r="G322" s="86" t="s">
        <v>2126</v>
      </c>
      <c r="H322" s="86" t="s">
        <v>40</v>
      </c>
      <c r="I322" s="86" t="s">
        <v>320</v>
      </c>
      <c r="J322" s="86" t="s">
        <v>2127</v>
      </c>
      <c r="K322" s="86" t="s">
        <v>2126</v>
      </c>
      <c r="L322" s="86" t="s">
        <v>1272</v>
      </c>
      <c r="M322" s="86"/>
      <c r="N322" s="86"/>
      <c r="O322" s="109" t="s">
        <v>2686</v>
      </c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93"/>
      <c r="AE322" s="86"/>
      <c r="AF322" s="86"/>
      <c r="AG322" s="86"/>
      <c r="AH322" s="89"/>
    </row>
    <row r="323" spans="1:34" ht="16" thickBot="1">
      <c r="A323" s="90">
        <v>322</v>
      </c>
      <c r="B323" s="86" t="s">
        <v>2130</v>
      </c>
      <c r="C323" s="86" t="s">
        <v>2129</v>
      </c>
      <c r="D323" s="91" t="s">
        <v>3019</v>
      </c>
      <c r="E323" s="86" t="s">
        <v>2131</v>
      </c>
      <c r="F323" s="86" t="s">
        <v>2132</v>
      </c>
      <c r="G323" s="86" t="s">
        <v>2133</v>
      </c>
      <c r="H323" s="86" t="s">
        <v>773</v>
      </c>
      <c r="I323" s="86" t="s">
        <v>774</v>
      </c>
      <c r="J323" s="86" t="s">
        <v>2134</v>
      </c>
      <c r="K323" s="86" t="s">
        <v>2133</v>
      </c>
      <c r="L323" s="86" t="s">
        <v>1272</v>
      </c>
      <c r="M323" s="86"/>
      <c r="N323" s="86"/>
      <c r="O323" s="109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93"/>
      <c r="AE323" s="86"/>
      <c r="AF323" s="86"/>
      <c r="AG323" s="86"/>
      <c r="AH323" s="89"/>
    </row>
    <row r="324" spans="1:34" ht="16" thickBot="1">
      <c r="A324" s="90">
        <v>323</v>
      </c>
      <c r="B324" s="86" t="s">
        <v>2137</v>
      </c>
      <c r="C324" s="86" t="s">
        <v>2136</v>
      </c>
      <c r="D324" s="91" t="s">
        <v>2984</v>
      </c>
      <c r="E324" s="86" t="s">
        <v>2138</v>
      </c>
      <c r="F324" s="86" t="s">
        <v>2139</v>
      </c>
      <c r="G324" s="86" t="s">
        <v>2140</v>
      </c>
      <c r="H324" s="86" t="s">
        <v>773</v>
      </c>
      <c r="I324" s="86" t="s">
        <v>774</v>
      </c>
      <c r="J324" s="86" t="s">
        <v>2141</v>
      </c>
      <c r="K324" s="86" t="s">
        <v>2140</v>
      </c>
      <c r="L324" s="86" t="s">
        <v>1272</v>
      </c>
      <c r="M324" s="86"/>
      <c r="N324" s="86"/>
      <c r="O324" s="109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93"/>
      <c r="AE324" s="86"/>
      <c r="AF324" s="86"/>
      <c r="AG324" s="86"/>
      <c r="AH324" s="89"/>
    </row>
    <row r="325" spans="1:34" ht="16" thickBot="1">
      <c r="A325" s="90">
        <v>324</v>
      </c>
      <c r="B325" s="86" t="s">
        <v>2143</v>
      </c>
      <c r="C325" s="86" t="s">
        <v>2142</v>
      </c>
      <c r="D325" s="91" t="s">
        <v>3020</v>
      </c>
      <c r="E325" s="86" t="s">
        <v>2144</v>
      </c>
      <c r="F325" s="86" t="s">
        <v>2145</v>
      </c>
      <c r="G325" s="86" t="s">
        <v>2146</v>
      </c>
      <c r="H325" s="86" t="s">
        <v>773</v>
      </c>
      <c r="I325" s="86" t="s">
        <v>774</v>
      </c>
      <c r="J325" s="86" t="s">
        <v>1455</v>
      </c>
      <c r="K325" s="86" t="s">
        <v>2146</v>
      </c>
      <c r="L325" s="86" t="s">
        <v>1272</v>
      </c>
      <c r="M325" s="86"/>
      <c r="N325" s="86"/>
      <c r="O325" s="109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93"/>
      <c r="AE325" s="86"/>
      <c r="AF325" s="86"/>
      <c r="AG325" s="86"/>
      <c r="AH325" s="89"/>
    </row>
    <row r="326" spans="1:34" ht="16" thickBot="1">
      <c r="A326" s="90">
        <v>325</v>
      </c>
      <c r="B326" s="86" t="s">
        <v>2149</v>
      </c>
      <c r="C326" s="86" t="s">
        <v>2148</v>
      </c>
      <c r="D326" s="91" t="s">
        <v>3049</v>
      </c>
      <c r="E326" s="86" t="s">
        <v>2150</v>
      </c>
      <c r="F326" s="86" t="s">
        <v>2151</v>
      </c>
      <c r="G326" s="86" t="s">
        <v>2152</v>
      </c>
      <c r="H326" s="86" t="s">
        <v>773</v>
      </c>
      <c r="I326" s="86" t="s">
        <v>774</v>
      </c>
      <c r="J326" s="86" t="s">
        <v>2153</v>
      </c>
      <c r="K326" s="86" t="s">
        <v>2152</v>
      </c>
      <c r="L326" s="86" t="s">
        <v>1272</v>
      </c>
      <c r="M326" s="86"/>
      <c r="N326" s="86"/>
      <c r="O326" s="109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93"/>
      <c r="AE326" s="86"/>
      <c r="AF326" s="86"/>
      <c r="AG326" s="86"/>
      <c r="AH326" s="89"/>
    </row>
    <row r="327" spans="1:34" ht="16" thickBot="1">
      <c r="A327" s="90">
        <v>326</v>
      </c>
      <c r="B327" s="86" t="s">
        <v>2156</v>
      </c>
      <c r="C327" s="86" t="s">
        <v>2155</v>
      </c>
      <c r="D327" s="91" t="s">
        <v>2916</v>
      </c>
      <c r="E327" s="86" t="s">
        <v>2157</v>
      </c>
      <c r="F327" s="86" t="s">
        <v>2158</v>
      </c>
      <c r="G327" s="86" t="s">
        <v>2159</v>
      </c>
      <c r="H327" s="86" t="s">
        <v>773</v>
      </c>
      <c r="I327" s="86" t="s">
        <v>774</v>
      </c>
      <c r="J327" s="86" t="s">
        <v>2160</v>
      </c>
      <c r="K327" s="86" t="s">
        <v>2159</v>
      </c>
      <c r="L327" s="86" t="s">
        <v>1272</v>
      </c>
      <c r="M327" s="86"/>
      <c r="N327" s="86"/>
      <c r="O327" s="109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93"/>
      <c r="AE327" s="86"/>
      <c r="AF327" s="86"/>
      <c r="AG327" s="86"/>
      <c r="AH327" s="89"/>
    </row>
    <row r="328" spans="1:34" ht="16" thickBot="1">
      <c r="A328" s="90">
        <v>327</v>
      </c>
      <c r="B328" s="86" t="s">
        <v>2163</v>
      </c>
      <c r="C328" s="86" t="s">
        <v>2162</v>
      </c>
      <c r="D328" s="91" t="s">
        <v>2976</v>
      </c>
      <c r="E328" s="86" t="s">
        <v>2164</v>
      </c>
      <c r="F328" s="86" t="s">
        <v>2165</v>
      </c>
      <c r="G328" s="86" t="s">
        <v>2166</v>
      </c>
      <c r="H328" s="86" t="s">
        <v>773</v>
      </c>
      <c r="I328" s="86" t="s">
        <v>774</v>
      </c>
      <c r="J328" s="86" t="s">
        <v>2160</v>
      </c>
      <c r="K328" s="86" t="s">
        <v>2166</v>
      </c>
      <c r="L328" s="86" t="s">
        <v>1272</v>
      </c>
      <c r="M328" s="86"/>
      <c r="N328" s="86"/>
      <c r="O328" s="109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93"/>
      <c r="AE328" s="86"/>
      <c r="AF328" s="86"/>
      <c r="AG328" s="86"/>
      <c r="AH328" s="89"/>
    </row>
    <row r="329" spans="1:34" ht="16" thickBot="1">
      <c r="A329" s="90">
        <v>328</v>
      </c>
      <c r="B329" s="86" t="s">
        <v>2169</v>
      </c>
      <c r="C329" s="86" t="s">
        <v>2168</v>
      </c>
      <c r="D329" s="91" t="s">
        <v>2900</v>
      </c>
      <c r="E329" s="86" t="s">
        <v>2170</v>
      </c>
      <c r="F329" s="86" t="s">
        <v>2171</v>
      </c>
      <c r="G329" s="86" t="s">
        <v>2172</v>
      </c>
      <c r="H329" s="86" t="s">
        <v>773</v>
      </c>
      <c r="I329" s="86" t="s">
        <v>774</v>
      </c>
      <c r="J329" s="86" t="s">
        <v>2173</v>
      </c>
      <c r="K329" s="86" t="s">
        <v>2172</v>
      </c>
      <c r="L329" s="86" t="s">
        <v>1272</v>
      </c>
      <c r="M329" s="86"/>
      <c r="N329" s="86"/>
      <c r="O329" s="109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93"/>
      <c r="AE329" s="86"/>
      <c r="AF329" s="86"/>
      <c r="AG329" s="86"/>
      <c r="AH329" s="89"/>
    </row>
    <row r="330" spans="1:34" ht="16" thickBot="1">
      <c r="A330" s="90">
        <v>329</v>
      </c>
      <c r="B330" s="86" t="s">
        <v>2176</v>
      </c>
      <c r="C330" s="86" t="s">
        <v>2175</v>
      </c>
      <c r="D330" s="91" t="s">
        <v>3036</v>
      </c>
      <c r="E330" s="86" t="s">
        <v>2177</v>
      </c>
      <c r="F330" s="86" t="s">
        <v>2178</v>
      </c>
      <c r="G330" s="86" t="s">
        <v>2179</v>
      </c>
      <c r="H330" s="86" t="s">
        <v>773</v>
      </c>
      <c r="I330" s="86" t="s">
        <v>774</v>
      </c>
      <c r="J330" s="86" t="s">
        <v>2180</v>
      </c>
      <c r="K330" s="86" t="s">
        <v>2179</v>
      </c>
      <c r="L330" s="86" t="s">
        <v>1272</v>
      </c>
      <c r="M330" s="86"/>
      <c r="N330" s="86"/>
      <c r="O330" s="109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93"/>
      <c r="AE330" s="86"/>
      <c r="AF330" s="86"/>
      <c r="AG330" s="86"/>
      <c r="AH330" s="89"/>
    </row>
    <row r="331" spans="1:34" ht="16" thickBot="1">
      <c r="A331" s="90">
        <v>330</v>
      </c>
      <c r="B331" s="86" t="s">
        <v>2183</v>
      </c>
      <c r="C331" s="86" t="s">
        <v>2182</v>
      </c>
      <c r="D331" s="91" t="s">
        <v>2922</v>
      </c>
      <c r="E331" s="86" t="s">
        <v>2184</v>
      </c>
      <c r="F331" s="86" t="s">
        <v>2185</v>
      </c>
      <c r="G331" s="86" t="s">
        <v>2186</v>
      </c>
      <c r="H331" s="86" t="s">
        <v>773</v>
      </c>
      <c r="I331" s="86" t="s">
        <v>774</v>
      </c>
      <c r="J331" s="86" t="s">
        <v>2186</v>
      </c>
      <c r="K331" s="86" t="s">
        <v>2699</v>
      </c>
      <c r="L331" s="86" t="s">
        <v>1272</v>
      </c>
      <c r="M331" s="86"/>
      <c r="N331" s="86"/>
      <c r="O331" s="109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93"/>
      <c r="AE331" s="86"/>
      <c r="AF331" s="86"/>
      <c r="AG331" s="86"/>
      <c r="AH331" s="89"/>
    </row>
    <row r="332" spans="1:34" ht="16" thickBot="1">
      <c r="A332" s="90">
        <v>331</v>
      </c>
      <c r="B332" s="86" t="s">
        <v>2189</v>
      </c>
      <c r="C332" s="86" t="s">
        <v>2188</v>
      </c>
      <c r="D332" s="91" t="s">
        <v>2995</v>
      </c>
      <c r="E332" s="86" t="s">
        <v>2190</v>
      </c>
      <c r="F332" s="86" t="s">
        <v>2191</v>
      </c>
      <c r="G332" s="86" t="s">
        <v>2192</v>
      </c>
      <c r="H332" s="86" t="s">
        <v>773</v>
      </c>
      <c r="I332" s="86" t="s">
        <v>774</v>
      </c>
      <c r="J332" s="86" t="s">
        <v>2141</v>
      </c>
      <c r="K332" s="86" t="s">
        <v>2192</v>
      </c>
      <c r="L332" s="86" t="s">
        <v>1272</v>
      </c>
      <c r="M332" s="86"/>
      <c r="N332" s="86"/>
      <c r="O332" s="109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93"/>
      <c r="AE332" s="86"/>
      <c r="AF332" s="86"/>
      <c r="AG332" s="86"/>
      <c r="AH332" s="89"/>
    </row>
    <row r="333" spans="1:34" ht="16" thickBot="1">
      <c r="A333" s="90">
        <v>332</v>
      </c>
      <c r="B333" s="86" t="s">
        <v>2195</v>
      </c>
      <c r="C333" s="86" t="s">
        <v>2194</v>
      </c>
      <c r="D333" s="91" t="s">
        <v>3009</v>
      </c>
      <c r="E333" s="86" t="s">
        <v>2196</v>
      </c>
      <c r="F333" s="86" t="s">
        <v>2197</v>
      </c>
      <c r="G333" s="86" t="s">
        <v>2198</v>
      </c>
      <c r="H333" s="86" t="s">
        <v>40</v>
      </c>
      <c r="I333" s="86" t="s">
        <v>1104</v>
      </c>
      <c r="J333" s="86" t="s">
        <v>2199</v>
      </c>
      <c r="K333" s="86" t="s">
        <v>2198</v>
      </c>
      <c r="L333" s="86" t="s">
        <v>1272</v>
      </c>
      <c r="M333" s="86"/>
      <c r="N333" s="86"/>
      <c r="O333" s="109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93"/>
      <c r="AE333" s="86"/>
      <c r="AF333" s="86"/>
      <c r="AG333" s="86"/>
      <c r="AH333" s="89"/>
    </row>
    <row r="334" spans="1:34" ht="16" thickBot="1">
      <c r="A334" s="90">
        <v>333</v>
      </c>
      <c r="B334" s="86" t="s">
        <v>2202</v>
      </c>
      <c r="C334" s="86" t="s">
        <v>2201</v>
      </c>
      <c r="D334" s="91" t="s">
        <v>3003</v>
      </c>
      <c r="E334" s="86" t="s">
        <v>2203</v>
      </c>
      <c r="F334" s="86" t="s">
        <v>2204</v>
      </c>
      <c r="G334" s="86" t="s">
        <v>2205</v>
      </c>
      <c r="H334" s="86" t="s">
        <v>40</v>
      </c>
      <c r="I334" s="86" t="s">
        <v>764</v>
      </c>
      <c r="J334" s="86" t="s">
        <v>2206</v>
      </c>
      <c r="K334" s="86" t="s">
        <v>2205</v>
      </c>
      <c r="L334" s="86" t="s">
        <v>1272</v>
      </c>
      <c r="M334" s="86"/>
      <c r="N334" s="86"/>
      <c r="O334" s="109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93"/>
      <c r="AE334" s="86"/>
      <c r="AF334" s="86"/>
      <c r="AG334" s="86"/>
      <c r="AH334" s="89"/>
    </row>
    <row r="335" spans="1:34" ht="16" thickBot="1">
      <c r="A335" s="90">
        <v>334</v>
      </c>
      <c r="B335" s="86" t="s">
        <v>2209</v>
      </c>
      <c r="C335" s="86" t="s">
        <v>2208</v>
      </c>
      <c r="D335" s="91" t="s">
        <v>3048</v>
      </c>
      <c r="E335" s="86" t="s">
        <v>2210</v>
      </c>
      <c r="F335" s="86" t="s">
        <v>2211</v>
      </c>
      <c r="G335" s="86" t="s">
        <v>2212</v>
      </c>
      <c r="H335" s="86" t="s">
        <v>40</v>
      </c>
      <c r="I335" s="86" t="s">
        <v>764</v>
      </c>
      <c r="J335" s="86" t="s">
        <v>2206</v>
      </c>
      <c r="K335" s="86" t="s">
        <v>2212</v>
      </c>
      <c r="L335" s="86" t="s">
        <v>1272</v>
      </c>
      <c r="M335" s="86"/>
      <c r="N335" s="86"/>
      <c r="O335" s="109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93"/>
      <c r="AE335" s="86"/>
      <c r="AF335" s="86"/>
      <c r="AG335" s="86"/>
      <c r="AH335" s="89"/>
    </row>
    <row r="336" spans="1:34" ht="16" thickBot="1">
      <c r="A336" s="90">
        <v>335</v>
      </c>
      <c r="B336" s="86" t="s">
        <v>2215</v>
      </c>
      <c r="C336" s="86" t="s">
        <v>2214</v>
      </c>
      <c r="D336" s="91" t="s">
        <v>3029</v>
      </c>
      <c r="E336" s="86" t="s">
        <v>2216</v>
      </c>
      <c r="F336" s="86" t="s">
        <v>2217</v>
      </c>
      <c r="G336" s="86" t="s">
        <v>2218</v>
      </c>
      <c r="H336" s="86" t="s">
        <v>40</v>
      </c>
      <c r="I336" s="86" t="s">
        <v>764</v>
      </c>
      <c r="J336" s="86" t="s">
        <v>2219</v>
      </c>
      <c r="K336" s="86" t="s">
        <v>2218</v>
      </c>
      <c r="L336" s="86" t="s">
        <v>1272</v>
      </c>
      <c r="M336" s="86"/>
      <c r="N336" s="86"/>
      <c r="O336" s="109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93"/>
      <c r="AE336" s="86"/>
      <c r="AF336" s="86"/>
      <c r="AG336" s="86"/>
      <c r="AH336" s="89"/>
    </row>
    <row r="337" spans="1:34" ht="16" thickBot="1">
      <c r="A337" s="90">
        <v>336</v>
      </c>
      <c r="B337" s="86" t="s">
        <v>2222</v>
      </c>
      <c r="C337" s="86" t="s">
        <v>2221</v>
      </c>
      <c r="D337" s="91" t="s">
        <v>2975</v>
      </c>
      <c r="E337" s="86" t="s">
        <v>2223</v>
      </c>
      <c r="F337" s="86" t="s">
        <v>2224</v>
      </c>
      <c r="G337" s="86" t="s">
        <v>2225</v>
      </c>
      <c r="H337" s="86" t="s">
        <v>40</v>
      </c>
      <c r="I337" s="86" t="s">
        <v>764</v>
      </c>
      <c r="J337" s="86" t="s">
        <v>765</v>
      </c>
      <c r="K337" s="86" t="s">
        <v>2225</v>
      </c>
      <c r="L337" s="86" t="s">
        <v>1272</v>
      </c>
      <c r="M337" s="86"/>
      <c r="N337" s="86"/>
      <c r="O337" s="109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93"/>
      <c r="AE337" s="86"/>
      <c r="AF337" s="86"/>
      <c r="AG337" s="86"/>
      <c r="AH337" s="89"/>
    </row>
    <row r="338" spans="1:34" ht="16" thickBot="1">
      <c r="A338" s="90">
        <v>337</v>
      </c>
      <c r="B338" s="86" t="s">
        <v>2228</v>
      </c>
      <c r="C338" s="86" t="s">
        <v>2227</v>
      </c>
      <c r="D338" s="91" t="s">
        <v>2960</v>
      </c>
      <c r="E338" s="86" t="s">
        <v>2229</v>
      </c>
      <c r="F338" s="86" t="s">
        <v>2230</v>
      </c>
      <c r="G338" s="86" t="s">
        <v>2231</v>
      </c>
      <c r="H338" s="86" t="s">
        <v>40</v>
      </c>
      <c r="I338" s="86" t="s">
        <v>1171</v>
      </c>
      <c r="J338" s="86" t="s">
        <v>2232</v>
      </c>
      <c r="K338" s="86" t="s">
        <v>2231</v>
      </c>
      <c r="L338" s="86" t="s">
        <v>1272</v>
      </c>
      <c r="M338" s="86"/>
      <c r="N338" s="86"/>
      <c r="O338" s="109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93"/>
      <c r="AE338" s="86"/>
      <c r="AF338" s="86"/>
      <c r="AG338" s="86"/>
      <c r="AH338" s="89"/>
    </row>
    <row r="339" spans="1:34" ht="16" thickBot="1">
      <c r="A339" s="90">
        <v>338</v>
      </c>
      <c r="B339" s="86" t="s">
        <v>2235</v>
      </c>
      <c r="C339" s="86" t="s">
        <v>2234</v>
      </c>
      <c r="D339" s="91" t="s">
        <v>2699</v>
      </c>
      <c r="E339" s="86" t="s">
        <v>2236</v>
      </c>
      <c r="F339" s="86" t="s">
        <v>2237</v>
      </c>
      <c r="G339" s="86" t="s">
        <v>2238</v>
      </c>
      <c r="H339" s="86" t="s">
        <v>40</v>
      </c>
      <c r="I339" s="86" t="s">
        <v>252</v>
      </c>
      <c r="J339" s="86" t="s">
        <v>2239</v>
      </c>
      <c r="K339" s="86" t="s">
        <v>2238</v>
      </c>
      <c r="L339" s="86" t="s">
        <v>1272</v>
      </c>
      <c r="M339" s="86"/>
      <c r="N339" s="86"/>
      <c r="O339" s="109" t="s">
        <v>2686</v>
      </c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93"/>
      <c r="AE339" s="86"/>
      <c r="AF339" s="86"/>
      <c r="AG339" s="86"/>
      <c r="AH339" s="89"/>
    </row>
    <row r="340" spans="1:34" ht="16" thickBot="1">
      <c r="A340" s="90">
        <v>339</v>
      </c>
      <c r="B340" s="86" t="s">
        <v>2241</v>
      </c>
      <c r="C340" s="86" t="s">
        <v>2240</v>
      </c>
      <c r="D340" s="91" t="s">
        <v>2699</v>
      </c>
      <c r="E340" s="86" t="s">
        <v>2242</v>
      </c>
      <c r="F340" s="86" t="s">
        <v>2243</v>
      </c>
      <c r="G340" s="86" t="s">
        <v>2244</v>
      </c>
      <c r="H340" s="86" t="s">
        <v>40</v>
      </c>
      <c r="I340" s="86" t="s">
        <v>298</v>
      </c>
      <c r="J340" s="86" t="s">
        <v>306</v>
      </c>
      <c r="K340" s="86" t="s">
        <v>2244</v>
      </c>
      <c r="L340" s="86" t="s">
        <v>1272</v>
      </c>
      <c r="M340" s="86"/>
      <c r="N340" s="86"/>
      <c r="O340" s="109" t="s">
        <v>2686</v>
      </c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93"/>
      <c r="AE340" s="86"/>
      <c r="AF340" s="86"/>
      <c r="AG340" s="86"/>
      <c r="AH340" s="89"/>
    </row>
    <row r="341" spans="1:34" ht="16" thickBot="1">
      <c r="A341" s="90">
        <v>340</v>
      </c>
      <c r="B341" s="86" t="s">
        <v>3089</v>
      </c>
      <c r="C341" s="86" t="s">
        <v>2246</v>
      </c>
      <c r="D341" s="91" t="s">
        <v>3088</v>
      </c>
      <c r="E341" s="86" t="s">
        <v>2247</v>
      </c>
      <c r="F341" s="86" t="s">
        <v>2248</v>
      </c>
      <c r="G341" s="86" t="s">
        <v>2249</v>
      </c>
      <c r="H341" s="86" t="s">
        <v>40</v>
      </c>
      <c r="I341" s="86" t="s">
        <v>406</v>
      </c>
      <c r="J341" s="86" t="s">
        <v>407</v>
      </c>
      <c r="K341" s="86" t="s">
        <v>2249</v>
      </c>
      <c r="L341" s="86" t="s">
        <v>1272</v>
      </c>
      <c r="M341" s="86"/>
      <c r="N341" s="86"/>
      <c r="O341" s="109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93"/>
      <c r="AE341" s="86"/>
      <c r="AF341" s="86"/>
      <c r="AG341" s="86"/>
      <c r="AH341" s="89"/>
    </row>
    <row r="342" spans="1:34" ht="16" thickBot="1">
      <c r="A342" s="90">
        <v>341</v>
      </c>
      <c r="B342" s="86" t="s">
        <v>2252</v>
      </c>
      <c r="C342" s="86" t="s">
        <v>2251</v>
      </c>
      <c r="D342" s="91" t="s">
        <v>2699</v>
      </c>
      <c r="E342" s="86" t="s">
        <v>2253</v>
      </c>
      <c r="F342" s="86" t="s">
        <v>2254</v>
      </c>
      <c r="G342" s="86" t="s">
        <v>1158</v>
      </c>
      <c r="H342" s="86" t="s">
        <v>40</v>
      </c>
      <c r="I342" s="86" t="s">
        <v>252</v>
      </c>
      <c r="J342" s="86" t="s">
        <v>1158</v>
      </c>
      <c r="K342" s="86" t="s">
        <v>2699</v>
      </c>
      <c r="L342" s="86" t="s">
        <v>1272</v>
      </c>
      <c r="M342" s="86"/>
      <c r="N342" s="86"/>
      <c r="O342" s="109" t="s">
        <v>2686</v>
      </c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93"/>
      <c r="AE342" s="86"/>
      <c r="AF342" s="86"/>
      <c r="AG342" s="86"/>
      <c r="AH342" s="89"/>
    </row>
    <row r="343" spans="1:34" ht="16" thickBot="1">
      <c r="A343" s="90">
        <v>342</v>
      </c>
      <c r="B343" s="86" t="s">
        <v>2256</v>
      </c>
      <c r="C343" s="86" t="s">
        <v>2255</v>
      </c>
      <c r="D343" s="91" t="s">
        <v>2699</v>
      </c>
      <c r="E343" s="86" t="s">
        <v>2257</v>
      </c>
      <c r="F343" s="86" t="s">
        <v>2258</v>
      </c>
      <c r="G343" s="86" t="s">
        <v>2259</v>
      </c>
      <c r="H343" s="86" t="s">
        <v>40</v>
      </c>
      <c r="I343" s="86" t="s">
        <v>41</v>
      </c>
      <c r="J343" s="86" t="s">
        <v>2260</v>
      </c>
      <c r="K343" s="86" t="s">
        <v>2259</v>
      </c>
      <c r="L343" s="86" t="s">
        <v>1272</v>
      </c>
      <c r="M343" s="86"/>
      <c r="N343" s="86"/>
      <c r="O343" s="109" t="s">
        <v>2686</v>
      </c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93"/>
      <c r="AE343" s="86"/>
      <c r="AF343" s="86"/>
      <c r="AG343" s="86"/>
      <c r="AH343" s="89"/>
    </row>
    <row r="344" spans="1:34" ht="16" thickBot="1">
      <c r="A344" s="90">
        <v>343</v>
      </c>
      <c r="B344" s="86" t="s">
        <v>2262</v>
      </c>
      <c r="C344" s="86" t="s">
        <v>2261</v>
      </c>
      <c r="D344" s="91" t="s">
        <v>2699</v>
      </c>
      <c r="E344" s="86" t="s">
        <v>2263</v>
      </c>
      <c r="F344" s="86" t="s">
        <v>2264</v>
      </c>
      <c r="G344" s="86" t="s">
        <v>2265</v>
      </c>
      <c r="H344" s="86" t="s">
        <v>40</v>
      </c>
      <c r="I344" s="86" t="s">
        <v>391</v>
      </c>
      <c r="J344" s="86" t="s">
        <v>392</v>
      </c>
      <c r="K344" s="86" t="s">
        <v>2265</v>
      </c>
      <c r="L344" s="86" t="s">
        <v>1272</v>
      </c>
      <c r="M344" s="86"/>
      <c r="N344" s="86"/>
      <c r="O344" s="109" t="s">
        <v>2686</v>
      </c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93"/>
      <c r="AE344" s="86"/>
      <c r="AF344" s="86"/>
      <c r="AG344" s="86"/>
      <c r="AH344" s="89"/>
    </row>
    <row r="345" spans="1:34" ht="16" thickBot="1">
      <c r="A345" s="90">
        <v>344</v>
      </c>
      <c r="B345" s="86" t="s">
        <v>2267</v>
      </c>
      <c r="C345" s="86" t="s">
        <v>2266</v>
      </c>
      <c r="D345" s="91" t="s">
        <v>2699</v>
      </c>
      <c r="E345" s="86" t="s">
        <v>2268</v>
      </c>
      <c r="F345" s="86" t="s">
        <v>2269</v>
      </c>
      <c r="G345" s="86" t="s">
        <v>1110</v>
      </c>
      <c r="H345" s="86" t="s">
        <v>40</v>
      </c>
      <c r="I345" s="86" t="s">
        <v>406</v>
      </c>
      <c r="J345" s="86" t="s">
        <v>1110</v>
      </c>
      <c r="K345" s="86" t="s">
        <v>2699</v>
      </c>
      <c r="L345" s="86" t="s">
        <v>1272</v>
      </c>
      <c r="M345" s="86"/>
      <c r="N345" s="86"/>
      <c r="O345" s="109" t="s">
        <v>2686</v>
      </c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93"/>
      <c r="AE345" s="86"/>
      <c r="AF345" s="86"/>
      <c r="AG345" s="86"/>
      <c r="AH345" s="89"/>
    </row>
    <row r="346" spans="1:34" ht="16" thickBot="1">
      <c r="A346" s="90">
        <v>345</v>
      </c>
      <c r="B346" s="86" t="s">
        <v>2272</v>
      </c>
      <c r="C346" s="86" t="s">
        <v>2271</v>
      </c>
      <c r="D346" s="91" t="s">
        <v>2904</v>
      </c>
      <c r="E346" s="86" t="s">
        <v>2273</v>
      </c>
      <c r="F346" s="86" t="s">
        <v>2274</v>
      </c>
      <c r="G346" s="86" t="s">
        <v>600</v>
      </c>
      <c r="H346" s="86" t="s">
        <v>40</v>
      </c>
      <c r="I346" s="86" t="s">
        <v>320</v>
      </c>
      <c r="J346" s="86" t="s">
        <v>600</v>
      </c>
      <c r="K346" s="86" t="s">
        <v>2699</v>
      </c>
      <c r="L346" s="86" t="s">
        <v>1272</v>
      </c>
      <c r="M346" s="86"/>
      <c r="N346" s="86"/>
      <c r="O346" s="109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93"/>
      <c r="AE346" s="86"/>
      <c r="AF346" s="86"/>
      <c r="AG346" s="86"/>
      <c r="AH346" s="89"/>
    </row>
    <row r="347" spans="1:34" ht="16" thickBot="1">
      <c r="A347" s="90">
        <v>346</v>
      </c>
      <c r="B347" s="86" t="s">
        <v>2277</v>
      </c>
      <c r="C347" s="86" t="s">
        <v>2276</v>
      </c>
      <c r="D347" s="91" t="s">
        <v>3022</v>
      </c>
      <c r="E347" s="86" t="s">
        <v>2278</v>
      </c>
      <c r="F347" s="86" t="s">
        <v>2279</v>
      </c>
      <c r="G347" s="86" t="s">
        <v>496</v>
      </c>
      <c r="H347" s="86" t="s">
        <v>40</v>
      </c>
      <c r="I347" s="86" t="s">
        <v>320</v>
      </c>
      <c r="J347" s="86" t="s">
        <v>496</v>
      </c>
      <c r="K347" s="86" t="s">
        <v>2699</v>
      </c>
      <c r="L347" s="86" t="s">
        <v>1272</v>
      </c>
      <c r="M347" s="86"/>
      <c r="N347" s="86"/>
      <c r="O347" s="109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93"/>
      <c r="AE347" s="86"/>
      <c r="AF347" s="86"/>
      <c r="AG347" s="86"/>
      <c r="AH347" s="89"/>
    </row>
    <row r="348" spans="1:34" ht="16" thickBot="1">
      <c r="A348" s="90">
        <v>347</v>
      </c>
      <c r="B348" s="86" t="s">
        <v>2281</v>
      </c>
      <c r="C348" s="86" t="s">
        <v>2280</v>
      </c>
      <c r="D348" s="91" t="s">
        <v>3035</v>
      </c>
      <c r="E348" s="86" t="s">
        <v>2282</v>
      </c>
      <c r="F348" s="86" t="s">
        <v>2283</v>
      </c>
      <c r="G348" s="86" t="s">
        <v>496</v>
      </c>
      <c r="H348" s="86" t="s">
        <v>40</v>
      </c>
      <c r="I348" s="86" t="s">
        <v>320</v>
      </c>
      <c r="J348" s="86" t="s">
        <v>496</v>
      </c>
      <c r="K348" s="86" t="s">
        <v>2699</v>
      </c>
      <c r="L348" s="86" t="s">
        <v>1272</v>
      </c>
      <c r="M348" s="86"/>
      <c r="N348" s="86"/>
      <c r="O348" s="109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93"/>
      <c r="AE348" s="86"/>
      <c r="AF348" s="86"/>
      <c r="AG348" s="86"/>
      <c r="AH348" s="89"/>
    </row>
    <row r="349" spans="1:34" ht="16" thickBot="1">
      <c r="A349" s="90">
        <v>348</v>
      </c>
      <c r="B349" s="86" t="s">
        <v>2285</v>
      </c>
      <c r="C349" s="86" t="s">
        <v>2284</v>
      </c>
      <c r="D349" s="91" t="s">
        <v>2917</v>
      </c>
      <c r="E349" s="86" t="s">
        <v>2286</v>
      </c>
      <c r="F349" s="86" t="s">
        <v>2287</v>
      </c>
      <c r="G349" s="86" t="s">
        <v>271</v>
      </c>
      <c r="H349" s="86" t="s">
        <v>40</v>
      </c>
      <c r="I349" s="86" t="s">
        <v>270</v>
      </c>
      <c r="J349" s="86" t="s">
        <v>271</v>
      </c>
      <c r="K349" s="86" t="s">
        <v>2699</v>
      </c>
      <c r="L349" s="86" t="s">
        <v>1272</v>
      </c>
      <c r="M349" s="86"/>
      <c r="N349" s="86"/>
      <c r="O349" s="109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93"/>
      <c r="AE349" s="86"/>
      <c r="AF349" s="86"/>
      <c r="AG349" s="86"/>
      <c r="AH349" s="89"/>
    </row>
    <row r="350" spans="1:34" ht="16" thickBot="1">
      <c r="A350" s="90">
        <v>349</v>
      </c>
      <c r="B350" s="86" t="s">
        <v>2289</v>
      </c>
      <c r="C350" s="86" t="s">
        <v>2288</v>
      </c>
      <c r="D350" s="91" t="s">
        <v>2699</v>
      </c>
      <c r="E350" s="86" t="s">
        <v>2290</v>
      </c>
      <c r="F350" s="86" t="s">
        <v>2291</v>
      </c>
      <c r="G350" s="86" t="s">
        <v>270</v>
      </c>
      <c r="H350" s="86" t="s">
        <v>40</v>
      </c>
      <c r="I350" s="86" t="s">
        <v>270</v>
      </c>
      <c r="J350" s="86" t="s">
        <v>2699</v>
      </c>
      <c r="K350" s="86" t="s">
        <v>2699</v>
      </c>
      <c r="L350" s="86" t="s">
        <v>1272</v>
      </c>
      <c r="M350" s="86"/>
      <c r="N350" s="86"/>
      <c r="O350" s="109" t="s">
        <v>2686</v>
      </c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93"/>
      <c r="AE350" s="86"/>
      <c r="AF350" s="86"/>
      <c r="AG350" s="86"/>
      <c r="AH350" s="89"/>
    </row>
    <row r="351" spans="1:34" ht="16" thickBot="1">
      <c r="A351" s="90">
        <v>350</v>
      </c>
      <c r="B351" s="86" t="s">
        <v>2293</v>
      </c>
      <c r="C351" s="86" t="s">
        <v>2292</v>
      </c>
      <c r="D351" s="91" t="s">
        <v>2699</v>
      </c>
      <c r="E351" s="86" t="s">
        <v>2294</v>
      </c>
      <c r="F351" s="86" t="s">
        <v>2295</v>
      </c>
      <c r="G351" s="86" t="s">
        <v>1598</v>
      </c>
      <c r="H351" s="86" t="s">
        <v>40</v>
      </c>
      <c r="I351" s="86" t="s">
        <v>1598</v>
      </c>
      <c r="J351" s="86" t="s">
        <v>2699</v>
      </c>
      <c r="K351" s="86" t="s">
        <v>2699</v>
      </c>
      <c r="L351" s="86" t="s">
        <v>1272</v>
      </c>
      <c r="M351" s="86"/>
      <c r="N351" s="86"/>
      <c r="O351" s="109" t="s">
        <v>2686</v>
      </c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93"/>
      <c r="AE351" s="86"/>
      <c r="AF351" s="86"/>
      <c r="AG351" s="86"/>
      <c r="AH351" s="89"/>
    </row>
    <row r="352" spans="1:34" ht="16" thickBot="1">
      <c r="A352" s="90">
        <v>351</v>
      </c>
      <c r="B352" s="86" t="s">
        <v>2297</v>
      </c>
      <c r="C352" s="86" t="s">
        <v>2296</v>
      </c>
      <c r="D352" s="91" t="s">
        <v>2919</v>
      </c>
      <c r="E352" s="86" t="s">
        <v>2298</v>
      </c>
      <c r="F352" s="86" t="s">
        <v>2299</v>
      </c>
      <c r="G352" s="86" t="s">
        <v>1312</v>
      </c>
      <c r="H352" s="86" t="s">
        <v>773</v>
      </c>
      <c r="I352" s="86" t="s">
        <v>774</v>
      </c>
      <c r="J352" s="86" t="s">
        <v>1312</v>
      </c>
      <c r="K352" s="86" t="s">
        <v>2699</v>
      </c>
      <c r="L352" s="86" t="s">
        <v>1272</v>
      </c>
      <c r="M352" s="86"/>
      <c r="N352" s="86"/>
      <c r="O352" s="109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93"/>
      <c r="AE352" s="86"/>
      <c r="AF352" s="86"/>
      <c r="AG352" s="86"/>
      <c r="AH352" s="89"/>
    </row>
    <row r="353" spans="1:34" ht="16" thickBot="1">
      <c r="A353" s="90">
        <v>352</v>
      </c>
      <c r="B353" s="86" t="s">
        <v>2302</v>
      </c>
      <c r="C353" s="86" t="s">
        <v>2301</v>
      </c>
      <c r="D353" s="91" t="s">
        <v>2915</v>
      </c>
      <c r="E353" s="86" t="s">
        <v>2303</v>
      </c>
      <c r="F353" s="86" t="s">
        <v>2304</v>
      </c>
      <c r="G353" s="86" t="s">
        <v>2305</v>
      </c>
      <c r="H353" s="86" t="s">
        <v>773</v>
      </c>
      <c r="I353" s="86" t="s">
        <v>2306</v>
      </c>
      <c r="J353" s="86" t="s">
        <v>2307</v>
      </c>
      <c r="K353" s="86" t="s">
        <v>2305</v>
      </c>
      <c r="L353" s="86" t="s">
        <v>1272</v>
      </c>
      <c r="M353" s="86"/>
      <c r="N353" s="86"/>
      <c r="O353" s="109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93"/>
      <c r="AE353" s="86"/>
      <c r="AF353" s="86"/>
      <c r="AG353" s="86"/>
      <c r="AH353" s="89"/>
    </row>
    <row r="354" spans="1:34" ht="16" thickBot="1">
      <c r="A354" s="90">
        <v>353</v>
      </c>
      <c r="B354" s="86" t="s">
        <v>2310</v>
      </c>
      <c r="C354" s="86" t="s">
        <v>2309</v>
      </c>
      <c r="D354" s="91" t="s">
        <v>2926</v>
      </c>
      <c r="E354" s="86" t="s">
        <v>2311</v>
      </c>
      <c r="F354" s="86" t="s">
        <v>2312</v>
      </c>
      <c r="G354" s="86" t="s">
        <v>2313</v>
      </c>
      <c r="H354" s="86" t="s">
        <v>773</v>
      </c>
      <c r="I354" s="86" t="s">
        <v>2306</v>
      </c>
      <c r="J354" s="86" t="s">
        <v>2307</v>
      </c>
      <c r="K354" s="86" t="s">
        <v>2313</v>
      </c>
      <c r="L354" s="86" t="s">
        <v>1272</v>
      </c>
      <c r="M354" s="86"/>
      <c r="N354" s="86"/>
      <c r="O354" s="109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93"/>
      <c r="AE354" s="86"/>
      <c r="AF354" s="86"/>
      <c r="AG354" s="86"/>
      <c r="AH354" s="89"/>
    </row>
    <row r="355" spans="1:34" ht="16" thickBot="1">
      <c r="A355" s="90">
        <v>354</v>
      </c>
      <c r="B355" s="86" t="s">
        <v>2316</v>
      </c>
      <c r="C355" s="86" t="s">
        <v>2315</v>
      </c>
      <c r="D355" s="91" t="s">
        <v>3018</v>
      </c>
      <c r="E355" s="86" t="s">
        <v>2317</v>
      </c>
      <c r="F355" s="86" t="s">
        <v>2318</v>
      </c>
      <c r="G355" s="86" t="s">
        <v>2319</v>
      </c>
      <c r="H355" s="86" t="s">
        <v>40</v>
      </c>
      <c r="I355" s="86" t="s">
        <v>1104</v>
      </c>
      <c r="J355" s="86" t="s">
        <v>1105</v>
      </c>
      <c r="K355" s="86" t="s">
        <v>2319</v>
      </c>
      <c r="L355" s="86" t="s">
        <v>1272</v>
      </c>
      <c r="M355" s="86"/>
      <c r="N355" s="86"/>
      <c r="O355" s="109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93"/>
      <c r="AE355" s="86"/>
      <c r="AF355" s="86"/>
      <c r="AG355" s="86"/>
      <c r="AH355" s="89"/>
    </row>
    <row r="356" spans="1:34" ht="16" thickBot="1">
      <c r="A356" s="90">
        <v>355</v>
      </c>
      <c r="B356" s="86" t="s">
        <v>2322</v>
      </c>
      <c r="C356" s="86" t="s">
        <v>2321</v>
      </c>
      <c r="D356" s="91" t="s">
        <v>2939</v>
      </c>
      <c r="E356" s="86" t="s">
        <v>2323</v>
      </c>
      <c r="F356" s="86" t="s">
        <v>2324</v>
      </c>
      <c r="G356" s="86" t="s">
        <v>2940</v>
      </c>
      <c r="H356" s="86" t="s">
        <v>40</v>
      </c>
      <c r="I356" s="86" t="s">
        <v>252</v>
      </c>
      <c r="J356" s="86" t="s">
        <v>1158</v>
      </c>
      <c r="K356" s="86" t="s">
        <v>2940</v>
      </c>
      <c r="L356" s="86" t="s">
        <v>1272</v>
      </c>
      <c r="M356" s="86"/>
      <c r="N356" s="86"/>
      <c r="O356" s="109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93"/>
      <c r="AE356" s="86"/>
      <c r="AF356" s="86"/>
      <c r="AG356" s="86"/>
      <c r="AH356" s="89"/>
    </row>
    <row r="357" spans="1:34" ht="16" thickBot="1">
      <c r="A357" s="90">
        <v>356</v>
      </c>
      <c r="B357" s="86" t="s">
        <v>2327</v>
      </c>
      <c r="C357" s="86" t="s">
        <v>2326</v>
      </c>
      <c r="D357" s="91" t="s">
        <v>3083</v>
      </c>
      <c r="E357" s="86" t="s">
        <v>2328</v>
      </c>
      <c r="F357" s="86" t="s">
        <v>2329</v>
      </c>
      <c r="G357" s="86" t="s">
        <v>2330</v>
      </c>
      <c r="H357" s="86" t="s">
        <v>40</v>
      </c>
      <c r="I357" s="86" t="s">
        <v>2034</v>
      </c>
      <c r="J357" s="86" t="s">
        <v>2042</v>
      </c>
      <c r="K357" s="86" t="s">
        <v>2330</v>
      </c>
      <c r="L357" s="86" t="s">
        <v>1272</v>
      </c>
      <c r="M357" s="86"/>
      <c r="N357" s="86"/>
      <c r="O357" s="109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93"/>
      <c r="AE357" s="86"/>
      <c r="AF357" s="86"/>
      <c r="AG357" s="86"/>
      <c r="AH357" s="89"/>
    </row>
    <row r="358" spans="1:34" ht="16" thickBot="1">
      <c r="A358" s="90">
        <v>357</v>
      </c>
      <c r="B358" s="86" t="s">
        <v>2332</v>
      </c>
      <c r="C358" s="86" t="s">
        <v>2331</v>
      </c>
      <c r="D358" s="91" t="s">
        <v>3057</v>
      </c>
      <c r="E358" s="86" t="s">
        <v>2333</v>
      </c>
      <c r="F358" s="86" t="s">
        <v>2334</v>
      </c>
      <c r="G358" s="86" t="s">
        <v>2335</v>
      </c>
      <c r="H358" s="86" t="s">
        <v>773</v>
      </c>
      <c r="I358" s="86" t="s">
        <v>774</v>
      </c>
      <c r="J358" s="86" t="s">
        <v>2336</v>
      </c>
      <c r="K358" s="86" t="s">
        <v>2335</v>
      </c>
      <c r="L358" s="86" t="s">
        <v>1272</v>
      </c>
      <c r="M358" s="86"/>
      <c r="N358" s="86"/>
      <c r="O358" s="109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93"/>
      <c r="AE358" s="86"/>
      <c r="AF358" s="86"/>
      <c r="AG358" s="86"/>
      <c r="AH358" s="89"/>
    </row>
    <row r="359" spans="1:34" ht="16" thickBot="1">
      <c r="A359" s="90">
        <v>358</v>
      </c>
      <c r="B359" s="86" t="s">
        <v>2338</v>
      </c>
      <c r="C359" s="86" t="s">
        <v>2337</v>
      </c>
      <c r="D359" s="91" t="s">
        <v>3021</v>
      </c>
      <c r="E359" s="86" t="s">
        <v>2339</v>
      </c>
      <c r="F359" s="86" t="s">
        <v>2340</v>
      </c>
      <c r="G359" s="86" t="s">
        <v>2265</v>
      </c>
      <c r="H359" s="86" t="s">
        <v>40</v>
      </c>
      <c r="I359" s="86" t="s">
        <v>391</v>
      </c>
      <c r="J359" s="86" t="s">
        <v>392</v>
      </c>
      <c r="K359" s="86" t="s">
        <v>2265</v>
      </c>
      <c r="L359" s="86" t="s">
        <v>1272</v>
      </c>
      <c r="M359" s="86"/>
      <c r="N359" s="86"/>
      <c r="O359" s="109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93"/>
      <c r="AE359" s="86"/>
      <c r="AF359" s="86"/>
      <c r="AG359" s="86"/>
      <c r="AH359" s="89"/>
    </row>
    <row r="360" spans="1:34" ht="16" thickBot="1">
      <c r="A360" s="90">
        <v>359</v>
      </c>
      <c r="B360" s="86" t="s">
        <v>2343</v>
      </c>
      <c r="C360" s="86" t="s">
        <v>2342</v>
      </c>
      <c r="D360" s="91" t="s">
        <v>2699</v>
      </c>
      <c r="E360" s="86" t="s">
        <v>2344</v>
      </c>
      <c r="F360" s="86" t="s">
        <v>2345</v>
      </c>
      <c r="G360" s="86" t="s">
        <v>802</v>
      </c>
      <c r="H360" s="86" t="s">
        <v>773</v>
      </c>
      <c r="I360" s="86" t="s">
        <v>803</v>
      </c>
      <c r="J360" s="86" t="s">
        <v>802</v>
      </c>
      <c r="K360" s="86" t="s">
        <v>2699</v>
      </c>
      <c r="L360" s="86" t="s">
        <v>1272</v>
      </c>
      <c r="M360" s="86"/>
      <c r="N360" s="86"/>
      <c r="O360" s="109" t="s">
        <v>2686</v>
      </c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93"/>
      <c r="AE360" s="86"/>
      <c r="AF360" s="86"/>
      <c r="AG360" s="86"/>
      <c r="AH360" s="89"/>
    </row>
    <row r="361" spans="1:34" ht="16" thickBot="1">
      <c r="A361" s="90">
        <v>360</v>
      </c>
      <c r="B361" s="86" t="s">
        <v>2347</v>
      </c>
      <c r="C361" s="86" t="s">
        <v>2346</v>
      </c>
      <c r="D361" s="91" t="s">
        <v>2911</v>
      </c>
      <c r="E361" s="86" t="s">
        <v>2348</v>
      </c>
      <c r="F361" s="86" t="s">
        <v>2349</v>
      </c>
      <c r="G361" s="86" t="s">
        <v>772</v>
      </c>
      <c r="H361" s="86" t="s">
        <v>773</v>
      </c>
      <c r="I361" s="86" t="s">
        <v>774</v>
      </c>
      <c r="J361" s="86" t="s">
        <v>775</v>
      </c>
      <c r="K361" s="86" t="s">
        <v>772</v>
      </c>
      <c r="L361" s="86" t="s">
        <v>1272</v>
      </c>
      <c r="M361" s="86"/>
      <c r="N361" s="86"/>
      <c r="O361" s="109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93"/>
      <c r="AE361" s="86"/>
      <c r="AF361" s="86"/>
      <c r="AG361" s="86"/>
      <c r="AH361" s="89"/>
    </row>
    <row r="362" spans="1:34" ht="16" thickBot="1">
      <c r="A362" s="90">
        <v>361</v>
      </c>
      <c r="B362" s="86" t="s">
        <v>2351</v>
      </c>
      <c r="C362" s="86" t="s">
        <v>2350</v>
      </c>
      <c r="D362" s="91" t="s">
        <v>2899</v>
      </c>
      <c r="E362" s="86" t="s">
        <v>2352</v>
      </c>
      <c r="F362" s="86" t="s">
        <v>2353</v>
      </c>
      <c r="G362" s="86" t="s">
        <v>2354</v>
      </c>
      <c r="H362" s="86" t="s">
        <v>773</v>
      </c>
      <c r="I362" s="86" t="s">
        <v>774</v>
      </c>
      <c r="J362" s="86" t="s">
        <v>2355</v>
      </c>
      <c r="K362" s="86" t="s">
        <v>2354</v>
      </c>
      <c r="L362" s="86" t="s">
        <v>1272</v>
      </c>
      <c r="M362" s="86"/>
      <c r="N362" s="86"/>
      <c r="O362" s="109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93"/>
      <c r="AE362" s="86"/>
      <c r="AF362" s="86"/>
      <c r="AG362" s="86"/>
      <c r="AH362" s="89"/>
    </row>
    <row r="363" spans="1:34" ht="16" thickBot="1">
      <c r="A363" s="90">
        <v>362</v>
      </c>
      <c r="B363" s="86" t="s">
        <v>2357</v>
      </c>
      <c r="C363" s="86" t="s">
        <v>2356</v>
      </c>
      <c r="D363" s="91" t="s">
        <v>3059</v>
      </c>
      <c r="E363" s="86" t="s">
        <v>2358</v>
      </c>
      <c r="F363" s="86" t="s">
        <v>2359</v>
      </c>
      <c r="G363" s="86" t="s">
        <v>2360</v>
      </c>
      <c r="H363" s="86" t="s">
        <v>773</v>
      </c>
      <c r="I363" s="86" t="s">
        <v>774</v>
      </c>
      <c r="J363" s="86" t="s">
        <v>775</v>
      </c>
      <c r="K363" s="86" t="s">
        <v>2360</v>
      </c>
      <c r="L363" s="86" t="s">
        <v>1272</v>
      </c>
      <c r="M363" s="86"/>
      <c r="N363" s="86"/>
      <c r="O363" s="109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93"/>
      <c r="AE363" s="86"/>
      <c r="AF363" s="86"/>
      <c r="AG363" s="86"/>
      <c r="AH363" s="89"/>
    </row>
    <row r="364" spans="1:34" ht="16" thickBot="1">
      <c r="A364" s="90">
        <v>363</v>
      </c>
      <c r="B364" s="86" t="s">
        <v>2362</v>
      </c>
      <c r="C364" s="86" t="s">
        <v>2361</v>
      </c>
      <c r="D364" s="91" t="s">
        <v>3070</v>
      </c>
      <c r="E364" s="86" t="s">
        <v>2363</v>
      </c>
      <c r="F364" s="86" t="s">
        <v>2364</v>
      </c>
      <c r="G364" s="86" t="s">
        <v>2365</v>
      </c>
      <c r="H364" s="86" t="s">
        <v>773</v>
      </c>
      <c r="I364" s="86" t="s">
        <v>774</v>
      </c>
      <c r="J364" s="86" t="s">
        <v>1298</v>
      </c>
      <c r="K364" s="86" t="s">
        <v>2365</v>
      </c>
      <c r="L364" s="86" t="s">
        <v>1272</v>
      </c>
      <c r="M364" s="86"/>
      <c r="N364" s="86"/>
      <c r="O364" s="109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93"/>
      <c r="AE364" s="86"/>
      <c r="AF364" s="86"/>
      <c r="AG364" s="86"/>
      <c r="AH364" s="89"/>
    </row>
    <row r="365" spans="1:34" ht="16" thickBot="1">
      <c r="A365" s="90">
        <v>364</v>
      </c>
      <c r="B365" s="86" t="s">
        <v>2367</v>
      </c>
      <c r="C365" s="86" t="s">
        <v>2366</v>
      </c>
      <c r="D365" s="91" t="s">
        <v>2934</v>
      </c>
      <c r="E365" s="86" t="s">
        <v>2368</v>
      </c>
      <c r="F365" s="86" t="s">
        <v>2369</v>
      </c>
      <c r="G365" s="86" t="s">
        <v>2370</v>
      </c>
      <c r="H365" s="86" t="s">
        <v>773</v>
      </c>
      <c r="I365" s="86" t="s">
        <v>774</v>
      </c>
      <c r="J365" s="86" t="s">
        <v>1469</v>
      </c>
      <c r="K365" s="86" t="s">
        <v>2370</v>
      </c>
      <c r="L365" s="86" t="s">
        <v>1272</v>
      </c>
      <c r="M365" s="86"/>
      <c r="N365" s="86"/>
      <c r="O365" s="109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93"/>
      <c r="AE365" s="86"/>
      <c r="AF365" s="86"/>
      <c r="AG365" s="86"/>
      <c r="AH365" s="89"/>
    </row>
    <row r="366" spans="1:34" ht="16" thickBot="1">
      <c r="A366" s="90">
        <v>365</v>
      </c>
      <c r="B366" s="86" t="s">
        <v>2373</v>
      </c>
      <c r="C366" s="86" t="s">
        <v>2372</v>
      </c>
      <c r="D366" s="91" t="s">
        <v>2950</v>
      </c>
      <c r="E366" s="86" t="s">
        <v>2374</v>
      </c>
      <c r="F366" s="86" t="s">
        <v>2375</v>
      </c>
      <c r="G366" s="86" t="s">
        <v>2376</v>
      </c>
      <c r="H366" s="86" t="s">
        <v>40</v>
      </c>
      <c r="I366" s="86" t="s">
        <v>406</v>
      </c>
      <c r="J366" s="86" t="s">
        <v>407</v>
      </c>
      <c r="K366" s="86" t="s">
        <v>2376</v>
      </c>
      <c r="L366" s="86" t="s">
        <v>1272</v>
      </c>
      <c r="M366" s="86"/>
      <c r="N366" s="86"/>
      <c r="O366" s="109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93"/>
      <c r="AE366" s="86"/>
      <c r="AF366" s="86"/>
      <c r="AG366" s="86"/>
      <c r="AH366" s="89"/>
    </row>
    <row r="367" spans="1:34" ht="16" thickBot="1">
      <c r="A367" s="90">
        <v>366</v>
      </c>
      <c r="B367" s="86" t="s">
        <v>2379</v>
      </c>
      <c r="C367" s="86" t="s">
        <v>2378</v>
      </c>
      <c r="D367" s="91" t="s">
        <v>3033</v>
      </c>
      <c r="E367" s="86" t="s">
        <v>2380</v>
      </c>
      <c r="F367" s="86" t="s">
        <v>2381</v>
      </c>
      <c r="G367" s="86" t="s">
        <v>2382</v>
      </c>
      <c r="H367" s="86" t="s">
        <v>40</v>
      </c>
      <c r="I367" s="86" t="s">
        <v>1171</v>
      </c>
      <c r="J367" s="86" t="s">
        <v>2383</v>
      </c>
      <c r="K367" s="86" t="s">
        <v>2382</v>
      </c>
      <c r="L367" s="86" t="s">
        <v>1272</v>
      </c>
      <c r="M367" s="86"/>
      <c r="N367" s="86"/>
      <c r="O367" s="109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93"/>
      <c r="AE367" s="86"/>
      <c r="AF367" s="86"/>
      <c r="AG367" s="86"/>
      <c r="AH367" s="89"/>
    </row>
    <row r="368" spans="1:34" ht="16" thickBot="1">
      <c r="A368" s="86"/>
      <c r="B368" s="86"/>
      <c r="C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93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93"/>
      <c r="AE368" s="86"/>
      <c r="AF368" s="86"/>
      <c r="AG368" s="86"/>
      <c r="AH368" s="89"/>
    </row>
    <row r="369" spans="1:34" ht="16" thickBot="1">
      <c r="A369" s="86"/>
      <c r="B369" s="86"/>
      <c r="C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93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93"/>
      <c r="AE369" s="86"/>
      <c r="AF369" s="86"/>
      <c r="AG369" s="86"/>
      <c r="AH369" s="89"/>
    </row>
    <row r="370" spans="1:34" ht="16" thickBot="1">
      <c r="A370" s="86"/>
      <c r="B370" s="86"/>
      <c r="C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93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93"/>
      <c r="AE370" s="86"/>
      <c r="AF370" s="86"/>
      <c r="AG370" s="86"/>
      <c r="AH370" s="89"/>
    </row>
    <row r="371" spans="1:34" ht="16" thickBot="1">
      <c r="A371" s="86"/>
      <c r="B371" s="86"/>
      <c r="C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93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93"/>
      <c r="AE371" s="86"/>
      <c r="AF371" s="86"/>
      <c r="AG371" s="86"/>
      <c r="AH371" s="89"/>
    </row>
    <row r="372" spans="1:34" ht="16" thickBot="1">
      <c r="A372" s="86"/>
      <c r="B372" s="86"/>
      <c r="C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93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93"/>
      <c r="AE372" s="86"/>
      <c r="AF372" s="86"/>
      <c r="AG372" s="86"/>
      <c r="AH372" s="89"/>
    </row>
    <row r="373" spans="1:34" ht="16" thickBot="1">
      <c r="A373" s="86"/>
      <c r="B373" s="86"/>
      <c r="C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93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93"/>
      <c r="AE373" s="86"/>
      <c r="AF373" s="86"/>
      <c r="AG373" s="86"/>
      <c r="AH373" s="89"/>
    </row>
    <row r="374" spans="1:34" ht="16" thickBot="1">
      <c r="A374" s="86"/>
      <c r="B374" s="86"/>
      <c r="C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93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93"/>
      <c r="AE374" s="86"/>
      <c r="AF374" s="86"/>
      <c r="AG374" s="86"/>
      <c r="AH374" s="89"/>
    </row>
    <row r="375" spans="1:34" ht="16" thickBot="1">
      <c r="A375" s="86"/>
      <c r="B375" s="86"/>
      <c r="C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93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93"/>
      <c r="AE375" s="86"/>
      <c r="AF375" s="86"/>
      <c r="AG375" s="86"/>
      <c r="AH375" s="89"/>
    </row>
    <row r="376" spans="1:34" ht="16" thickBot="1">
      <c r="A376" s="86"/>
      <c r="B376" s="86"/>
      <c r="C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93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93"/>
      <c r="AE376" s="86"/>
      <c r="AF376" s="86"/>
      <c r="AG376" s="86"/>
      <c r="AH376" s="89"/>
    </row>
    <row r="377" spans="1:34" ht="16" thickBot="1">
      <c r="A377" s="86"/>
      <c r="B377" s="86"/>
      <c r="C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93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93"/>
      <c r="AE377" s="86"/>
      <c r="AF377" s="86"/>
      <c r="AG377" s="86"/>
      <c r="AH377" s="89"/>
    </row>
    <row r="378" spans="1:34" ht="16" thickBot="1">
      <c r="A378" s="86"/>
      <c r="B378" s="86"/>
      <c r="C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93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93"/>
      <c r="AE378" s="86"/>
      <c r="AF378" s="86"/>
      <c r="AG378" s="86"/>
      <c r="AH378" s="89"/>
    </row>
    <row r="379" spans="1:34" ht="16" thickBot="1">
      <c r="A379" s="86"/>
      <c r="B379" s="86"/>
      <c r="C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93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93"/>
      <c r="AE379" s="86"/>
      <c r="AF379" s="86"/>
      <c r="AG379" s="86"/>
      <c r="AH379" s="89"/>
    </row>
    <row r="380" spans="1:34" ht="16" thickBot="1">
      <c r="A380" s="86"/>
      <c r="B380" s="86"/>
      <c r="C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93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93"/>
      <c r="AE380" s="86"/>
      <c r="AF380" s="86"/>
      <c r="AG380" s="86"/>
      <c r="AH380" s="89"/>
    </row>
    <row r="381" spans="1:34" ht="16" thickBot="1">
      <c r="A381" s="86"/>
      <c r="B381" s="86"/>
      <c r="C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93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93"/>
      <c r="AE381" s="86"/>
      <c r="AF381" s="86"/>
      <c r="AG381" s="86"/>
      <c r="AH381" s="89"/>
    </row>
    <row r="382" spans="1:34" ht="16" thickBot="1">
      <c r="A382" s="86"/>
      <c r="B382" s="86"/>
      <c r="C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93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93"/>
      <c r="AE382" s="86"/>
      <c r="AF382" s="86"/>
      <c r="AG382" s="86"/>
      <c r="AH382" s="89"/>
    </row>
    <row r="383" spans="1:34" ht="16" thickBot="1">
      <c r="A383" s="86"/>
      <c r="B383" s="86"/>
      <c r="C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93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93"/>
      <c r="AE383" s="86"/>
      <c r="AF383" s="86"/>
      <c r="AG383" s="86"/>
      <c r="AH383" s="89"/>
    </row>
    <row r="384" spans="1:34" ht="16" thickBot="1">
      <c r="A384" s="86"/>
      <c r="B384" s="86"/>
      <c r="C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93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93"/>
      <c r="AE384" s="86"/>
      <c r="AF384" s="86"/>
      <c r="AG384" s="86"/>
      <c r="AH384" s="89"/>
    </row>
    <row r="385" spans="1:34" ht="16" thickBot="1">
      <c r="A385" s="86"/>
      <c r="B385" s="86"/>
      <c r="C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93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93"/>
      <c r="AE385" s="86"/>
      <c r="AF385" s="86"/>
      <c r="AG385" s="86"/>
      <c r="AH385" s="89"/>
    </row>
    <row r="386" spans="1:34" ht="16" thickBot="1">
      <c r="A386" s="86"/>
      <c r="B386" s="86"/>
      <c r="C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93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93"/>
      <c r="AE386" s="86"/>
      <c r="AF386" s="86"/>
      <c r="AG386" s="86"/>
      <c r="AH386" s="89"/>
    </row>
    <row r="387" spans="1:34" ht="16" thickBot="1">
      <c r="A387" s="86"/>
      <c r="B387" s="86"/>
      <c r="C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93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93"/>
      <c r="AE387" s="86"/>
      <c r="AF387" s="86"/>
      <c r="AG387" s="86"/>
      <c r="AH387" s="89"/>
    </row>
    <row r="388" spans="1:34" ht="16" thickBot="1">
      <c r="A388" s="86"/>
      <c r="B388" s="86"/>
      <c r="C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93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93"/>
      <c r="AE388" s="86"/>
      <c r="AF388" s="86"/>
      <c r="AG388" s="86"/>
      <c r="AH388" s="89"/>
    </row>
    <row r="389" spans="1:34" ht="16" thickBot="1">
      <c r="A389" s="86"/>
      <c r="B389" s="86"/>
      <c r="C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93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93"/>
      <c r="AE389" s="86"/>
      <c r="AF389" s="86"/>
      <c r="AG389" s="86"/>
      <c r="AH389" s="89"/>
    </row>
    <row r="390" spans="1:34" ht="16" thickBot="1">
      <c r="A390" s="86"/>
      <c r="B390" s="86"/>
      <c r="C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93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93"/>
      <c r="AE390" s="86"/>
      <c r="AF390" s="86"/>
      <c r="AG390" s="86"/>
      <c r="AH390" s="89"/>
    </row>
    <row r="391" spans="1:34" ht="16" thickBot="1">
      <c r="A391" s="86"/>
      <c r="B391" s="86"/>
      <c r="C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93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93"/>
      <c r="AE391" s="86"/>
      <c r="AF391" s="86"/>
      <c r="AG391" s="86"/>
      <c r="AH391" s="89"/>
    </row>
    <row r="392" spans="1:34" ht="16" thickBot="1">
      <c r="A392" s="86"/>
      <c r="B392" s="86"/>
      <c r="C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93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93"/>
      <c r="AE392" s="86"/>
      <c r="AF392" s="86"/>
      <c r="AG392" s="86"/>
      <c r="AH392" s="89"/>
    </row>
    <row r="393" spans="1:34" ht="16" thickBot="1">
      <c r="A393" s="86"/>
      <c r="B393" s="86"/>
      <c r="C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93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93"/>
      <c r="AE393" s="86"/>
      <c r="AF393" s="86"/>
      <c r="AG393" s="86"/>
      <c r="AH393" s="89"/>
    </row>
    <row r="394" spans="1:34" ht="16" thickBot="1">
      <c r="A394" s="86"/>
      <c r="B394" s="86"/>
      <c r="C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93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93"/>
      <c r="AE394" s="86"/>
      <c r="AF394" s="86"/>
      <c r="AG394" s="86"/>
      <c r="AH394" s="89"/>
    </row>
    <row r="395" spans="1:34" ht="16" thickBot="1">
      <c r="A395" s="86"/>
      <c r="B395" s="86"/>
      <c r="C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93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93"/>
      <c r="AE395" s="86"/>
      <c r="AF395" s="86"/>
      <c r="AG395" s="86"/>
      <c r="AH395" s="89"/>
    </row>
    <row r="396" spans="1:34" ht="16" thickBot="1">
      <c r="A396" s="86"/>
      <c r="B396" s="86"/>
      <c r="C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93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93"/>
      <c r="AE396" s="86"/>
      <c r="AF396" s="86"/>
      <c r="AG396" s="86"/>
      <c r="AH396" s="89"/>
    </row>
    <row r="397" spans="1:34" ht="16" thickBot="1">
      <c r="A397" s="86"/>
      <c r="B397" s="86"/>
      <c r="C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93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93"/>
      <c r="AE397" s="86"/>
      <c r="AF397" s="86"/>
      <c r="AG397" s="86"/>
      <c r="AH397" s="89"/>
    </row>
    <row r="398" spans="1:34" ht="16" thickBot="1">
      <c r="A398" s="86"/>
      <c r="B398" s="86"/>
      <c r="C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93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93"/>
      <c r="AE398" s="86"/>
      <c r="AF398" s="86"/>
      <c r="AG398" s="86"/>
      <c r="AH398" s="89"/>
    </row>
    <row r="399" spans="1:34" ht="16" thickBot="1">
      <c r="A399" s="86"/>
      <c r="B399" s="86"/>
      <c r="C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93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93"/>
      <c r="AE399" s="86"/>
      <c r="AF399" s="86"/>
      <c r="AG399" s="86"/>
      <c r="AH399" s="89"/>
    </row>
    <row r="400" spans="1:34" ht="16" thickBot="1">
      <c r="A400" s="86"/>
      <c r="B400" s="86"/>
      <c r="C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93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93"/>
      <c r="AE400" s="86"/>
      <c r="AF400" s="86"/>
      <c r="AG400" s="86"/>
      <c r="AH400" s="89"/>
    </row>
    <row r="401" spans="1:34" ht="16" thickBot="1">
      <c r="A401" s="86"/>
      <c r="B401" s="86"/>
      <c r="C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93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93"/>
      <c r="AE401" s="86"/>
      <c r="AF401" s="86"/>
      <c r="AG401" s="86"/>
      <c r="AH401" s="89"/>
    </row>
    <row r="402" spans="1:34" ht="16" thickBot="1">
      <c r="A402" s="86"/>
      <c r="B402" s="86"/>
      <c r="C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93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93"/>
      <c r="AE402" s="86"/>
      <c r="AF402" s="86"/>
      <c r="AG402" s="86"/>
      <c r="AH402" s="89"/>
    </row>
    <row r="403" spans="1:34" ht="16" thickBot="1">
      <c r="A403" s="86"/>
      <c r="B403" s="86"/>
      <c r="C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93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93"/>
      <c r="AE403" s="86"/>
      <c r="AF403" s="86"/>
      <c r="AG403" s="86"/>
      <c r="AH403" s="89"/>
    </row>
    <row r="404" spans="1:34" ht="16" thickBot="1">
      <c r="A404" s="86"/>
      <c r="B404" s="86"/>
      <c r="C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93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93"/>
      <c r="AE404" s="86"/>
      <c r="AF404" s="86"/>
      <c r="AG404" s="86"/>
      <c r="AH404" s="89"/>
    </row>
    <row r="405" spans="1:34" ht="16" thickBot="1">
      <c r="A405" s="86"/>
      <c r="B405" s="86"/>
      <c r="C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93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93"/>
      <c r="AE405" s="86"/>
      <c r="AF405" s="86"/>
      <c r="AG405" s="86"/>
      <c r="AH405" s="89"/>
    </row>
    <row r="406" spans="1:34" ht="16" thickBot="1">
      <c r="A406" s="86"/>
      <c r="B406" s="86"/>
      <c r="C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93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93"/>
      <c r="AE406" s="86"/>
      <c r="AF406" s="86"/>
      <c r="AG406" s="86"/>
      <c r="AH406" s="89"/>
    </row>
    <row r="407" spans="1:34" ht="16" thickBot="1">
      <c r="A407" s="86"/>
      <c r="B407" s="86"/>
      <c r="C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93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93"/>
      <c r="AE407" s="86"/>
      <c r="AF407" s="86"/>
      <c r="AG407" s="86"/>
      <c r="AH407" s="89"/>
    </row>
    <row r="408" spans="1:34" ht="16" thickBot="1">
      <c r="A408" s="86"/>
      <c r="B408" s="86"/>
      <c r="C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93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93"/>
      <c r="AE408" s="86"/>
      <c r="AF408" s="86"/>
      <c r="AG408" s="86"/>
      <c r="AH408" s="89"/>
    </row>
    <row r="409" spans="1:34" ht="16" thickBot="1">
      <c r="A409" s="86"/>
      <c r="B409" s="86"/>
      <c r="C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93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93"/>
      <c r="AE409" s="86"/>
      <c r="AF409" s="86"/>
      <c r="AG409" s="86"/>
      <c r="AH409" s="89"/>
    </row>
    <row r="410" spans="1:34" ht="16" thickBot="1">
      <c r="A410" s="86"/>
      <c r="B410" s="86"/>
      <c r="C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93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93"/>
      <c r="AE410" s="86"/>
      <c r="AF410" s="86"/>
      <c r="AG410" s="86"/>
      <c r="AH410" s="89"/>
    </row>
    <row r="411" spans="1:34" ht="16" thickBot="1">
      <c r="A411" s="86"/>
      <c r="B411" s="86"/>
      <c r="C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93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93"/>
      <c r="AE411" s="86"/>
      <c r="AF411" s="86"/>
      <c r="AG411" s="86"/>
      <c r="AH411" s="89"/>
    </row>
    <row r="412" spans="1:34" ht="16" thickBot="1">
      <c r="A412" s="86"/>
      <c r="B412" s="86"/>
      <c r="C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93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93"/>
      <c r="AE412" s="86"/>
      <c r="AF412" s="86"/>
      <c r="AG412" s="86"/>
      <c r="AH412" s="89"/>
    </row>
    <row r="413" spans="1:34" ht="16" thickBot="1">
      <c r="A413" s="86"/>
      <c r="B413" s="86"/>
      <c r="C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93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93"/>
      <c r="AE413" s="86"/>
      <c r="AF413" s="86"/>
      <c r="AG413" s="86"/>
      <c r="AH413" s="89"/>
    </row>
    <row r="414" spans="1:34" ht="16" thickBot="1">
      <c r="A414" s="86"/>
      <c r="B414" s="86"/>
      <c r="C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93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93"/>
      <c r="AE414" s="86"/>
      <c r="AF414" s="86"/>
      <c r="AG414" s="86"/>
      <c r="AH414" s="89"/>
    </row>
    <row r="415" spans="1:34" ht="16" thickBot="1">
      <c r="A415" s="86"/>
      <c r="B415" s="86"/>
      <c r="C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93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93"/>
      <c r="AE415" s="86"/>
      <c r="AF415" s="86"/>
      <c r="AG415" s="86"/>
      <c r="AH415" s="89"/>
    </row>
    <row r="416" spans="1:34" ht="16" thickBot="1">
      <c r="A416" s="86"/>
      <c r="B416" s="86"/>
      <c r="C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93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93"/>
      <c r="AE416" s="86"/>
      <c r="AF416" s="86"/>
      <c r="AG416" s="86"/>
      <c r="AH416" s="89"/>
    </row>
    <row r="417" spans="1:34" ht="16" thickBot="1">
      <c r="A417" s="86"/>
      <c r="B417" s="86"/>
      <c r="C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93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93"/>
      <c r="AE417" s="86"/>
      <c r="AF417" s="86"/>
      <c r="AG417" s="86"/>
      <c r="AH417" s="89"/>
    </row>
    <row r="418" spans="1:34" ht="16" thickBot="1">
      <c r="A418" s="86"/>
      <c r="B418" s="86"/>
      <c r="C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93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93"/>
      <c r="AE418" s="86"/>
      <c r="AF418" s="86"/>
      <c r="AG418" s="86"/>
      <c r="AH418" s="89"/>
    </row>
    <row r="419" spans="1:34" ht="16" thickBot="1">
      <c r="A419" s="86"/>
      <c r="B419" s="86"/>
      <c r="C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93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93"/>
      <c r="AE419" s="86"/>
      <c r="AF419" s="86"/>
      <c r="AG419" s="86"/>
      <c r="AH419" s="89"/>
    </row>
    <row r="420" spans="1:34" ht="16" thickBot="1">
      <c r="A420" s="86"/>
      <c r="B420" s="86"/>
      <c r="C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93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93"/>
      <c r="AE420" s="86"/>
      <c r="AF420" s="86"/>
      <c r="AG420" s="86"/>
      <c r="AH420" s="89"/>
    </row>
    <row r="421" spans="1:34" ht="16" thickBot="1">
      <c r="A421" s="86"/>
      <c r="B421" s="86"/>
      <c r="C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93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93"/>
      <c r="AE421" s="86"/>
      <c r="AF421" s="86"/>
      <c r="AG421" s="86"/>
      <c r="AH421" s="89"/>
    </row>
    <row r="422" spans="1:34" ht="16" thickBot="1">
      <c r="A422" s="86"/>
      <c r="B422" s="86"/>
      <c r="C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93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93"/>
      <c r="AE422" s="86"/>
      <c r="AF422" s="86"/>
      <c r="AG422" s="86"/>
      <c r="AH422" s="89"/>
    </row>
    <row r="423" spans="1:34" ht="16" thickBot="1">
      <c r="A423" s="86"/>
      <c r="B423" s="86"/>
      <c r="C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93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93"/>
      <c r="AE423" s="86"/>
      <c r="AF423" s="86"/>
      <c r="AG423" s="86"/>
      <c r="AH423" s="89"/>
    </row>
    <row r="424" spans="1:34" ht="16" thickBot="1">
      <c r="A424" s="86"/>
      <c r="B424" s="86"/>
      <c r="C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93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93"/>
      <c r="AE424" s="86"/>
      <c r="AF424" s="86"/>
      <c r="AG424" s="86"/>
      <c r="AH424" s="89"/>
    </row>
    <row r="425" spans="1:34" ht="16" thickBot="1">
      <c r="A425" s="86"/>
      <c r="B425" s="86"/>
      <c r="C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93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93"/>
      <c r="AE425" s="86"/>
      <c r="AF425" s="86"/>
      <c r="AG425" s="86"/>
      <c r="AH425" s="89"/>
    </row>
    <row r="426" spans="1:34" ht="16" thickBot="1">
      <c r="A426" s="86"/>
      <c r="B426" s="86"/>
      <c r="C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93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93"/>
      <c r="AE426" s="86"/>
      <c r="AF426" s="86"/>
      <c r="AG426" s="86"/>
      <c r="AH426" s="89"/>
    </row>
    <row r="427" spans="1:34" ht="16" thickBot="1">
      <c r="A427" s="86"/>
      <c r="B427" s="86"/>
      <c r="C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93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93"/>
      <c r="AE427" s="86"/>
      <c r="AF427" s="86"/>
      <c r="AG427" s="86"/>
      <c r="AH427" s="89"/>
    </row>
    <row r="428" spans="1:34" ht="16" thickBot="1">
      <c r="A428" s="86"/>
      <c r="B428" s="86"/>
      <c r="C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93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93"/>
      <c r="AE428" s="86"/>
      <c r="AF428" s="86"/>
      <c r="AG428" s="86"/>
      <c r="AH428" s="89"/>
    </row>
    <row r="429" spans="1:34" ht="16" thickBot="1">
      <c r="A429" s="86"/>
      <c r="B429" s="86"/>
      <c r="C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93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93"/>
      <c r="AE429" s="86"/>
      <c r="AF429" s="86"/>
      <c r="AG429" s="86"/>
      <c r="AH429" s="89"/>
    </row>
    <row r="430" spans="1:34" ht="16" thickBot="1">
      <c r="A430" s="86"/>
      <c r="B430" s="86"/>
      <c r="C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93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93"/>
      <c r="AE430" s="86"/>
      <c r="AF430" s="86"/>
      <c r="AG430" s="86"/>
      <c r="AH430" s="89"/>
    </row>
    <row r="431" spans="1:34" ht="16" thickBot="1">
      <c r="A431" s="86"/>
      <c r="B431" s="86"/>
      <c r="C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93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93"/>
      <c r="AE431" s="86"/>
      <c r="AF431" s="86"/>
      <c r="AG431" s="86"/>
      <c r="AH431" s="89"/>
    </row>
    <row r="432" spans="1:34" ht="16" thickBot="1">
      <c r="A432" s="86"/>
      <c r="B432" s="86"/>
      <c r="C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93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93"/>
      <c r="AE432" s="86"/>
      <c r="AF432" s="86"/>
      <c r="AG432" s="86"/>
      <c r="AH432" s="89"/>
    </row>
    <row r="433" spans="1:34" ht="16" thickBot="1">
      <c r="A433" s="86"/>
      <c r="B433" s="86"/>
      <c r="C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93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93"/>
      <c r="AE433" s="86"/>
      <c r="AF433" s="86"/>
      <c r="AG433" s="86"/>
      <c r="AH433" s="89"/>
    </row>
    <row r="434" spans="1:34" ht="16" thickBot="1">
      <c r="A434" s="86"/>
      <c r="B434" s="86"/>
      <c r="C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93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93"/>
      <c r="AE434" s="86"/>
      <c r="AF434" s="86"/>
      <c r="AG434" s="86"/>
      <c r="AH434" s="89"/>
    </row>
    <row r="435" spans="1:34" ht="16" thickBot="1">
      <c r="A435" s="86"/>
      <c r="B435" s="86"/>
      <c r="C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93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93"/>
      <c r="AE435" s="86"/>
      <c r="AF435" s="86"/>
      <c r="AG435" s="86"/>
      <c r="AH435" s="89"/>
    </row>
    <row r="436" spans="1:34" ht="16" thickBot="1">
      <c r="A436" s="86"/>
      <c r="B436" s="86"/>
      <c r="C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93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93"/>
      <c r="AE436" s="86"/>
      <c r="AF436" s="86"/>
      <c r="AG436" s="86"/>
      <c r="AH436" s="89"/>
    </row>
    <row r="437" spans="1:34" ht="16" thickBot="1">
      <c r="A437" s="86"/>
      <c r="B437" s="86"/>
      <c r="C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93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93"/>
      <c r="AE437" s="86"/>
      <c r="AF437" s="86"/>
      <c r="AG437" s="86"/>
      <c r="AH437" s="89"/>
    </row>
    <row r="438" spans="1:34" ht="16" thickBot="1">
      <c r="A438" s="86"/>
      <c r="B438" s="86"/>
      <c r="C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93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93"/>
      <c r="AE438" s="86"/>
      <c r="AF438" s="86"/>
      <c r="AG438" s="86"/>
      <c r="AH438" s="89"/>
    </row>
    <row r="439" spans="1:34" ht="16" thickBot="1">
      <c r="A439" s="86"/>
      <c r="B439" s="86"/>
      <c r="C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93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93"/>
      <c r="AE439" s="86"/>
      <c r="AF439" s="86"/>
      <c r="AG439" s="86"/>
      <c r="AH439" s="89"/>
    </row>
    <row r="440" spans="1:34" ht="16" thickBot="1">
      <c r="A440" s="86"/>
      <c r="B440" s="86"/>
      <c r="C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93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93"/>
      <c r="AE440" s="86"/>
      <c r="AF440" s="86"/>
      <c r="AG440" s="86"/>
      <c r="AH440" s="89"/>
    </row>
    <row r="441" spans="1:34" ht="16" thickBot="1">
      <c r="A441" s="86"/>
      <c r="B441" s="86"/>
      <c r="C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93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93"/>
      <c r="AE441" s="86"/>
      <c r="AF441" s="86"/>
      <c r="AG441" s="86"/>
      <c r="AH441" s="89"/>
    </row>
    <row r="442" spans="1:34" ht="16" thickBot="1">
      <c r="A442" s="86"/>
      <c r="B442" s="86"/>
      <c r="C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93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93"/>
      <c r="AE442" s="86"/>
      <c r="AF442" s="86"/>
      <c r="AG442" s="86"/>
      <c r="AH442" s="89"/>
    </row>
    <row r="443" spans="1:34" ht="16" thickBot="1">
      <c r="A443" s="86"/>
      <c r="B443" s="86"/>
      <c r="C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93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93"/>
      <c r="AE443" s="86"/>
      <c r="AF443" s="86"/>
      <c r="AG443" s="86"/>
      <c r="AH443" s="89"/>
    </row>
    <row r="444" spans="1:34" ht="16" thickBot="1">
      <c r="A444" s="86"/>
      <c r="B444" s="86"/>
      <c r="C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93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93"/>
      <c r="AE444" s="86"/>
      <c r="AF444" s="86"/>
      <c r="AG444" s="86"/>
      <c r="AH444" s="89"/>
    </row>
    <row r="445" spans="1:34" ht="16" thickBot="1">
      <c r="A445" s="86"/>
      <c r="B445" s="86"/>
      <c r="C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93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93"/>
      <c r="AE445" s="86"/>
      <c r="AF445" s="86"/>
      <c r="AG445" s="86"/>
      <c r="AH445" s="89"/>
    </row>
    <row r="446" spans="1:34" ht="16" thickBot="1">
      <c r="A446" s="86"/>
      <c r="B446" s="86"/>
      <c r="C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93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93"/>
      <c r="AE446" s="86"/>
      <c r="AF446" s="86"/>
      <c r="AG446" s="86"/>
      <c r="AH446" s="89"/>
    </row>
    <row r="447" spans="1:34" ht="16" thickBot="1">
      <c r="A447" s="86"/>
      <c r="B447" s="86"/>
      <c r="C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93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93"/>
      <c r="AE447" s="86"/>
      <c r="AF447" s="86"/>
      <c r="AG447" s="86"/>
      <c r="AH447" s="89"/>
    </row>
    <row r="448" spans="1:34" ht="16" thickBot="1">
      <c r="A448" s="86"/>
      <c r="B448" s="86"/>
      <c r="C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93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93"/>
      <c r="AE448" s="86"/>
      <c r="AF448" s="86"/>
      <c r="AG448" s="86"/>
      <c r="AH448" s="89"/>
    </row>
    <row r="449" spans="1:34" ht="16" thickBot="1">
      <c r="A449" s="86"/>
      <c r="B449" s="86"/>
      <c r="C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93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93"/>
      <c r="AE449" s="86"/>
      <c r="AF449" s="86"/>
      <c r="AG449" s="86"/>
      <c r="AH449" s="89"/>
    </row>
    <row r="450" spans="1:34" ht="16" thickBot="1">
      <c r="A450" s="86"/>
      <c r="B450" s="86"/>
      <c r="C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93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93"/>
      <c r="AE450" s="86"/>
      <c r="AF450" s="86"/>
      <c r="AG450" s="86"/>
      <c r="AH450" s="89"/>
    </row>
    <row r="451" spans="1:34" ht="16" thickBot="1">
      <c r="A451" s="86"/>
      <c r="B451" s="86"/>
      <c r="C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93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93"/>
      <c r="AE451" s="86"/>
      <c r="AF451" s="86"/>
      <c r="AG451" s="86"/>
      <c r="AH451" s="89"/>
    </row>
    <row r="452" spans="1:34" ht="16" thickBot="1">
      <c r="A452" s="86"/>
      <c r="B452" s="86"/>
      <c r="C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93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93"/>
      <c r="AE452" s="86"/>
      <c r="AF452" s="86"/>
      <c r="AG452" s="86"/>
      <c r="AH452" s="89"/>
    </row>
    <row r="453" spans="1:34" ht="16" thickBot="1">
      <c r="A453" s="86"/>
      <c r="B453" s="86"/>
      <c r="C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93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93"/>
      <c r="AE453" s="86"/>
      <c r="AF453" s="86"/>
      <c r="AG453" s="86"/>
      <c r="AH453" s="89"/>
    </row>
    <row r="454" spans="1:34" ht="16" thickBot="1">
      <c r="A454" s="86"/>
      <c r="B454" s="86"/>
      <c r="C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93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93"/>
      <c r="AE454" s="86"/>
      <c r="AF454" s="86"/>
      <c r="AG454" s="86"/>
      <c r="AH454" s="89"/>
    </row>
    <row r="455" spans="1:34" ht="16" thickBot="1">
      <c r="A455" s="86"/>
      <c r="B455" s="86"/>
      <c r="C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93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93"/>
      <c r="AE455" s="86"/>
      <c r="AF455" s="86"/>
      <c r="AG455" s="86"/>
      <c r="AH455" s="89"/>
    </row>
    <row r="456" spans="1:34" ht="16" thickBot="1">
      <c r="A456" s="86"/>
      <c r="B456" s="86"/>
      <c r="C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93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93"/>
      <c r="AE456" s="86"/>
      <c r="AF456" s="86"/>
      <c r="AG456" s="86"/>
      <c r="AH456" s="89"/>
    </row>
    <row r="457" spans="1:34" ht="16" thickBot="1">
      <c r="A457" s="86"/>
      <c r="B457" s="86"/>
      <c r="C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93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93"/>
      <c r="AE457" s="86"/>
      <c r="AF457" s="86"/>
      <c r="AG457" s="86"/>
      <c r="AH457" s="89"/>
    </row>
    <row r="458" spans="1:34" ht="16" thickBot="1">
      <c r="A458" s="86"/>
      <c r="B458" s="86"/>
      <c r="C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93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93"/>
      <c r="AE458" s="86"/>
      <c r="AF458" s="86"/>
      <c r="AG458" s="86"/>
      <c r="AH458" s="89"/>
    </row>
    <row r="459" spans="1:34" ht="16" thickBot="1">
      <c r="A459" s="86"/>
      <c r="B459" s="86"/>
      <c r="C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93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93"/>
      <c r="AE459" s="86"/>
      <c r="AF459" s="86"/>
      <c r="AG459" s="86"/>
      <c r="AH459" s="89"/>
    </row>
    <row r="460" spans="1:34" ht="16" thickBot="1">
      <c r="A460" s="86"/>
      <c r="B460" s="86"/>
      <c r="C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93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93"/>
      <c r="AE460" s="86"/>
      <c r="AF460" s="86"/>
      <c r="AG460" s="86"/>
      <c r="AH460" s="89"/>
    </row>
    <row r="461" spans="1:34" ht="16" thickBot="1">
      <c r="A461" s="86"/>
      <c r="B461" s="86"/>
      <c r="C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93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93"/>
      <c r="AE461" s="86"/>
      <c r="AF461" s="86"/>
      <c r="AG461" s="86"/>
      <c r="AH461" s="89"/>
    </row>
    <row r="462" spans="1:34" ht="16" thickBot="1">
      <c r="A462" s="86"/>
      <c r="B462" s="86"/>
      <c r="C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93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93"/>
      <c r="AE462" s="86"/>
      <c r="AF462" s="86"/>
      <c r="AG462" s="86"/>
      <c r="AH462" s="89"/>
    </row>
    <row r="463" spans="1:34" ht="16" thickBot="1">
      <c r="A463" s="86"/>
      <c r="B463" s="86"/>
      <c r="C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93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93"/>
      <c r="AE463" s="86"/>
      <c r="AF463" s="86"/>
      <c r="AG463" s="86"/>
      <c r="AH463" s="89"/>
    </row>
    <row r="464" spans="1:34" ht="16" thickBot="1">
      <c r="A464" s="86"/>
      <c r="B464" s="86"/>
      <c r="C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93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93"/>
      <c r="AE464" s="86"/>
      <c r="AF464" s="86"/>
      <c r="AG464" s="86"/>
      <c r="AH464" s="89"/>
    </row>
    <row r="465" spans="1:34" ht="16" thickBot="1">
      <c r="A465" s="86"/>
      <c r="B465" s="86"/>
      <c r="C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93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93"/>
      <c r="AE465" s="86"/>
      <c r="AF465" s="86"/>
      <c r="AG465" s="86"/>
      <c r="AH465" s="89"/>
    </row>
    <row r="466" spans="1:34" ht="16" thickBot="1">
      <c r="A466" s="86"/>
      <c r="B466" s="86"/>
      <c r="C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93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93"/>
      <c r="AE466" s="86"/>
      <c r="AF466" s="86"/>
      <c r="AG466" s="86"/>
      <c r="AH466" s="89"/>
    </row>
    <row r="467" spans="1:34" ht="16" thickBot="1">
      <c r="A467" s="86"/>
      <c r="B467" s="86"/>
      <c r="C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93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93"/>
      <c r="AE467" s="86"/>
      <c r="AF467" s="86"/>
      <c r="AG467" s="86"/>
      <c r="AH467" s="89"/>
    </row>
    <row r="468" spans="1:34" ht="16" thickBot="1">
      <c r="A468" s="86"/>
      <c r="B468" s="86"/>
      <c r="C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93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93"/>
      <c r="AE468" s="86"/>
      <c r="AF468" s="86"/>
      <c r="AG468" s="86"/>
      <c r="AH468" s="89"/>
    </row>
    <row r="469" spans="1:34" ht="16" thickBot="1">
      <c r="A469" s="86"/>
      <c r="B469" s="86"/>
      <c r="C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93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93"/>
      <c r="AE469" s="86"/>
      <c r="AF469" s="86"/>
      <c r="AG469" s="86"/>
      <c r="AH469" s="89"/>
    </row>
    <row r="470" spans="1:34" ht="16" thickBot="1">
      <c r="A470" s="86"/>
      <c r="B470" s="86"/>
      <c r="C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93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93"/>
      <c r="AE470" s="86"/>
      <c r="AF470" s="86"/>
      <c r="AG470" s="86"/>
      <c r="AH470" s="89"/>
    </row>
    <row r="471" spans="1:34" ht="16" thickBot="1">
      <c r="A471" s="86"/>
      <c r="B471" s="86"/>
      <c r="C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93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93"/>
      <c r="AE471" s="86"/>
      <c r="AF471" s="86"/>
      <c r="AG471" s="86"/>
      <c r="AH471" s="89"/>
    </row>
    <row r="472" spans="1:34" ht="16" thickBot="1">
      <c r="A472" s="86"/>
      <c r="B472" s="86"/>
      <c r="C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93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93"/>
      <c r="AE472" s="86"/>
      <c r="AF472" s="86"/>
      <c r="AG472" s="86"/>
      <c r="AH472" s="89"/>
    </row>
    <row r="473" spans="1:34" ht="16" thickBot="1">
      <c r="A473" s="86"/>
      <c r="B473" s="86"/>
      <c r="C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93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93"/>
      <c r="AE473" s="86"/>
      <c r="AF473" s="86"/>
      <c r="AG473" s="86"/>
      <c r="AH473" s="89"/>
    </row>
    <row r="474" spans="1:34" ht="16" thickBot="1">
      <c r="A474" s="86"/>
      <c r="B474" s="86"/>
      <c r="C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93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93"/>
      <c r="AE474" s="86"/>
      <c r="AF474" s="86"/>
      <c r="AG474" s="86"/>
      <c r="AH474" s="89"/>
    </row>
    <row r="475" spans="1:34" ht="16" thickBot="1">
      <c r="A475" s="86"/>
      <c r="B475" s="86"/>
      <c r="C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93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93"/>
      <c r="AE475" s="86"/>
      <c r="AF475" s="86"/>
      <c r="AG475" s="86"/>
      <c r="AH475" s="89"/>
    </row>
    <row r="476" spans="1:34" ht="16" thickBot="1">
      <c r="A476" s="86"/>
      <c r="B476" s="86"/>
      <c r="C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93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93"/>
      <c r="AE476" s="86"/>
      <c r="AF476" s="86"/>
      <c r="AG476" s="86"/>
      <c r="AH476" s="89"/>
    </row>
    <row r="477" spans="1:34" ht="16" thickBot="1">
      <c r="A477" s="86"/>
      <c r="B477" s="86"/>
      <c r="C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93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93"/>
      <c r="AE477" s="86"/>
      <c r="AF477" s="86"/>
      <c r="AG477" s="86"/>
      <c r="AH477" s="89"/>
    </row>
    <row r="478" spans="1:34" ht="16" thickBot="1">
      <c r="A478" s="86"/>
      <c r="B478" s="86"/>
      <c r="C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93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93"/>
      <c r="AE478" s="86"/>
      <c r="AF478" s="86"/>
      <c r="AG478" s="86"/>
      <c r="AH478" s="89"/>
    </row>
    <row r="479" spans="1:34" ht="16" thickBot="1">
      <c r="A479" s="86"/>
      <c r="B479" s="86"/>
      <c r="C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93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93"/>
      <c r="AE479" s="86"/>
      <c r="AF479" s="86"/>
      <c r="AG479" s="86"/>
      <c r="AH479" s="89"/>
    </row>
    <row r="480" spans="1:34" ht="16" thickBot="1">
      <c r="A480" s="86"/>
      <c r="B480" s="86"/>
      <c r="C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93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93"/>
      <c r="AE480" s="86"/>
      <c r="AF480" s="86"/>
      <c r="AG480" s="86"/>
      <c r="AH480" s="89"/>
    </row>
    <row r="481" spans="1:34" ht="16" thickBot="1">
      <c r="A481" s="86"/>
      <c r="B481" s="86"/>
      <c r="C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93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93"/>
      <c r="AE481" s="86"/>
      <c r="AF481" s="86"/>
      <c r="AG481" s="86"/>
      <c r="AH481" s="89"/>
    </row>
    <row r="482" spans="1:34" ht="16" thickBot="1">
      <c r="A482" s="86"/>
      <c r="B482" s="86"/>
      <c r="C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93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93"/>
      <c r="AE482" s="86"/>
      <c r="AF482" s="86"/>
      <c r="AG482" s="86"/>
      <c r="AH482" s="89"/>
    </row>
    <row r="483" spans="1:34" ht="16" thickBot="1">
      <c r="A483" s="86"/>
      <c r="B483" s="86"/>
      <c r="C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93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93"/>
      <c r="AE483" s="86"/>
      <c r="AF483" s="86"/>
      <c r="AG483" s="86"/>
      <c r="AH483" s="89"/>
    </row>
    <row r="484" spans="1:34" ht="16" thickBot="1">
      <c r="A484" s="86"/>
      <c r="B484" s="86"/>
      <c r="C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93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93"/>
      <c r="AE484" s="86"/>
      <c r="AF484" s="86"/>
      <c r="AG484" s="86"/>
      <c r="AH484" s="89"/>
    </row>
    <row r="485" spans="1:34" ht="16" thickBot="1">
      <c r="A485" s="86"/>
      <c r="B485" s="86"/>
      <c r="C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93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93"/>
      <c r="AE485" s="86"/>
      <c r="AF485" s="86"/>
      <c r="AG485" s="86"/>
      <c r="AH485" s="89"/>
    </row>
    <row r="486" spans="1:34" ht="16" thickBot="1">
      <c r="A486" s="86"/>
      <c r="B486" s="86"/>
      <c r="C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93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93"/>
      <c r="AE486" s="86"/>
      <c r="AF486" s="86"/>
      <c r="AG486" s="86"/>
      <c r="AH486" s="89"/>
    </row>
    <row r="487" spans="1:34" ht="16" thickBot="1">
      <c r="A487" s="86"/>
      <c r="B487" s="86"/>
      <c r="C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93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93"/>
      <c r="AE487" s="86"/>
      <c r="AF487" s="86"/>
      <c r="AG487" s="86"/>
      <c r="AH487" s="89"/>
    </row>
    <row r="488" spans="1:34" ht="16" thickBot="1">
      <c r="A488" s="86"/>
      <c r="B488" s="86"/>
      <c r="C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93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93"/>
      <c r="AE488" s="86"/>
      <c r="AF488" s="86"/>
      <c r="AG488" s="86"/>
      <c r="AH488" s="89"/>
    </row>
    <row r="489" spans="1:34" ht="16" thickBot="1">
      <c r="A489" s="86"/>
      <c r="B489" s="86"/>
      <c r="C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93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93"/>
      <c r="AE489" s="86"/>
      <c r="AF489" s="86"/>
      <c r="AG489" s="86"/>
      <c r="AH489" s="89"/>
    </row>
    <row r="490" spans="1:34" ht="16" thickBot="1">
      <c r="A490" s="86"/>
      <c r="B490" s="86"/>
      <c r="C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93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93"/>
      <c r="AE490" s="86"/>
      <c r="AF490" s="86"/>
      <c r="AG490" s="86"/>
      <c r="AH490" s="89"/>
    </row>
    <row r="491" spans="1:34" ht="16" thickBot="1">
      <c r="A491" s="86"/>
      <c r="B491" s="86"/>
      <c r="C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93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93"/>
      <c r="AE491" s="86"/>
      <c r="AF491" s="86"/>
      <c r="AG491" s="86"/>
      <c r="AH491" s="89"/>
    </row>
    <row r="492" spans="1:34" ht="16" thickBot="1">
      <c r="A492" s="86"/>
      <c r="B492" s="86"/>
      <c r="C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93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93"/>
      <c r="AE492" s="86"/>
      <c r="AF492" s="86"/>
      <c r="AG492" s="86"/>
      <c r="AH492" s="89"/>
    </row>
    <row r="493" spans="1:34" ht="16" thickBot="1">
      <c r="A493" s="86"/>
      <c r="B493" s="86"/>
      <c r="C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93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93"/>
      <c r="AE493" s="86"/>
      <c r="AF493" s="86"/>
      <c r="AG493" s="86"/>
      <c r="AH493" s="89"/>
    </row>
    <row r="494" spans="1:34" ht="16" thickBot="1">
      <c r="A494" s="86"/>
      <c r="B494" s="86"/>
      <c r="C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93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93"/>
      <c r="AE494" s="86"/>
      <c r="AF494" s="86"/>
      <c r="AG494" s="86"/>
      <c r="AH494" s="89"/>
    </row>
    <row r="495" spans="1:34" ht="16" thickBot="1">
      <c r="A495" s="86"/>
      <c r="B495" s="86"/>
      <c r="C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93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93"/>
      <c r="AE495" s="86"/>
      <c r="AF495" s="86"/>
      <c r="AG495" s="86"/>
      <c r="AH495" s="89"/>
    </row>
    <row r="496" spans="1:34" ht="16" thickBot="1">
      <c r="A496" s="86"/>
      <c r="B496" s="86"/>
      <c r="C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93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93"/>
      <c r="AE496" s="86"/>
      <c r="AF496" s="86"/>
      <c r="AG496" s="86"/>
      <c r="AH496" s="89"/>
    </row>
    <row r="497" spans="1:34" ht="16" thickBot="1">
      <c r="A497" s="86"/>
      <c r="B497" s="86"/>
      <c r="C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93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93"/>
      <c r="AE497" s="86"/>
      <c r="AF497" s="86"/>
      <c r="AG497" s="86"/>
      <c r="AH497" s="89"/>
    </row>
    <row r="498" spans="1:34" ht="16" thickBot="1">
      <c r="A498" s="86"/>
      <c r="B498" s="86"/>
      <c r="C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93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93"/>
      <c r="AE498" s="86"/>
      <c r="AF498" s="86"/>
      <c r="AG498" s="86"/>
      <c r="AH498" s="89"/>
    </row>
    <row r="499" spans="1:34" ht="16" thickBot="1">
      <c r="A499" s="86"/>
      <c r="B499" s="86"/>
      <c r="C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93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93"/>
      <c r="AE499" s="86"/>
      <c r="AF499" s="86"/>
      <c r="AG499" s="86"/>
      <c r="AH499" s="89"/>
    </row>
    <row r="500" spans="1:34" ht="16" thickBot="1">
      <c r="A500" s="86"/>
      <c r="B500" s="86"/>
      <c r="C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93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93"/>
      <c r="AE500" s="86"/>
      <c r="AF500" s="86"/>
      <c r="AG500" s="86"/>
      <c r="AH500" s="89"/>
    </row>
    <row r="501" spans="1:34" ht="16" thickBot="1">
      <c r="A501" s="86"/>
      <c r="B501" s="86"/>
      <c r="C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93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93"/>
      <c r="AE501" s="86"/>
      <c r="AF501" s="86"/>
      <c r="AG501" s="86"/>
      <c r="AH501" s="89"/>
    </row>
    <row r="502" spans="1:34" ht="16" thickBot="1">
      <c r="A502" s="86"/>
      <c r="B502" s="86"/>
      <c r="C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93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93"/>
      <c r="AE502" s="86"/>
      <c r="AF502" s="86"/>
      <c r="AG502" s="86"/>
      <c r="AH502" s="89"/>
    </row>
    <row r="503" spans="1:34" ht="16" thickBot="1">
      <c r="A503" s="86"/>
      <c r="B503" s="86"/>
      <c r="C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93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93"/>
      <c r="AE503" s="86"/>
      <c r="AF503" s="86"/>
      <c r="AG503" s="86"/>
      <c r="AH503" s="89"/>
    </row>
    <row r="504" spans="1:34" ht="16" thickBot="1">
      <c r="A504" s="86"/>
      <c r="B504" s="86"/>
      <c r="C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93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93"/>
      <c r="AE504" s="86"/>
      <c r="AF504" s="86"/>
      <c r="AG504" s="86"/>
      <c r="AH504" s="89"/>
    </row>
    <row r="505" spans="1:34" ht="16" thickBot="1">
      <c r="A505" s="86"/>
      <c r="B505" s="86"/>
      <c r="C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93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93"/>
      <c r="AE505" s="86"/>
      <c r="AF505" s="86"/>
      <c r="AG505" s="86"/>
      <c r="AH505" s="89"/>
    </row>
    <row r="506" spans="1:34" ht="16" thickBot="1">
      <c r="A506" s="86"/>
      <c r="B506" s="86"/>
      <c r="C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93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93"/>
      <c r="AE506" s="86"/>
      <c r="AF506" s="86"/>
      <c r="AG506" s="86"/>
      <c r="AH506" s="89"/>
    </row>
    <row r="507" spans="1:34" ht="16" thickBot="1">
      <c r="A507" s="86"/>
      <c r="B507" s="86"/>
      <c r="C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93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93"/>
      <c r="AE507" s="86"/>
      <c r="AF507" s="86"/>
      <c r="AG507" s="86"/>
      <c r="AH507" s="89"/>
    </row>
    <row r="508" spans="1:34" ht="16" thickBot="1">
      <c r="A508" s="86"/>
      <c r="B508" s="86"/>
      <c r="C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93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93"/>
      <c r="AE508" s="86"/>
      <c r="AF508" s="86"/>
      <c r="AG508" s="86"/>
      <c r="AH508" s="89"/>
    </row>
    <row r="509" spans="1:34" ht="16" thickBot="1">
      <c r="A509" s="86"/>
      <c r="B509" s="86"/>
      <c r="C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93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93"/>
      <c r="AE509" s="86"/>
      <c r="AF509" s="86"/>
      <c r="AG509" s="86"/>
      <c r="AH509" s="89"/>
    </row>
    <row r="510" spans="1:34" ht="16" thickBot="1">
      <c r="A510" s="86"/>
      <c r="B510" s="86"/>
      <c r="C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93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93"/>
      <c r="AE510" s="86"/>
      <c r="AF510" s="86"/>
      <c r="AG510" s="86"/>
      <c r="AH510" s="89"/>
    </row>
    <row r="511" spans="1:34" ht="16" thickBot="1">
      <c r="A511" s="86"/>
      <c r="B511" s="86"/>
      <c r="C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93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93"/>
      <c r="AE511" s="86"/>
      <c r="AF511" s="86"/>
      <c r="AG511" s="86"/>
      <c r="AH511" s="89"/>
    </row>
    <row r="512" spans="1:34" ht="16" thickBot="1">
      <c r="A512" s="86"/>
      <c r="B512" s="86"/>
      <c r="C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93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93"/>
      <c r="AE512" s="86"/>
      <c r="AF512" s="86"/>
      <c r="AG512" s="86"/>
      <c r="AH512" s="89"/>
    </row>
    <row r="513" spans="1:34" ht="16" thickBot="1">
      <c r="A513" s="86"/>
      <c r="B513" s="86"/>
      <c r="C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93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93"/>
      <c r="AE513" s="86"/>
      <c r="AF513" s="86"/>
      <c r="AG513" s="86"/>
      <c r="AH513" s="89"/>
    </row>
    <row r="514" spans="1:34" ht="16" thickBot="1">
      <c r="A514" s="86"/>
      <c r="B514" s="86"/>
      <c r="C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93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93"/>
      <c r="AE514" s="86"/>
      <c r="AF514" s="86"/>
      <c r="AG514" s="86"/>
      <c r="AH514" s="89"/>
    </row>
    <row r="515" spans="1:34" ht="16" thickBot="1">
      <c r="A515" s="86"/>
      <c r="B515" s="86"/>
      <c r="C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93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93"/>
      <c r="AE515" s="86"/>
      <c r="AF515" s="86"/>
      <c r="AG515" s="86"/>
      <c r="AH515" s="89"/>
    </row>
    <row r="516" spans="1:34" ht="16" thickBot="1">
      <c r="A516" s="86"/>
      <c r="B516" s="86"/>
      <c r="C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93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93"/>
      <c r="AE516" s="86"/>
      <c r="AF516" s="86"/>
      <c r="AG516" s="86"/>
      <c r="AH516" s="89"/>
    </row>
    <row r="517" spans="1:34" ht="16" thickBot="1">
      <c r="A517" s="86"/>
      <c r="B517" s="86"/>
      <c r="C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93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93"/>
      <c r="AE517" s="86"/>
      <c r="AF517" s="86"/>
      <c r="AG517" s="86"/>
      <c r="AH517" s="89"/>
    </row>
    <row r="518" spans="1:34" ht="16" thickBot="1">
      <c r="A518" s="86"/>
      <c r="B518" s="86"/>
      <c r="C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93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93"/>
      <c r="AE518" s="86"/>
      <c r="AF518" s="86"/>
      <c r="AG518" s="86"/>
      <c r="AH518" s="89"/>
    </row>
    <row r="519" spans="1:34" ht="16" thickBot="1">
      <c r="A519" s="86"/>
      <c r="B519" s="86"/>
      <c r="C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93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93"/>
      <c r="AE519" s="86"/>
      <c r="AF519" s="86"/>
      <c r="AG519" s="86"/>
      <c r="AH519" s="89"/>
    </row>
    <row r="520" spans="1:34" ht="16" thickBot="1">
      <c r="A520" s="86"/>
      <c r="B520" s="86"/>
      <c r="C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93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93"/>
      <c r="AE520" s="86"/>
      <c r="AF520" s="86"/>
      <c r="AG520" s="86"/>
      <c r="AH520" s="89"/>
    </row>
    <row r="521" spans="1:34" ht="16" thickBot="1">
      <c r="A521" s="86"/>
      <c r="B521" s="86"/>
      <c r="C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93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93"/>
      <c r="AE521" s="86"/>
      <c r="AF521" s="86"/>
      <c r="AG521" s="86"/>
      <c r="AH521" s="89"/>
    </row>
    <row r="522" spans="1:34" ht="16" thickBot="1">
      <c r="A522" s="86"/>
      <c r="B522" s="86"/>
      <c r="C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93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93"/>
      <c r="AE522" s="86"/>
      <c r="AF522" s="86"/>
      <c r="AG522" s="86"/>
      <c r="AH522" s="89"/>
    </row>
    <row r="523" spans="1:34" ht="16" thickBot="1">
      <c r="A523" s="86"/>
      <c r="B523" s="86"/>
      <c r="C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93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93"/>
      <c r="AE523" s="86"/>
      <c r="AF523" s="86"/>
      <c r="AG523" s="86"/>
      <c r="AH523" s="89"/>
    </row>
    <row r="524" spans="1:34" ht="16" thickBot="1">
      <c r="A524" s="86"/>
      <c r="B524" s="86"/>
      <c r="C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93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93"/>
      <c r="AE524" s="86"/>
      <c r="AF524" s="86"/>
      <c r="AG524" s="86"/>
      <c r="AH524" s="89"/>
    </row>
    <row r="525" spans="1:34" ht="16" thickBot="1">
      <c r="A525" s="86"/>
      <c r="B525" s="86"/>
      <c r="C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93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93"/>
      <c r="AE525" s="86"/>
      <c r="AF525" s="86"/>
      <c r="AG525" s="86"/>
      <c r="AH525" s="89"/>
    </row>
    <row r="526" spans="1:34" ht="16" thickBot="1">
      <c r="A526" s="86"/>
      <c r="B526" s="86"/>
      <c r="C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93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93"/>
      <c r="AE526" s="86"/>
      <c r="AF526" s="86"/>
      <c r="AG526" s="86"/>
      <c r="AH526" s="89"/>
    </row>
    <row r="527" spans="1:34" ht="16" thickBot="1">
      <c r="A527" s="86"/>
      <c r="B527" s="86"/>
      <c r="C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93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93"/>
      <c r="AE527" s="86"/>
      <c r="AF527" s="86"/>
      <c r="AG527" s="86"/>
      <c r="AH527" s="89"/>
    </row>
    <row r="528" spans="1:34" ht="16" thickBot="1">
      <c r="A528" s="86"/>
      <c r="B528" s="86"/>
      <c r="C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93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93"/>
      <c r="AE528" s="86"/>
      <c r="AF528" s="86"/>
      <c r="AG528" s="86"/>
      <c r="AH528" s="89"/>
    </row>
    <row r="529" spans="1:34" ht="16" thickBot="1">
      <c r="A529" s="86"/>
      <c r="B529" s="86"/>
      <c r="C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93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93"/>
      <c r="AE529" s="86"/>
      <c r="AF529" s="86"/>
      <c r="AG529" s="86"/>
      <c r="AH529" s="89"/>
    </row>
    <row r="530" spans="1:34" ht="16" thickBot="1">
      <c r="A530" s="86"/>
      <c r="B530" s="86"/>
      <c r="C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93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93"/>
      <c r="AE530" s="86"/>
      <c r="AF530" s="86"/>
      <c r="AG530" s="86"/>
      <c r="AH530" s="89"/>
    </row>
    <row r="531" spans="1:34" ht="16" thickBot="1">
      <c r="A531" s="86"/>
      <c r="B531" s="86"/>
      <c r="C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93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93"/>
      <c r="AE531" s="86"/>
      <c r="AF531" s="86"/>
      <c r="AG531" s="86"/>
      <c r="AH531" s="89"/>
    </row>
    <row r="532" spans="1:34" ht="16" thickBot="1">
      <c r="A532" s="86"/>
      <c r="B532" s="86"/>
      <c r="C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93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93"/>
      <c r="AE532" s="86"/>
      <c r="AF532" s="86"/>
      <c r="AG532" s="86"/>
      <c r="AH532" s="89"/>
    </row>
    <row r="533" spans="1:34" ht="16" thickBot="1">
      <c r="A533" s="86"/>
      <c r="B533" s="86"/>
      <c r="C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93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93"/>
      <c r="AE533" s="86"/>
      <c r="AF533" s="86"/>
      <c r="AG533" s="86"/>
      <c r="AH533" s="89"/>
    </row>
    <row r="534" spans="1:34" ht="16" thickBot="1">
      <c r="A534" s="86"/>
      <c r="B534" s="86"/>
      <c r="C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93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93"/>
      <c r="AE534" s="86"/>
      <c r="AF534" s="86"/>
      <c r="AG534" s="86"/>
      <c r="AH534" s="89"/>
    </row>
    <row r="535" spans="1:34" ht="16" thickBot="1">
      <c r="A535" s="86"/>
      <c r="B535" s="86"/>
      <c r="C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93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93"/>
      <c r="AE535" s="86"/>
      <c r="AF535" s="86"/>
      <c r="AG535" s="86"/>
      <c r="AH535" s="89"/>
    </row>
    <row r="536" spans="1:34" ht="16" thickBot="1">
      <c r="A536" s="86"/>
      <c r="B536" s="86"/>
      <c r="C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93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93"/>
      <c r="AE536" s="86"/>
      <c r="AF536" s="86"/>
      <c r="AG536" s="86"/>
      <c r="AH536" s="89"/>
    </row>
    <row r="537" spans="1:34" ht="16" thickBot="1">
      <c r="A537" s="86"/>
      <c r="B537" s="86"/>
      <c r="C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93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93"/>
      <c r="AE537" s="86"/>
      <c r="AF537" s="86"/>
      <c r="AG537" s="86"/>
      <c r="AH537" s="89"/>
    </row>
    <row r="538" spans="1:34" ht="16" thickBot="1">
      <c r="A538" s="86"/>
      <c r="B538" s="86"/>
      <c r="C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93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93"/>
      <c r="AE538" s="86"/>
      <c r="AF538" s="86"/>
      <c r="AG538" s="86"/>
      <c r="AH538" s="89"/>
    </row>
    <row r="539" spans="1:34" ht="16" thickBot="1">
      <c r="A539" s="86"/>
      <c r="B539" s="86"/>
      <c r="C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93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93"/>
      <c r="AE539" s="86"/>
      <c r="AF539" s="86"/>
      <c r="AG539" s="86"/>
      <c r="AH539" s="89"/>
    </row>
    <row r="540" spans="1:34" ht="16" thickBot="1">
      <c r="A540" s="86"/>
      <c r="B540" s="86"/>
      <c r="C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93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93"/>
      <c r="AE540" s="86"/>
      <c r="AF540" s="86"/>
      <c r="AG540" s="86"/>
      <c r="AH540" s="89"/>
    </row>
    <row r="541" spans="1:34" ht="16" thickBot="1">
      <c r="A541" s="86"/>
      <c r="B541" s="86"/>
      <c r="C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93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93"/>
      <c r="AE541" s="86"/>
      <c r="AF541" s="86"/>
      <c r="AG541" s="86"/>
      <c r="AH541" s="89"/>
    </row>
    <row r="542" spans="1:34" ht="16" thickBot="1">
      <c r="A542" s="86"/>
      <c r="B542" s="86"/>
      <c r="C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93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93"/>
      <c r="AE542" s="86"/>
      <c r="AF542" s="86"/>
      <c r="AG542" s="86"/>
      <c r="AH542" s="89"/>
    </row>
    <row r="543" spans="1:34" ht="16" thickBot="1">
      <c r="A543" s="86"/>
      <c r="B543" s="86"/>
      <c r="C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93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93"/>
      <c r="AE543" s="86"/>
      <c r="AF543" s="86"/>
      <c r="AG543" s="86"/>
      <c r="AH543" s="89"/>
    </row>
    <row r="544" spans="1:34" ht="16" thickBot="1">
      <c r="A544" s="86"/>
      <c r="B544" s="86"/>
      <c r="C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93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93"/>
      <c r="AE544" s="86"/>
      <c r="AF544" s="86"/>
      <c r="AG544" s="86"/>
      <c r="AH544" s="89"/>
    </row>
    <row r="545" spans="1:34" ht="16" thickBot="1">
      <c r="A545" s="86"/>
      <c r="B545" s="86"/>
      <c r="C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93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93"/>
      <c r="AE545" s="86"/>
      <c r="AF545" s="86"/>
      <c r="AG545" s="86"/>
      <c r="AH545" s="89"/>
    </row>
    <row r="546" spans="1:34" ht="16" thickBot="1">
      <c r="A546" s="86"/>
      <c r="B546" s="86"/>
      <c r="C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93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93"/>
      <c r="AE546" s="86"/>
      <c r="AF546" s="86"/>
      <c r="AG546" s="86"/>
      <c r="AH546" s="89"/>
    </row>
    <row r="547" spans="1:34" ht="16" thickBot="1">
      <c r="A547" s="86"/>
      <c r="B547" s="86"/>
      <c r="C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93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93"/>
      <c r="AE547" s="86"/>
      <c r="AF547" s="86"/>
      <c r="AG547" s="86"/>
      <c r="AH547" s="89"/>
    </row>
    <row r="548" spans="1:34" ht="16" thickBot="1">
      <c r="A548" s="86"/>
      <c r="B548" s="86"/>
      <c r="C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93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93"/>
      <c r="AE548" s="86"/>
      <c r="AF548" s="86"/>
      <c r="AG548" s="86"/>
      <c r="AH548" s="89"/>
    </row>
    <row r="549" spans="1:34" ht="16" thickBot="1">
      <c r="A549" s="86"/>
      <c r="B549" s="86"/>
      <c r="C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93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93"/>
      <c r="AE549" s="86"/>
      <c r="AF549" s="86"/>
      <c r="AG549" s="86"/>
      <c r="AH549" s="89"/>
    </row>
    <row r="550" spans="1:34" ht="16" thickBot="1">
      <c r="A550" s="86"/>
      <c r="B550" s="86"/>
      <c r="C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93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93"/>
      <c r="AE550" s="86"/>
      <c r="AF550" s="86"/>
      <c r="AG550" s="86"/>
      <c r="AH550" s="89"/>
    </row>
    <row r="551" spans="1:34" ht="16" thickBot="1">
      <c r="A551" s="86"/>
      <c r="B551" s="86"/>
      <c r="C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93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93"/>
      <c r="AE551" s="86"/>
      <c r="AF551" s="86"/>
      <c r="AG551" s="86"/>
      <c r="AH551" s="89"/>
    </row>
    <row r="552" spans="1:34" ht="16" thickBot="1">
      <c r="A552" s="86"/>
      <c r="B552" s="86"/>
      <c r="C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93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93"/>
      <c r="AE552" s="86"/>
      <c r="AF552" s="86"/>
      <c r="AG552" s="86"/>
      <c r="AH552" s="89"/>
    </row>
    <row r="553" spans="1:34" ht="16" thickBot="1">
      <c r="A553" s="86"/>
      <c r="B553" s="86"/>
      <c r="C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93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93"/>
      <c r="AE553" s="86"/>
      <c r="AF553" s="86"/>
      <c r="AG553" s="86"/>
      <c r="AH553" s="89"/>
    </row>
    <row r="554" spans="1:34" ht="16" thickBot="1">
      <c r="A554" s="86"/>
      <c r="B554" s="86"/>
      <c r="C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93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93"/>
      <c r="AE554" s="86"/>
      <c r="AF554" s="86"/>
      <c r="AG554" s="86"/>
      <c r="AH554" s="89"/>
    </row>
    <row r="555" spans="1:34" ht="16" thickBot="1">
      <c r="A555" s="86"/>
      <c r="B555" s="86"/>
      <c r="C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93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93"/>
      <c r="AE555" s="86"/>
      <c r="AF555" s="86"/>
      <c r="AG555" s="86"/>
      <c r="AH555" s="89"/>
    </row>
    <row r="556" spans="1:34" ht="16" thickBot="1">
      <c r="A556" s="86"/>
      <c r="B556" s="86"/>
      <c r="C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93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93"/>
      <c r="AE556" s="86"/>
      <c r="AF556" s="86"/>
      <c r="AG556" s="86"/>
      <c r="AH556" s="89"/>
    </row>
    <row r="557" spans="1:34" ht="16" thickBot="1">
      <c r="A557" s="86"/>
      <c r="B557" s="86"/>
      <c r="C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93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93"/>
      <c r="AE557" s="86"/>
      <c r="AF557" s="86"/>
      <c r="AG557" s="86"/>
      <c r="AH557" s="89"/>
    </row>
    <row r="558" spans="1:34" ht="16" thickBot="1">
      <c r="A558" s="86"/>
      <c r="B558" s="86"/>
      <c r="C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93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93"/>
      <c r="AE558" s="86"/>
      <c r="AF558" s="86"/>
      <c r="AG558" s="86"/>
      <c r="AH558" s="89"/>
    </row>
    <row r="559" spans="1:34" ht="16" thickBot="1">
      <c r="A559" s="86"/>
      <c r="B559" s="86"/>
      <c r="C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93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93"/>
      <c r="AE559" s="86"/>
      <c r="AF559" s="86"/>
      <c r="AG559" s="86"/>
      <c r="AH559" s="89"/>
    </row>
    <row r="560" spans="1:34" ht="16" thickBot="1">
      <c r="A560" s="86"/>
      <c r="B560" s="86"/>
      <c r="C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93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93"/>
      <c r="AE560" s="86"/>
      <c r="AF560" s="86"/>
      <c r="AG560" s="86"/>
      <c r="AH560" s="89"/>
    </row>
    <row r="561" spans="1:34" ht="16" thickBot="1">
      <c r="A561" s="86"/>
      <c r="B561" s="86"/>
      <c r="C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93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93"/>
      <c r="AE561" s="86"/>
      <c r="AF561" s="86"/>
      <c r="AG561" s="86"/>
      <c r="AH561" s="89"/>
    </row>
    <row r="562" spans="1:34" ht="16" thickBot="1">
      <c r="A562" s="86"/>
      <c r="B562" s="86"/>
      <c r="C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93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93"/>
      <c r="AE562" s="86"/>
      <c r="AF562" s="86"/>
      <c r="AG562" s="86"/>
      <c r="AH562" s="89"/>
    </row>
    <row r="563" spans="1:34" ht="16" thickBot="1">
      <c r="A563" s="86"/>
      <c r="B563" s="86"/>
      <c r="C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93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93"/>
      <c r="AE563" s="86"/>
      <c r="AF563" s="86"/>
      <c r="AG563" s="86"/>
      <c r="AH563" s="89"/>
    </row>
    <row r="564" spans="1:34" ht="16" thickBot="1">
      <c r="A564" s="86"/>
      <c r="B564" s="86"/>
      <c r="C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93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93"/>
      <c r="AE564" s="86"/>
      <c r="AF564" s="86"/>
      <c r="AG564" s="86"/>
      <c r="AH564" s="89"/>
    </row>
    <row r="565" spans="1:34" ht="16" thickBot="1">
      <c r="A565" s="86"/>
      <c r="B565" s="86"/>
      <c r="C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93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93"/>
      <c r="AE565" s="86"/>
      <c r="AF565" s="86"/>
      <c r="AG565" s="86"/>
      <c r="AH565" s="89"/>
    </row>
    <row r="566" spans="1:34" ht="16" thickBot="1">
      <c r="A566" s="86"/>
      <c r="B566" s="86"/>
      <c r="C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93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93"/>
      <c r="AE566" s="86"/>
      <c r="AF566" s="86"/>
      <c r="AG566" s="86"/>
      <c r="AH566" s="89"/>
    </row>
    <row r="567" spans="1:34" ht="16" thickBot="1">
      <c r="A567" s="86"/>
      <c r="B567" s="86"/>
      <c r="C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93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93"/>
      <c r="AE567" s="86"/>
      <c r="AF567" s="86"/>
      <c r="AG567" s="86"/>
      <c r="AH567" s="89"/>
    </row>
    <row r="568" spans="1:34" ht="16" thickBot="1">
      <c r="A568" s="86"/>
      <c r="B568" s="86"/>
      <c r="C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93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93"/>
      <c r="AE568" s="86"/>
      <c r="AF568" s="86"/>
      <c r="AG568" s="86"/>
      <c r="AH568" s="89"/>
    </row>
    <row r="569" spans="1:34" ht="16" thickBot="1">
      <c r="A569" s="86"/>
      <c r="B569" s="86"/>
      <c r="C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93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93"/>
      <c r="AE569" s="86"/>
      <c r="AF569" s="86"/>
      <c r="AG569" s="86"/>
      <c r="AH569" s="89"/>
    </row>
    <row r="570" spans="1:34" ht="16" thickBot="1">
      <c r="A570" s="86"/>
      <c r="B570" s="86"/>
      <c r="C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93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93"/>
      <c r="AE570" s="86"/>
      <c r="AF570" s="86"/>
      <c r="AG570" s="86"/>
      <c r="AH570" s="89"/>
    </row>
    <row r="571" spans="1:34" ht="16" thickBot="1">
      <c r="A571" s="86"/>
      <c r="B571" s="86"/>
      <c r="C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93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93"/>
      <c r="AE571" s="86"/>
      <c r="AF571" s="86"/>
      <c r="AG571" s="86"/>
      <c r="AH571" s="89"/>
    </row>
    <row r="572" spans="1:34" ht="16" thickBot="1">
      <c r="A572" s="86"/>
      <c r="B572" s="86"/>
      <c r="C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93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93"/>
      <c r="AE572" s="86"/>
      <c r="AF572" s="86"/>
      <c r="AG572" s="86"/>
      <c r="AH572" s="89"/>
    </row>
    <row r="573" spans="1:34" ht="16" thickBot="1">
      <c r="A573" s="86"/>
      <c r="B573" s="86"/>
      <c r="C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93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93"/>
      <c r="AE573" s="86"/>
      <c r="AF573" s="86"/>
      <c r="AG573" s="86"/>
      <c r="AH573" s="89"/>
    </row>
    <row r="574" spans="1:34" ht="16" thickBot="1">
      <c r="A574" s="86"/>
      <c r="B574" s="86"/>
      <c r="C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93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93"/>
      <c r="AE574" s="86"/>
      <c r="AF574" s="86"/>
      <c r="AG574" s="86"/>
      <c r="AH574" s="89"/>
    </row>
    <row r="575" spans="1:34" ht="16" thickBot="1">
      <c r="A575" s="86"/>
      <c r="B575" s="86"/>
      <c r="C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93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93"/>
      <c r="AE575" s="86"/>
      <c r="AF575" s="86"/>
      <c r="AG575" s="86"/>
      <c r="AH575" s="89"/>
    </row>
    <row r="576" spans="1:34" ht="16" thickBot="1">
      <c r="A576" s="86"/>
      <c r="B576" s="86"/>
      <c r="C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93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93"/>
      <c r="AE576" s="86"/>
      <c r="AF576" s="86"/>
      <c r="AG576" s="86"/>
      <c r="AH576" s="89"/>
    </row>
    <row r="577" spans="1:34" ht="16" thickBot="1">
      <c r="A577" s="86"/>
      <c r="B577" s="86"/>
      <c r="C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93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93"/>
      <c r="AE577" s="86"/>
      <c r="AF577" s="86"/>
      <c r="AG577" s="86"/>
      <c r="AH577" s="89"/>
    </row>
    <row r="578" spans="1:34" ht="16" thickBot="1">
      <c r="A578" s="86"/>
      <c r="B578" s="86"/>
      <c r="C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93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93"/>
      <c r="AE578" s="86"/>
      <c r="AF578" s="86"/>
      <c r="AG578" s="86"/>
      <c r="AH578" s="89"/>
    </row>
    <row r="579" spans="1:34" ht="16" thickBot="1">
      <c r="A579" s="86"/>
      <c r="B579" s="86"/>
      <c r="C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93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93"/>
      <c r="AE579" s="86"/>
      <c r="AF579" s="86"/>
      <c r="AG579" s="86"/>
      <c r="AH579" s="89"/>
    </row>
    <row r="580" spans="1:34" ht="16" thickBot="1">
      <c r="A580" s="86"/>
      <c r="B580" s="86"/>
      <c r="C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93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93"/>
      <c r="AE580" s="86"/>
      <c r="AF580" s="86"/>
      <c r="AG580" s="86"/>
      <c r="AH580" s="89"/>
    </row>
    <row r="581" spans="1:34" ht="16" thickBot="1">
      <c r="A581" s="86"/>
      <c r="B581" s="86"/>
      <c r="C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93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93"/>
      <c r="AE581" s="86"/>
      <c r="AF581" s="86"/>
      <c r="AG581" s="86"/>
      <c r="AH581" s="89"/>
    </row>
    <row r="582" spans="1:34" ht="16" thickBot="1">
      <c r="A582" s="86"/>
      <c r="B582" s="86"/>
      <c r="C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93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93"/>
      <c r="AE582" s="86"/>
      <c r="AF582" s="86"/>
      <c r="AG582" s="86"/>
      <c r="AH582" s="89"/>
    </row>
    <row r="583" spans="1:34" ht="16" thickBot="1">
      <c r="A583" s="86"/>
      <c r="B583" s="86"/>
      <c r="C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93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93"/>
      <c r="AE583" s="86"/>
      <c r="AF583" s="86"/>
      <c r="AG583" s="86"/>
      <c r="AH583" s="89"/>
    </row>
    <row r="584" spans="1:34" ht="16" thickBot="1">
      <c r="A584" s="86"/>
      <c r="B584" s="86"/>
      <c r="C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93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93"/>
      <c r="AE584" s="86"/>
      <c r="AF584" s="86"/>
      <c r="AG584" s="86"/>
      <c r="AH584" s="89"/>
    </row>
    <row r="585" spans="1:34" ht="16" thickBot="1">
      <c r="A585" s="86"/>
      <c r="B585" s="86"/>
      <c r="C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93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93"/>
      <c r="AE585" s="86"/>
      <c r="AF585" s="86"/>
      <c r="AG585" s="86"/>
      <c r="AH585" s="89"/>
    </row>
    <row r="586" spans="1:34" ht="16" thickBot="1">
      <c r="A586" s="86"/>
      <c r="B586" s="86"/>
      <c r="C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93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93"/>
      <c r="AE586" s="86"/>
      <c r="AF586" s="86"/>
      <c r="AG586" s="86"/>
      <c r="AH586" s="89"/>
    </row>
    <row r="587" spans="1:34" ht="16" thickBot="1">
      <c r="A587" s="86"/>
      <c r="B587" s="86"/>
      <c r="C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93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93"/>
      <c r="AE587" s="86"/>
      <c r="AF587" s="86"/>
      <c r="AG587" s="86"/>
      <c r="AH587" s="89"/>
    </row>
    <row r="588" spans="1:34" ht="16" thickBot="1">
      <c r="A588" s="86"/>
      <c r="B588" s="86"/>
      <c r="C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93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93"/>
      <c r="AE588" s="86"/>
      <c r="AF588" s="86"/>
      <c r="AG588" s="86"/>
      <c r="AH588" s="89"/>
    </row>
    <row r="589" spans="1:34" ht="16" thickBot="1">
      <c r="A589" s="86"/>
      <c r="B589" s="86"/>
      <c r="C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93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93"/>
      <c r="AE589" s="86"/>
      <c r="AF589" s="86"/>
      <c r="AG589" s="86"/>
      <c r="AH589" s="89"/>
    </row>
    <row r="590" spans="1:34" ht="16" thickBot="1">
      <c r="A590" s="86"/>
      <c r="B590" s="86"/>
      <c r="C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93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93"/>
      <c r="AE590" s="86"/>
      <c r="AF590" s="86"/>
      <c r="AG590" s="86"/>
      <c r="AH590" s="89"/>
    </row>
    <row r="591" spans="1:34" ht="16" thickBot="1">
      <c r="A591" s="86"/>
      <c r="B591" s="86"/>
      <c r="C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93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93"/>
      <c r="AE591" s="86"/>
      <c r="AF591" s="86"/>
      <c r="AG591" s="86"/>
      <c r="AH591" s="89"/>
    </row>
    <row r="592" spans="1:34" ht="16" thickBot="1">
      <c r="A592" s="86"/>
      <c r="B592" s="86"/>
      <c r="C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93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93"/>
      <c r="AE592" s="86"/>
      <c r="AF592" s="86"/>
      <c r="AG592" s="86"/>
      <c r="AH592" s="89"/>
    </row>
    <row r="593" spans="1:34" ht="16" thickBot="1">
      <c r="A593" s="86"/>
      <c r="B593" s="86"/>
      <c r="C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93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93"/>
      <c r="AE593" s="86"/>
      <c r="AF593" s="86"/>
      <c r="AG593" s="86"/>
      <c r="AH593" s="89"/>
    </row>
    <row r="594" spans="1:34" ht="16" thickBot="1">
      <c r="A594" s="86"/>
      <c r="B594" s="86"/>
      <c r="C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93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93"/>
      <c r="AE594" s="86"/>
      <c r="AF594" s="86"/>
      <c r="AG594" s="86"/>
      <c r="AH594" s="89"/>
    </row>
    <row r="595" spans="1:34" ht="16" thickBot="1">
      <c r="A595" s="86"/>
      <c r="B595" s="86"/>
      <c r="C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93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93"/>
      <c r="AE595" s="86"/>
      <c r="AF595" s="86"/>
      <c r="AG595" s="86"/>
      <c r="AH595" s="89"/>
    </row>
    <row r="596" spans="1:34" ht="16" thickBot="1">
      <c r="A596" s="86"/>
      <c r="B596" s="86"/>
      <c r="C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93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93"/>
      <c r="AE596" s="86"/>
      <c r="AF596" s="86"/>
      <c r="AG596" s="86"/>
      <c r="AH596" s="89"/>
    </row>
    <row r="597" spans="1:34" ht="16" thickBot="1">
      <c r="A597" s="86"/>
      <c r="B597" s="86"/>
      <c r="C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93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93"/>
      <c r="AE597" s="86"/>
      <c r="AF597" s="86"/>
      <c r="AG597" s="86"/>
      <c r="AH597" s="89"/>
    </row>
    <row r="598" spans="1:34" ht="16" thickBot="1">
      <c r="A598" s="86"/>
      <c r="B598" s="86"/>
      <c r="C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93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93"/>
      <c r="AE598" s="86"/>
      <c r="AF598" s="86"/>
      <c r="AG598" s="86"/>
      <c r="AH598" s="89"/>
    </row>
    <row r="599" spans="1:34" ht="16" thickBot="1">
      <c r="A599" s="86"/>
      <c r="B599" s="86"/>
      <c r="C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93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93"/>
      <c r="AE599" s="86"/>
      <c r="AF599" s="86"/>
      <c r="AG599" s="86"/>
      <c r="AH599" s="89"/>
    </row>
    <row r="600" spans="1:34" ht="16" thickBot="1">
      <c r="A600" s="86"/>
      <c r="B600" s="86"/>
      <c r="C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93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93"/>
      <c r="AE600" s="86"/>
      <c r="AF600" s="86"/>
      <c r="AG600" s="86"/>
      <c r="AH600" s="89"/>
    </row>
    <row r="601" spans="1:34" ht="16" thickBot="1">
      <c r="A601" s="86"/>
      <c r="B601" s="86"/>
      <c r="C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93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93"/>
      <c r="AE601" s="86"/>
      <c r="AF601" s="86"/>
      <c r="AG601" s="86"/>
      <c r="AH601" s="89"/>
    </row>
    <row r="602" spans="1:34" ht="16" thickBot="1">
      <c r="A602" s="86"/>
      <c r="B602" s="86"/>
      <c r="C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93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93"/>
      <c r="AE602" s="86"/>
      <c r="AF602" s="86"/>
      <c r="AG602" s="86"/>
      <c r="AH602" s="89"/>
    </row>
    <row r="603" spans="1:34" ht="16" thickBot="1">
      <c r="A603" s="86"/>
      <c r="B603" s="86"/>
      <c r="C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93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93"/>
      <c r="AE603" s="86"/>
      <c r="AF603" s="86"/>
      <c r="AG603" s="86"/>
      <c r="AH603" s="89"/>
    </row>
    <row r="604" spans="1:34" ht="16" thickBot="1">
      <c r="A604" s="86"/>
      <c r="B604" s="86"/>
      <c r="C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93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93"/>
      <c r="AE604" s="86"/>
      <c r="AF604" s="86"/>
      <c r="AG604" s="86"/>
      <c r="AH604" s="89"/>
    </row>
    <row r="605" spans="1:34" ht="16" thickBot="1">
      <c r="A605" s="86"/>
      <c r="B605" s="86"/>
      <c r="C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93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93"/>
      <c r="AE605" s="86"/>
      <c r="AF605" s="86"/>
      <c r="AG605" s="86"/>
      <c r="AH605" s="89"/>
    </row>
    <row r="606" spans="1:34" ht="16" thickBot="1">
      <c r="A606" s="86"/>
      <c r="B606" s="86"/>
      <c r="C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93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93"/>
      <c r="AE606" s="86"/>
      <c r="AF606" s="86"/>
      <c r="AG606" s="86"/>
      <c r="AH606" s="89"/>
    </row>
    <row r="607" spans="1:34" ht="16" thickBot="1">
      <c r="A607" s="86"/>
      <c r="B607" s="86"/>
      <c r="C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93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93"/>
      <c r="AE607" s="86"/>
      <c r="AF607" s="86"/>
      <c r="AG607" s="86"/>
      <c r="AH607" s="89"/>
    </row>
    <row r="608" spans="1:34" ht="16" thickBot="1">
      <c r="A608" s="86"/>
      <c r="B608" s="86"/>
      <c r="C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93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93"/>
      <c r="AE608" s="86"/>
      <c r="AF608" s="86"/>
      <c r="AG608" s="86"/>
      <c r="AH608" s="89"/>
    </row>
    <row r="609" spans="1:34" ht="16" thickBot="1">
      <c r="A609" s="86"/>
      <c r="B609" s="86"/>
      <c r="C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93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93"/>
      <c r="AE609" s="86"/>
      <c r="AF609" s="86"/>
      <c r="AG609" s="86"/>
      <c r="AH609" s="89"/>
    </row>
    <row r="610" spans="1:34" ht="16" thickBot="1">
      <c r="A610" s="86"/>
      <c r="B610" s="86"/>
      <c r="C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93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93"/>
      <c r="AE610" s="86"/>
      <c r="AF610" s="86"/>
      <c r="AG610" s="86"/>
      <c r="AH610" s="89"/>
    </row>
    <row r="611" spans="1:34" ht="16" thickBot="1">
      <c r="A611" s="86"/>
      <c r="B611" s="86"/>
      <c r="C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93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93"/>
      <c r="AE611" s="86"/>
      <c r="AF611" s="86"/>
      <c r="AG611" s="86"/>
      <c r="AH611" s="89"/>
    </row>
    <row r="612" spans="1:34" ht="16" thickBot="1">
      <c r="A612" s="86"/>
      <c r="B612" s="86"/>
      <c r="C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93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93"/>
      <c r="AE612" s="86"/>
      <c r="AF612" s="86"/>
      <c r="AG612" s="86"/>
      <c r="AH612" s="89"/>
    </row>
    <row r="613" spans="1:34" ht="16" thickBot="1">
      <c r="A613" s="86"/>
      <c r="B613" s="86"/>
      <c r="C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93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93"/>
      <c r="AE613" s="86"/>
      <c r="AF613" s="86"/>
      <c r="AG613" s="86"/>
      <c r="AH613" s="89"/>
    </row>
    <row r="614" spans="1:34" ht="16" thickBot="1">
      <c r="A614" s="86"/>
      <c r="B614" s="86"/>
      <c r="C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93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93"/>
      <c r="AE614" s="86"/>
      <c r="AF614" s="86"/>
      <c r="AG614" s="86"/>
      <c r="AH614" s="89"/>
    </row>
    <row r="615" spans="1:34" ht="16" thickBot="1">
      <c r="A615" s="86"/>
      <c r="B615" s="86"/>
      <c r="C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93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93"/>
      <c r="AE615" s="86"/>
      <c r="AF615" s="86"/>
      <c r="AG615" s="86"/>
      <c r="AH615" s="89"/>
    </row>
    <row r="616" spans="1:34" ht="16" thickBot="1">
      <c r="A616" s="86"/>
      <c r="B616" s="86"/>
      <c r="C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93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93"/>
      <c r="AE616" s="86"/>
      <c r="AF616" s="86"/>
      <c r="AG616" s="86"/>
      <c r="AH616" s="89"/>
    </row>
    <row r="617" spans="1:34" ht="16" thickBot="1">
      <c r="A617" s="86"/>
      <c r="B617" s="86"/>
      <c r="C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93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93"/>
      <c r="AE617" s="86"/>
      <c r="AF617" s="86"/>
      <c r="AG617" s="86"/>
      <c r="AH617" s="89"/>
    </row>
    <row r="618" spans="1:34" ht="16" thickBot="1">
      <c r="A618" s="86"/>
      <c r="B618" s="86"/>
      <c r="C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93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93"/>
      <c r="AE618" s="86"/>
      <c r="AF618" s="86"/>
      <c r="AG618" s="86"/>
      <c r="AH618" s="89"/>
    </row>
    <row r="619" spans="1:34" ht="16" thickBot="1">
      <c r="A619" s="86"/>
      <c r="B619" s="86"/>
      <c r="C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93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93"/>
      <c r="AE619" s="86"/>
      <c r="AF619" s="86"/>
      <c r="AG619" s="86"/>
      <c r="AH619" s="89"/>
    </row>
    <row r="620" spans="1:34" ht="16" thickBot="1">
      <c r="A620" s="86"/>
      <c r="B620" s="86"/>
      <c r="C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93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93"/>
      <c r="AE620" s="86"/>
      <c r="AF620" s="86"/>
      <c r="AG620" s="86"/>
      <c r="AH620" s="89"/>
    </row>
    <row r="621" spans="1:34" ht="16" thickBot="1">
      <c r="A621" s="86"/>
      <c r="B621" s="86"/>
      <c r="C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93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93"/>
      <c r="AE621" s="86"/>
      <c r="AF621" s="86"/>
      <c r="AG621" s="86"/>
      <c r="AH621" s="89"/>
    </row>
    <row r="622" spans="1:34" ht="16" thickBot="1">
      <c r="A622" s="86"/>
      <c r="B622" s="86"/>
      <c r="C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93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93"/>
      <c r="AE622" s="86"/>
      <c r="AF622" s="86"/>
      <c r="AG622" s="86"/>
      <c r="AH622" s="89"/>
    </row>
    <row r="623" spans="1:34" ht="16" thickBot="1">
      <c r="A623" s="86"/>
      <c r="B623" s="86"/>
      <c r="C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93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93"/>
      <c r="AE623" s="86"/>
      <c r="AF623" s="86"/>
      <c r="AG623" s="86"/>
      <c r="AH623" s="89"/>
    </row>
    <row r="624" spans="1:34" ht="16" thickBot="1">
      <c r="A624" s="86"/>
      <c r="B624" s="86"/>
      <c r="C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93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93"/>
      <c r="AE624" s="86"/>
      <c r="AF624" s="86"/>
      <c r="AG624" s="86"/>
      <c r="AH624" s="89"/>
    </row>
    <row r="625" spans="1:34" ht="16" thickBot="1">
      <c r="A625" s="86"/>
      <c r="B625" s="86"/>
      <c r="C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93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93"/>
      <c r="AE625" s="86"/>
      <c r="AF625" s="86"/>
      <c r="AG625" s="86"/>
      <c r="AH625" s="89"/>
    </row>
    <row r="626" spans="1:34" ht="16" thickBot="1">
      <c r="A626" s="86"/>
      <c r="B626" s="86"/>
      <c r="C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93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93"/>
      <c r="AE626" s="86"/>
      <c r="AF626" s="86"/>
      <c r="AG626" s="86"/>
      <c r="AH626" s="89"/>
    </row>
    <row r="627" spans="1:34" ht="16" thickBot="1">
      <c r="A627" s="86"/>
      <c r="B627" s="86"/>
      <c r="C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93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93"/>
      <c r="AE627" s="86"/>
      <c r="AF627" s="86"/>
      <c r="AG627" s="86"/>
      <c r="AH627" s="89"/>
    </row>
    <row r="628" spans="1:34" ht="16" thickBot="1">
      <c r="A628" s="86"/>
      <c r="B628" s="86"/>
      <c r="C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93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93"/>
      <c r="AE628" s="86"/>
      <c r="AF628" s="86"/>
      <c r="AG628" s="86"/>
      <c r="AH628" s="89"/>
    </row>
    <row r="629" spans="1:34" ht="16" thickBot="1">
      <c r="A629" s="86"/>
      <c r="B629" s="86"/>
      <c r="C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93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93"/>
      <c r="AE629" s="86"/>
      <c r="AF629" s="86"/>
      <c r="AG629" s="86"/>
      <c r="AH629" s="89"/>
    </row>
    <row r="630" spans="1:34" ht="16" thickBot="1">
      <c r="A630" s="86"/>
      <c r="B630" s="86"/>
      <c r="C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93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93"/>
      <c r="AE630" s="86"/>
      <c r="AF630" s="86"/>
      <c r="AG630" s="86"/>
      <c r="AH630" s="89"/>
    </row>
    <row r="631" spans="1:34" ht="16" thickBot="1">
      <c r="A631" s="86"/>
      <c r="B631" s="86"/>
      <c r="C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93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93"/>
      <c r="AE631" s="86"/>
      <c r="AF631" s="86"/>
      <c r="AG631" s="86"/>
      <c r="AH631" s="89"/>
    </row>
    <row r="632" spans="1:34" ht="16" thickBot="1">
      <c r="A632" s="86"/>
      <c r="B632" s="86"/>
      <c r="C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93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93"/>
      <c r="AE632" s="86"/>
      <c r="AF632" s="86"/>
      <c r="AG632" s="86"/>
      <c r="AH632" s="89"/>
    </row>
    <row r="633" spans="1:34" ht="16" thickBot="1">
      <c r="A633" s="86"/>
      <c r="B633" s="86"/>
      <c r="C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93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93"/>
      <c r="AE633" s="86"/>
      <c r="AF633" s="86"/>
      <c r="AG633" s="86"/>
      <c r="AH633" s="89"/>
    </row>
    <row r="634" spans="1:34" ht="16" thickBot="1">
      <c r="A634" s="86"/>
      <c r="B634" s="86"/>
      <c r="C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93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93"/>
      <c r="AE634" s="86"/>
      <c r="AF634" s="86"/>
      <c r="AG634" s="86"/>
      <c r="AH634" s="89"/>
    </row>
    <row r="635" spans="1:34" ht="16" thickBot="1">
      <c r="A635" s="86"/>
      <c r="B635" s="86"/>
      <c r="C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93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93"/>
      <c r="AE635" s="86"/>
      <c r="AF635" s="86"/>
      <c r="AG635" s="86"/>
      <c r="AH635" s="89"/>
    </row>
    <row r="636" spans="1:34" ht="16" thickBot="1">
      <c r="A636" s="86"/>
      <c r="B636" s="86"/>
      <c r="C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93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93"/>
      <c r="AE636" s="86"/>
      <c r="AF636" s="86"/>
      <c r="AG636" s="86"/>
      <c r="AH636" s="89"/>
    </row>
    <row r="637" spans="1:34" ht="16" thickBot="1">
      <c r="A637" s="86"/>
      <c r="B637" s="86"/>
      <c r="C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93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93"/>
      <c r="AE637" s="86"/>
      <c r="AF637" s="86"/>
      <c r="AG637" s="86"/>
      <c r="AH637" s="89"/>
    </row>
    <row r="638" spans="1:34" ht="16" thickBot="1">
      <c r="A638" s="86"/>
      <c r="B638" s="86"/>
      <c r="C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93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93"/>
      <c r="AE638" s="86"/>
      <c r="AF638" s="86"/>
      <c r="AG638" s="86"/>
      <c r="AH638" s="89"/>
    </row>
    <row r="639" spans="1:34" ht="16" thickBot="1">
      <c r="A639" s="86"/>
      <c r="B639" s="86"/>
      <c r="C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93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93"/>
      <c r="AE639" s="86"/>
      <c r="AF639" s="86"/>
      <c r="AG639" s="86"/>
      <c r="AH639" s="89"/>
    </row>
    <row r="640" spans="1:34" ht="16" thickBot="1">
      <c r="A640" s="86"/>
      <c r="B640" s="86"/>
      <c r="C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93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93"/>
      <c r="AE640" s="86"/>
      <c r="AF640" s="86"/>
      <c r="AG640" s="86"/>
      <c r="AH640" s="89"/>
    </row>
    <row r="641" spans="1:34" ht="16" thickBot="1">
      <c r="A641" s="86"/>
      <c r="B641" s="86"/>
      <c r="C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93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93"/>
      <c r="AE641" s="86"/>
      <c r="AF641" s="86"/>
      <c r="AG641" s="86"/>
      <c r="AH641" s="89"/>
    </row>
    <row r="642" spans="1:34" ht="16" thickBot="1">
      <c r="A642" s="86"/>
      <c r="B642" s="86"/>
      <c r="C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93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93"/>
      <c r="AE642" s="86"/>
      <c r="AF642" s="86"/>
      <c r="AG642" s="86"/>
      <c r="AH642" s="89"/>
    </row>
    <row r="643" spans="1:34" ht="16" thickBot="1">
      <c r="A643" s="86"/>
      <c r="B643" s="86"/>
      <c r="C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93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93"/>
      <c r="AE643" s="86"/>
      <c r="AF643" s="86"/>
      <c r="AG643" s="86"/>
      <c r="AH643" s="89"/>
    </row>
    <row r="644" spans="1:34" ht="16" thickBot="1">
      <c r="A644" s="86"/>
      <c r="B644" s="86"/>
      <c r="C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93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93"/>
      <c r="AE644" s="86"/>
      <c r="AF644" s="86"/>
      <c r="AG644" s="86"/>
      <c r="AH644" s="89"/>
    </row>
    <row r="645" spans="1:34" ht="16" thickBot="1">
      <c r="A645" s="86"/>
      <c r="B645" s="86"/>
      <c r="C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93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93"/>
      <c r="AE645" s="86"/>
      <c r="AF645" s="86"/>
      <c r="AG645" s="86"/>
      <c r="AH645" s="89"/>
    </row>
    <row r="646" spans="1:34" ht="16" thickBot="1">
      <c r="A646" s="86"/>
      <c r="B646" s="86"/>
      <c r="C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93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93"/>
      <c r="AE646" s="86"/>
      <c r="AF646" s="86"/>
      <c r="AG646" s="86"/>
      <c r="AH646" s="89"/>
    </row>
    <row r="647" spans="1:34" ht="16" thickBot="1">
      <c r="A647" s="86"/>
      <c r="B647" s="86"/>
      <c r="C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93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93"/>
      <c r="AE647" s="86"/>
      <c r="AF647" s="86"/>
      <c r="AG647" s="86"/>
      <c r="AH647" s="89"/>
    </row>
    <row r="648" spans="1:34" ht="16" thickBot="1">
      <c r="A648" s="86"/>
      <c r="B648" s="86"/>
      <c r="C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93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93"/>
      <c r="AE648" s="86"/>
      <c r="AF648" s="86"/>
      <c r="AG648" s="86"/>
      <c r="AH648" s="89"/>
    </row>
    <row r="649" spans="1:34" ht="16" thickBot="1">
      <c r="A649" s="86"/>
      <c r="B649" s="86"/>
      <c r="C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93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93"/>
      <c r="AE649" s="86"/>
      <c r="AF649" s="86"/>
      <c r="AG649" s="86"/>
      <c r="AH649" s="89"/>
    </row>
    <row r="650" spans="1:34" ht="16" thickBot="1">
      <c r="A650" s="86"/>
      <c r="B650" s="86"/>
      <c r="C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93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93"/>
      <c r="AE650" s="86"/>
      <c r="AF650" s="86"/>
      <c r="AG650" s="86"/>
      <c r="AH650" s="89"/>
    </row>
    <row r="651" spans="1:34" ht="16" thickBot="1">
      <c r="A651" s="86"/>
      <c r="B651" s="86"/>
      <c r="C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93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93"/>
      <c r="AE651" s="86"/>
      <c r="AF651" s="86"/>
      <c r="AG651" s="86"/>
      <c r="AH651" s="89"/>
    </row>
    <row r="652" spans="1:34" ht="16" thickBot="1">
      <c r="A652" s="86"/>
      <c r="B652" s="86"/>
      <c r="C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93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93"/>
      <c r="AE652" s="86"/>
      <c r="AF652" s="86"/>
      <c r="AG652" s="86"/>
      <c r="AH652" s="89"/>
    </row>
    <row r="653" spans="1:34" ht="16" thickBot="1">
      <c r="A653" s="86"/>
      <c r="B653" s="86"/>
      <c r="C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93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93"/>
      <c r="AE653" s="86"/>
      <c r="AF653" s="86"/>
      <c r="AG653" s="86"/>
      <c r="AH653" s="89"/>
    </row>
    <row r="654" spans="1:34" ht="16" thickBot="1">
      <c r="A654" s="86"/>
      <c r="B654" s="86"/>
      <c r="C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93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93"/>
      <c r="AE654" s="86"/>
      <c r="AF654" s="86"/>
      <c r="AG654" s="86"/>
      <c r="AH654" s="89"/>
    </row>
    <row r="655" spans="1:34" ht="16" thickBot="1">
      <c r="A655" s="86"/>
      <c r="B655" s="86"/>
      <c r="C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93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93"/>
      <c r="AE655" s="86"/>
      <c r="AF655" s="86"/>
      <c r="AG655" s="86"/>
      <c r="AH655" s="89"/>
    </row>
    <row r="656" spans="1:34" ht="16" thickBot="1">
      <c r="A656" s="86"/>
      <c r="B656" s="86"/>
      <c r="C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93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93"/>
      <c r="AE656" s="86"/>
      <c r="AF656" s="86"/>
      <c r="AG656" s="86"/>
      <c r="AH656" s="89"/>
    </row>
    <row r="657" spans="1:34" ht="16" thickBot="1">
      <c r="A657" s="86"/>
      <c r="B657" s="86"/>
      <c r="C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93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93"/>
      <c r="AE657" s="86"/>
      <c r="AF657" s="86"/>
      <c r="AG657" s="86"/>
      <c r="AH657" s="89"/>
    </row>
    <row r="658" spans="1:34" ht="16" thickBot="1">
      <c r="A658" s="86"/>
      <c r="B658" s="86"/>
      <c r="C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93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93"/>
      <c r="AE658" s="86"/>
      <c r="AF658" s="86"/>
      <c r="AG658" s="86"/>
      <c r="AH658" s="89"/>
    </row>
    <row r="659" spans="1:34" ht="16" thickBot="1">
      <c r="A659" s="86"/>
      <c r="B659" s="86"/>
      <c r="C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93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93"/>
      <c r="AE659" s="86"/>
      <c r="AF659" s="86"/>
      <c r="AG659" s="86"/>
      <c r="AH659" s="89"/>
    </row>
    <row r="660" spans="1:34" ht="16" thickBot="1">
      <c r="A660" s="86"/>
      <c r="B660" s="86"/>
      <c r="C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93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93"/>
      <c r="AE660" s="86"/>
      <c r="AF660" s="86"/>
      <c r="AG660" s="86"/>
      <c r="AH660" s="89"/>
    </row>
    <row r="661" spans="1:34" ht="16" thickBot="1">
      <c r="A661" s="86"/>
      <c r="B661" s="86"/>
      <c r="C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93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93"/>
      <c r="AE661" s="86"/>
      <c r="AF661" s="86"/>
      <c r="AG661" s="86"/>
      <c r="AH661" s="89"/>
    </row>
    <row r="662" spans="1:34" ht="16" thickBot="1">
      <c r="A662" s="86"/>
      <c r="B662" s="86"/>
      <c r="C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93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93"/>
      <c r="AE662" s="86"/>
      <c r="AF662" s="86"/>
      <c r="AG662" s="86"/>
      <c r="AH662" s="89"/>
    </row>
    <row r="663" spans="1:34" ht="16" thickBot="1">
      <c r="A663" s="86"/>
      <c r="B663" s="86"/>
      <c r="C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93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93"/>
      <c r="AE663" s="86"/>
      <c r="AF663" s="86"/>
      <c r="AG663" s="86"/>
      <c r="AH663" s="89"/>
    </row>
    <row r="664" spans="1:34" ht="16" thickBot="1">
      <c r="A664" s="86"/>
      <c r="B664" s="86"/>
      <c r="C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93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93"/>
      <c r="AE664" s="86"/>
      <c r="AF664" s="86"/>
      <c r="AG664" s="86"/>
      <c r="AH664" s="89"/>
    </row>
    <row r="665" spans="1:34" ht="16" thickBot="1">
      <c r="A665" s="86"/>
      <c r="B665" s="86"/>
      <c r="C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93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93"/>
      <c r="AE665" s="86"/>
      <c r="AF665" s="86"/>
      <c r="AG665" s="86"/>
      <c r="AH665" s="89"/>
    </row>
    <row r="666" spans="1:34" ht="16" thickBot="1">
      <c r="A666" s="86"/>
      <c r="B666" s="86"/>
      <c r="C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93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93"/>
      <c r="AE666" s="86"/>
      <c r="AF666" s="86"/>
      <c r="AG666" s="86"/>
      <c r="AH666" s="89"/>
    </row>
    <row r="667" spans="1:34" ht="16" thickBot="1">
      <c r="A667" s="86"/>
      <c r="B667" s="86"/>
      <c r="C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93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93"/>
      <c r="AE667" s="86"/>
      <c r="AF667" s="86"/>
      <c r="AG667" s="86"/>
      <c r="AH667" s="89"/>
    </row>
    <row r="668" spans="1:34" ht="16" thickBot="1">
      <c r="A668" s="86"/>
      <c r="B668" s="86"/>
      <c r="C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93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93"/>
      <c r="AE668" s="86"/>
      <c r="AF668" s="86"/>
      <c r="AG668" s="86"/>
      <c r="AH668" s="89"/>
    </row>
    <row r="669" spans="1:34" ht="16" thickBot="1">
      <c r="A669" s="86"/>
      <c r="B669" s="86"/>
      <c r="C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93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93"/>
      <c r="AE669" s="86"/>
      <c r="AF669" s="86"/>
      <c r="AG669" s="86"/>
      <c r="AH669" s="89"/>
    </row>
    <row r="670" spans="1:34" ht="16" thickBot="1">
      <c r="A670" s="86"/>
      <c r="B670" s="86"/>
      <c r="C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93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93"/>
      <c r="AE670" s="86"/>
      <c r="AF670" s="86"/>
      <c r="AG670" s="86"/>
      <c r="AH670" s="89"/>
    </row>
    <row r="671" spans="1:34" ht="16" thickBot="1">
      <c r="A671" s="86"/>
      <c r="B671" s="86"/>
      <c r="C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93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93"/>
      <c r="AE671" s="86"/>
      <c r="AF671" s="86"/>
      <c r="AG671" s="86"/>
      <c r="AH671" s="89"/>
    </row>
    <row r="672" spans="1:34" ht="16" thickBot="1">
      <c r="A672" s="86"/>
      <c r="B672" s="86"/>
      <c r="C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93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93"/>
      <c r="AE672" s="86"/>
      <c r="AF672" s="86"/>
      <c r="AG672" s="86"/>
      <c r="AH672" s="89"/>
    </row>
    <row r="673" spans="1:34" ht="16" thickBot="1">
      <c r="A673" s="86"/>
      <c r="B673" s="86"/>
      <c r="C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93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93"/>
      <c r="AE673" s="86"/>
      <c r="AF673" s="86"/>
      <c r="AG673" s="86"/>
      <c r="AH673" s="89"/>
    </row>
    <row r="674" spans="1:34" ht="16" thickBot="1">
      <c r="A674" s="86"/>
      <c r="B674" s="86"/>
      <c r="C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93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93"/>
      <c r="AE674" s="86"/>
      <c r="AF674" s="86"/>
      <c r="AG674" s="86"/>
      <c r="AH674" s="89"/>
    </row>
    <row r="675" spans="1:34" ht="16" thickBot="1">
      <c r="A675" s="86"/>
      <c r="B675" s="86"/>
      <c r="C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93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93"/>
      <c r="AE675" s="86"/>
      <c r="AF675" s="86"/>
      <c r="AG675" s="86"/>
      <c r="AH675" s="89"/>
    </row>
    <row r="676" spans="1:34" ht="16" thickBot="1">
      <c r="A676" s="86"/>
      <c r="B676" s="86"/>
      <c r="C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93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93"/>
      <c r="AE676" s="86"/>
      <c r="AF676" s="86"/>
      <c r="AG676" s="86"/>
      <c r="AH676" s="89"/>
    </row>
    <row r="677" spans="1:34" ht="16" thickBot="1">
      <c r="A677" s="86"/>
      <c r="B677" s="86"/>
      <c r="C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93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93"/>
      <c r="AE677" s="86"/>
      <c r="AF677" s="86"/>
      <c r="AG677" s="86"/>
      <c r="AH677" s="89"/>
    </row>
    <row r="678" spans="1:34" ht="16" thickBot="1">
      <c r="A678" s="86"/>
      <c r="B678" s="86"/>
      <c r="C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93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93"/>
      <c r="AE678" s="86"/>
      <c r="AF678" s="86"/>
      <c r="AG678" s="86"/>
      <c r="AH678" s="89"/>
    </row>
    <row r="679" spans="1:34" ht="16" thickBot="1">
      <c r="A679" s="86"/>
      <c r="B679" s="86"/>
      <c r="C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93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93"/>
      <c r="AE679" s="86"/>
      <c r="AF679" s="86"/>
      <c r="AG679" s="86"/>
      <c r="AH679" s="89"/>
    </row>
    <row r="680" spans="1:34" ht="16" thickBot="1">
      <c r="A680" s="86"/>
      <c r="B680" s="86"/>
      <c r="C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93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93"/>
      <c r="AE680" s="86"/>
      <c r="AF680" s="86"/>
      <c r="AG680" s="86"/>
      <c r="AH680" s="89"/>
    </row>
    <row r="681" spans="1:34" ht="16" thickBot="1">
      <c r="A681" s="86"/>
      <c r="B681" s="86"/>
      <c r="C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93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93"/>
      <c r="AE681" s="86"/>
      <c r="AF681" s="86"/>
      <c r="AG681" s="86"/>
      <c r="AH681" s="89"/>
    </row>
    <row r="682" spans="1:34" ht="16" thickBot="1">
      <c r="A682" s="86"/>
      <c r="B682" s="86"/>
      <c r="C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93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93"/>
      <c r="AE682" s="86"/>
      <c r="AF682" s="86"/>
      <c r="AG682" s="86"/>
      <c r="AH682" s="89"/>
    </row>
    <row r="683" spans="1:34" ht="16" thickBot="1">
      <c r="A683" s="86"/>
      <c r="B683" s="86"/>
      <c r="C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93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93"/>
      <c r="AE683" s="86"/>
      <c r="AF683" s="86"/>
      <c r="AG683" s="86"/>
      <c r="AH683" s="89"/>
    </row>
    <row r="684" spans="1:34" ht="16" thickBot="1">
      <c r="A684" s="86"/>
      <c r="B684" s="86"/>
      <c r="C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93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93"/>
      <c r="AE684" s="86"/>
      <c r="AF684" s="86"/>
      <c r="AG684" s="86"/>
      <c r="AH684" s="89"/>
    </row>
    <row r="685" spans="1:34" ht="16" thickBot="1">
      <c r="A685" s="86"/>
      <c r="B685" s="86"/>
      <c r="C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93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93"/>
      <c r="AE685" s="86"/>
      <c r="AF685" s="86"/>
      <c r="AG685" s="86"/>
      <c r="AH685" s="89"/>
    </row>
    <row r="686" spans="1:34" ht="16" thickBot="1">
      <c r="A686" s="86"/>
      <c r="B686" s="86"/>
      <c r="C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93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93"/>
      <c r="AE686" s="86"/>
      <c r="AF686" s="86"/>
      <c r="AG686" s="86"/>
      <c r="AH686" s="89"/>
    </row>
    <row r="687" spans="1:34" ht="16" thickBot="1">
      <c r="A687" s="86"/>
      <c r="B687" s="86"/>
      <c r="C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93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93"/>
      <c r="AE687" s="86"/>
      <c r="AF687" s="86"/>
      <c r="AG687" s="86"/>
      <c r="AH687" s="89"/>
    </row>
    <row r="688" spans="1:34" ht="16" thickBot="1">
      <c r="A688" s="86"/>
      <c r="B688" s="86"/>
      <c r="C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93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93"/>
      <c r="AE688" s="86"/>
      <c r="AF688" s="86"/>
      <c r="AG688" s="86"/>
      <c r="AH688" s="89"/>
    </row>
    <row r="689" spans="1:34" ht="16" thickBot="1">
      <c r="A689" s="86"/>
      <c r="B689" s="86"/>
      <c r="C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93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93"/>
      <c r="AE689" s="86"/>
      <c r="AF689" s="86"/>
      <c r="AG689" s="86"/>
      <c r="AH689" s="89"/>
    </row>
    <row r="690" spans="1:34" ht="16" thickBot="1">
      <c r="A690" s="86"/>
      <c r="B690" s="86"/>
      <c r="C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93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93"/>
      <c r="AE690" s="86"/>
      <c r="AF690" s="86"/>
      <c r="AG690" s="86"/>
      <c r="AH690" s="89"/>
    </row>
    <row r="691" spans="1:34" ht="16" thickBot="1">
      <c r="A691" s="86"/>
      <c r="B691" s="86"/>
      <c r="C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93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93"/>
      <c r="AE691" s="86"/>
      <c r="AF691" s="86"/>
      <c r="AG691" s="86"/>
      <c r="AH691" s="89"/>
    </row>
    <row r="692" spans="1:34" ht="16" thickBot="1">
      <c r="A692" s="86"/>
      <c r="B692" s="86"/>
      <c r="C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93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93"/>
      <c r="AE692" s="86"/>
      <c r="AF692" s="86"/>
      <c r="AG692" s="86"/>
      <c r="AH692" s="89"/>
    </row>
    <row r="693" spans="1:34" ht="16" thickBot="1">
      <c r="A693" s="86"/>
      <c r="B693" s="86"/>
      <c r="C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93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93"/>
      <c r="AE693" s="86"/>
      <c r="AF693" s="86"/>
      <c r="AG693" s="86"/>
      <c r="AH693" s="89"/>
    </row>
    <row r="694" spans="1:34" ht="16" thickBot="1">
      <c r="A694" s="86"/>
      <c r="B694" s="86"/>
      <c r="C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93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93"/>
      <c r="AE694" s="86"/>
      <c r="AF694" s="86"/>
      <c r="AG694" s="86"/>
      <c r="AH694" s="89"/>
    </row>
    <row r="695" spans="1:34" ht="16" thickBot="1">
      <c r="A695" s="86"/>
      <c r="B695" s="86"/>
      <c r="C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93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93"/>
      <c r="AE695" s="86"/>
      <c r="AF695" s="86"/>
      <c r="AG695" s="86"/>
      <c r="AH695" s="89"/>
    </row>
    <row r="696" spans="1:34" ht="16" thickBot="1">
      <c r="A696" s="86"/>
      <c r="B696" s="86"/>
      <c r="C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93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93"/>
      <c r="AE696" s="86"/>
      <c r="AF696" s="86"/>
      <c r="AG696" s="86"/>
      <c r="AH696" s="89"/>
    </row>
    <row r="697" spans="1:34" ht="16" thickBot="1">
      <c r="A697" s="86"/>
      <c r="B697" s="86"/>
      <c r="C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93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93"/>
      <c r="AE697" s="86"/>
      <c r="AF697" s="86"/>
      <c r="AG697" s="86"/>
      <c r="AH697" s="89"/>
    </row>
    <row r="698" spans="1:34" ht="16" thickBot="1">
      <c r="A698" s="86"/>
      <c r="B698" s="86"/>
      <c r="C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93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93"/>
      <c r="AE698" s="86"/>
      <c r="AF698" s="86"/>
      <c r="AG698" s="86"/>
      <c r="AH698" s="89"/>
    </row>
    <row r="699" spans="1:34" ht="16" thickBot="1">
      <c r="A699" s="86"/>
      <c r="B699" s="86"/>
      <c r="C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93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93"/>
      <c r="AE699" s="86"/>
      <c r="AF699" s="86"/>
      <c r="AG699" s="86"/>
      <c r="AH699" s="89"/>
    </row>
    <row r="700" spans="1:34" ht="16" thickBot="1">
      <c r="A700" s="86"/>
      <c r="B700" s="86"/>
      <c r="C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93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93"/>
      <c r="AE700" s="86"/>
      <c r="AF700" s="86"/>
      <c r="AG700" s="86"/>
      <c r="AH700" s="89"/>
    </row>
    <row r="701" spans="1:34" ht="16" thickBot="1">
      <c r="A701" s="86"/>
      <c r="B701" s="86"/>
      <c r="C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93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93"/>
      <c r="AE701" s="86"/>
      <c r="AF701" s="86"/>
      <c r="AG701" s="86"/>
      <c r="AH701" s="89"/>
    </row>
    <row r="702" spans="1:34" ht="16" thickBot="1">
      <c r="A702" s="86"/>
      <c r="B702" s="86"/>
      <c r="C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93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93"/>
      <c r="AE702" s="86"/>
      <c r="AF702" s="86"/>
      <c r="AG702" s="86"/>
      <c r="AH702" s="89"/>
    </row>
    <row r="703" spans="1:34" ht="16" thickBot="1">
      <c r="A703" s="86"/>
      <c r="B703" s="86"/>
      <c r="C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93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93"/>
      <c r="AE703" s="86"/>
      <c r="AF703" s="86"/>
      <c r="AG703" s="86"/>
      <c r="AH703" s="89"/>
    </row>
    <row r="704" spans="1:34" ht="16" thickBot="1">
      <c r="A704" s="86"/>
      <c r="B704" s="86"/>
      <c r="C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93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93"/>
      <c r="AE704" s="86"/>
      <c r="AF704" s="86"/>
      <c r="AG704" s="86"/>
      <c r="AH704" s="89"/>
    </row>
    <row r="705" spans="1:34" ht="16" thickBot="1">
      <c r="A705" s="86"/>
      <c r="B705" s="86"/>
      <c r="C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93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93"/>
      <c r="AE705" s="86"/>
      <c r="AF705" s="86"/>
      <c r="AG705" s="86"/>
      <c r="AH705" s="89"/>
    </row>
    <row r="706" spans="1:34" ht="16" thickBot="1">
      <c r="A706" s="86"/>
      <c r="B706" s="86"/>
      <c r="C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93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93"/>
      <c r="AE706" s="86"/>
      <c r="AF706" s="86"/>
      <c r="AG706" s="86"/>
      <c r="AH706" s="89"/>
    </row>
    <row r="707" spans="1:34" ht="16" thickBot="1">
      <c r="A707" s="86"/>
      <c r="B707" s="86"/>
      <c r="C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93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93"/>
      <c r="AE707" s="86"/>
      <c r="AF707" s="86"/>
      <c r="AG707" s="86"/>
      <c r="AH707" s="89"/>
    </row>
    <row r="708" spans="1:34" ht="16" thickBot="1">
      <c r="A708" s="86"/>
      <c r="B708" s="86"/>
      <c r="C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93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93"/>
      <c r="AE708" s="86"/>
      <c r="AF708" s="86"/>
      <c r="AG708" s="86"/>
      <c r="AH708" s="89"/>
    </row>
    <row r="709" spans="1:34" ht="16" thickBot="1">
      <c r="A709" s="86"/>
      <c r="B709" s="86"/>
      <c r="C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93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93"/>
      <c r="AE709" s="86"/>
      <c r="AF709" s="86"/>
      <c r="AG709" s="86"/>
      <c r="AH709" s="89"/>
    </row>
    <row r="710" spans="1:34" ht="16" thickBot="1">
      <c r="A710" s="86"/>
      <c r="B710" s="86"/>
      <c r="C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93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93"/>
      <c r="AE710" s="86"/>
      <c r="AF710" s="86"/>
      <c r="AG710" s="86"/>
      <c r="AH710" s="89"/>
    </row>
    <row r="711" spans="1:34" ht="16" thickBot="1">
      <c r="A711" s="86"/>
      <c r="B711" s="86"/>
      <c r="C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93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93"/>
      <c r="AE711" s="86"/>
      <c r="AF711" s="86"/>
      <c r="AG711" s="86"/>
      <c r="AH711" s="89"/>
    </row>
    <row r="712" spans="1:34" ht="16" thickBot="1">
      <c r="A712" s="86"/>
      <c r="B712" s="86"/>
      <c r="C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93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93"/>
      <c r="AE712" s="86"/>
      <c r="AF712" s="86"/>
      <c r="AG712" s="86"/>
      <c r="AH712" s="89"/>
    </row>
    <row r="713" spans="1:34" ht="16" thickBot="1">
      <c r="A713" s="86"/>
      <c r="B713" s="86"/>
      <c r="C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93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93"/>
      <c r="AE713" s="86"/>
      <c r="AF713" s="86"/>
      <c r="AG713" s="86"/>
      <c r="AH713" s="89"/>
    </row>
    <row r="714" spans="1:34" ht="16" thickBot="1">
      <c r="A714" s="86"/>
      <c r="B714" s="86"/>
      <c r="C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93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93"/>
      <c r="AE714" s="86"/>
      <c r="AF714" s="86"/>
      <c r="AG714" s="86"/>
      <c r="AH714" s="89"/>
    </row>
    <row r="715" spans="1:34" ht="16" thickBot="1">
      <c r="A715" s="86"/>
      <c r="B715" s="86"/>
      <c r="C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93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93"/>
      <c r="AE715" s="86"/>
      <c r="AF715" s="86"/>
      <c r="AG715" s="86"/>
      <c r="AH715" s="89"/>
    </row>
    <row r="716" spans="1:34" ht="16" thickBot="1">
      <c r="A716" s="86"/>
      <c r="B716" s="86"/>
      <c r="C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93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93"/>
      <c r="AE716" s="86"/>
      <c r="AF716" s="86"/>
      <c r="AG716" s="86"/>
      <c r="AH716" s="89"/>
    </row>
    <row r="717" spans="1:34" ht="16" thickBot="1">
      <c r="A717" s="86"/>
      <c r="B717" s="86"/>
      <c r="C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93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93"/>
      <c r="AE717" s="86"/>
      <c r="AF717" s="86"/>
      <c r="AG717" s="86"/>
      <c r="AH717" s="89"/>
    </row>
    <row r="718" spans="1:34" ht="16" thickBot="1">
      <c r="A718" s="86"/>
      <c r="B718" s="86"/>
      <c r="C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93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93"/>
      <c r="AE718" s="86"/>
      <c r="AF718" s="86"/>
      <c r="AG718" s="86"/>
      <c r="AH718" s="89"/>
    </row>
    <row r="719" spans="1:34" ht="16" thickBot="1">
      <c r="A719" s="86"/>
      <c r="B719" s="86"/>
      <c r="C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93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93"/>
      <c r="AE719" s="86"/>
      <c r="AF719" s="86"/>
      <c r="AG719" s="86"/>
      <c r="AH719" s="89"/>
    </row>
    <row r="720" spans="1:34" ht="16" thickBot="1">
      <c r="A720" s="86"/>
      <c r="B720" s="86"/>
      <c r="C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93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93"/>
      <c r="AE720" s="86"/>
      <c r="AF720" s="86"/>
      <c r="AG720" s="86"/>
      <c r="AH720" s="89"/>
    </row>
    <row r="721" spans="1:34" ht="16" thickBot="1">
      <c r="A721" s="86"/>
      <c r="B721" s="86"/>
      <c r="C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93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93"/>
      <c r="AE721" s="86"/>
      <c r="AF721" s="86"/>
      <c r="AG721" s="86"/>
      <c r="AH721" s="89"/>
    </row>
    <row r="722" spans="1:34" ht="16" thickBot="1">
      <c r="A722" s="86"/>
      <c r="B722" s="86"/>
      <c r="C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93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93"/>
      <c r="AE722" s="86"/>
      <c r="AF722" s="86"/>
      <c r="AG722" s="86"/>
      <c r="AH722" s="89"/>
    </row>
    <row r="723" spans="1:34" ht="16" thickBot="1">
      <c r="A723" s="86"/>
      <c r="B723" s="86"/>
      <c r="C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93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93"/>
      <c r="AE723" s="86"/>
      <c r="AF723" s="86"/>
      <c r="AG723" s="86"/>
      <c r="AH723" s="89"/>
    </row>
    <row r="724" spans="1:34" ht="16" thickBot="1">
      <c r="A724" s="86"/>
      <c r="B724" s="86"/>
      <c r="C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93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93"/>
      <c r="AE724" s="86"/>
      <c r="AF724" s="86"/>
      <c r="AG724" s="86"/>
      <c r="AH724" s="89"/>
    </row>
    <row r="725" spans="1:34" ht="16" thickBot="1">
      <c r="A725" s="86"/>
      <c r="B725" s="86"/>
      <c r="C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93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93"/>
      <c r="AE725" s="86"/>
      <c r="AF725" s="86"/>
      <c r="AG725" s="86"/>
      <c r="AH725" s="89"/>
    </row>
    <row r="726" spans="1:34" ht="16" thickBot="1">
      <c r="A726" s="86"/>
      <c r="B726" s="86"/>
      <c r="C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93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93"/>
      <c r="AE726" s="86"/>
      <c r="AF726" s="86"/>
      <c r="AG726" s="86"/>
      <c r="AH726" s="89"/>
    </row>
    <row r="727" spans="1:34" ht="16" thickBot="1">
      <c r="A727" s="86"/>
      <c r="B727" s="86"/>
      <c r="C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93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93"/>
      <c r="AE727" s="86"/>
      <c r="AF727" s="86"/>
      <c r="AG727" s="86"/>
      <c r="AH727" s="89"/>
    </row>
    <row r="728" spans="1:34" ht="16" thickBot="1">
      <c r="A728" s="86"/>
      <c r="B728" s="86"/>
      <c r="C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93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93"/>
      <c r="AE728" s="86"/>
      <c r="AF728" s="86"/>
      <c r="AG728" s="86"/>
      <c r="AH728" s="89"/>
    </row>
    <row r="729" spans="1:34" ht="16" thickBot="1">
      <c r="A729" s="86"/>
      <c r="B729" s="86"/>
      <c r="C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93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93"/>
      <c r="AE729" s="86"/>
      <c r="AF729" s="86"/>
      <c r="AG729" s="86"/>
      <c r="AH729" s="89"/>
    </row>
    <row r="730" spans="1:34" ht="16" thickBot="1">
      <c r="A730" s="86"/>
      <c r="B730" s="86"/>
      <c r="C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93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93"/>
      <c r="AE730" s="86"/>
      <c r="AF730" s="86"/>
      <c r="AG730" s="86"/>
      <c r="AH730" s="89"/>
    </row>
    <row r="731" spans="1:34" ht="16" thickBot="1">
      <c r="A731" s="86"/>
      <c r="B731" s="86"/>
      <c r="C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93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93"/>
      <c r="AE731" s="86"/>
      <c r="AF731" s="86"/>
      <c r="AG731" s="86"/>
      <c r="AH731" s="89"/>
    </row>
    <row r="732" spans="1:34" ht="16" thickBot="1">
      <c r="A732" s="86"/>
      <c r="B732" s="86"/>
      <c r="C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93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93"/>
      <c r="AE732" s="86"/>
      <c r="AF732" s="86"/>
      <c r="AG732" s="86"/>
      <c r="AH732" s="89"/>
    </row>
    <row r="733" spans="1:34" ht="16" thickBot="1">
      <c r="A733" s="86"/>
      <c r="B733" s="86"/>
      <c r="C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93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93"/>
      <c r="AE733" s="86"/>
      <c r="AF733" s="86"/>
      <c r="AG733" s="86"/>
      <c r="AH733" s="89"/>
    </row>
    <row r="734" spans="1:34" ht="16" thickBot="1">
      <c r="A734" s="86"/>
      <c r="B734" s="86"/>
      <c r="C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93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93"/>
      <c r="AE734" s="86"/>
      <c r="AF734" s="86"/>
      <c r="AG734" s="86"/>
      <c r="AH734" s="89"/>
    </row>
    <row r="735" spans="1:34" ht="16" thickBot="1">
      <c r="A735" s="86"/>
      <c r="B735" s="86"/>
      <c r="C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93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93"/>
      <c r="AE735" s="86"/>
      <c r="AF735" s="86"/>
      <c r="AG735" s="86"/>
      <c r="AH735" s="89"/>
    </row>
    <row r="736" spans="1:34" ht="16" thickBot="1">
      <c r="A736" s="86"/>
      <c r="B736" s="86"/>
      <c r="C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93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93"/>
      <c r="AE736" s="86"/>
      <c r="AF736" s="86"/>
      <c r="AG736" s="86"/>
      <c r="AH736" s="89"/>
    </row>
    <row r="737" spans="1:34" ht="16" thickBot="1">
      <c r="A737" s="86"/>
      <c r="B737" s="86"/>
      <c r="C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93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93"/>
      <c r="AE737" s="86"/>
      <c r="AF737" s="86"/>
      <c r="AG737" s="86"/>
      <c r="AH737" s="89"/>
    </row>
    <row r="738" spans="1:34" ht="16" thickBot="1">
      <c r="A738" s="86"/>
      <c r="B738" s="86"/>
      <c r="C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93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93"/>
      <c r="AE738" s="86"/>
      <c r="AF738" s="86"/>
      <c r="AG738" s="86"/>
      <c r="AH738" s="89"/>
    </row>
    <row r="739" spans="1:34" ht="16" thickBot="1">
      <c r="A739" s="86"/>
      <c r="B739" s="86"/>
      <c r="C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93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93"/>
      <c r="AE739" s="86"/>
      <c r="AF739" s="86"/>
      <c r="AG739" s="86"/>
      <c r="AH739" s="89"/>
    </row>
    <row r="740" spans="1:34" ht="16" thickBot="1">
      <c r="A740" s="86"/>
      <c r="B740" s="86"/>
      <c r="C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93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93"/>
      <c r="AE740" s="86"/>
      <c r="AF740" s="86"/>
      <c r="AG740" s="86"/>
      <c r="AH740" s="89"/>
    </row>
    <row r="741" spans="1:34" ht="16" thickBot="1">
      <c r="A741" s="86"/>
      <c r="B741" s="86"/>
      <c r="C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93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93"/>
      <c r="AE741" s="86"/>
      <c r="AF741" s="86"/>
      <c r="AG741" s="86"/>
      <c r="AH741" s="89"/>
    </row>
    <row r="742" spans="1:34" ht="16" thickBot="1">
      <c r="A742" s="86"/>
      <c r="B742" s="86"/>
      <c r="C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93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93"/>
      <c r="AE742" s="86"/>
      <c r="AF742" s="86"/>
      <c r="AG742" s="86"/>
      <c r="AH742" s="89"/>
    </row>
    <row r="743" spans="1:34" ht="16" thickBot="1">
      <c r="A743" s="86"/>
      <c r="B743" s="86"/>
      <c r="C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93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93"/>
      <c r="AE743" s="86"/>
      <c r="AF743" s="86"/>
      <c r="AG743" s="86"/>
      <c r="AH743" s="89"/>
    </row>
    <row r="744" spans="1:34" ht="16" thickBot="1">
      <c r="A744" s="86"/>
      <c r="B744" s="86"/>
      <c r="C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93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93"/>
      <c r="AE744" s="86"/>
      <c r="AF744" s="86"/>
      <c r="AG744" s="86"/>
      <c r="AH744" s="89"/>
    </row>
    <row r="745" spans="1:34" ht="16" thickBot="1">
      <c r="A745" s="86"/>
      <c r="B745" s="86"/>
      <c r="C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93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93"/>
      <c r="AE745" s="86"/>
      <c r="AF745" s="86"/>
      <c r="AG745" s="86"/>
      <c r="AH745" s="89"/>
    </row>
    <row r="746" spans="1:34" ht="16" thickBot="1">
      <c r="A746" s="86"/>
      <c r="B746" s="86"/>
      <c r="C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93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93"/>
      <c r="AE746" s="86"/>
      <c r="AF746" s="86"/>
      <c r="AG746" s="86"/>
      <c r="AH746" s="89"/>
    </row>
    <row r="747" spans="1:34" ht="16" thickBot="1">
      <c r="A747" s="86"/>
      <c r="B747" s="86"/>
      <c r="C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93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93"/>
      <c r="AE747" s="86"/>
      <c r="AF747" s="86"/>
      <c r="AG747" s="86"/>
      <c r="AH747" s="89"/>
    </row>
    <row r="748" spans="1:34" ht="16" thickBot="1">
      <c r="A748" s="86"/>
      <c r="B748" s="86"/>
      <c r="C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93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93"/>
      <c r="AE748" s="86"/>
      <c r="AF748" s="86"/>
      <c r="AG748" s="86"/>
      <c r="AH748" s="89"/>
    </row>
    <row r="749" spans="1:34" ht="16" thickBot="1">
      <c r="A749" s="86"/>
      <c r="B749" s="86"/>
      <c r="C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93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93"/>
      <c r="AE749" s="86"/>
      <c r="AF749" s="86"/>
      <c r="AG749" s="86"/>
      <c r="AH749" s="89"/>
    </row>
    <row r="750" spans="1:34" ht="16" thickBot="1">
      <c r="A750" s="86"/>
      <c r="B750" s="86"/>
      <c r="C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93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93"/>
      <c r="AE750" s="86"/>
      <c r="AF750" s="86"/>
      <c r="AG750" s="86"/>
      <c r="AH750" s="89"/>
    </row>
    <row r="751" spans="1:34" ht="16" thickBot="1">
      <c r="A751" s="86"/>
      <c r="B751" s="86"/>
      <c r="C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93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93"/>
      <c r="AE751" s="86"/>
      <c r="AF751" s="86"/>
      <c r="AG751" s="86"/>
      <c r="AH751" s="89"/>
    </row>
    <row r="752" spans="1:34" ht="16" thickBot="1">
      <c r="A752" s="86"/>
      <c r="B752" s="86"/>
      <c r="C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93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93"/>
      <c r="AE752" s="86"/>
      <c r="AF752" s="86"/>
      <c r="AG752" s="86"/>
      <c r="AH752" s="89"/>
    </row>
    <row r="753" spans="1:34" ht="16" thickBot="1">
      <c r="A753" s="86"/>
      <c r="B753" s="86"/>
      <c r="C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93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93"/>
      <c r="AE753" s="86"/>
      <c r="AF753" s="86"/>
      <c r="AG753" s="86"/>
      <c r="AH753" s="89"/>
    </row>
    <row r="754" spans="1:34" ht="16" thickBot="1">
      <c r="A754" s="86"/>
      <c r="B754" s="86"/>
      <c r="C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93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93"/>
      <c r="AE754" s="86"/>
      <c r="AF754" s="86"/>
      <c r="AG754" s="86"/>
      <c r="AH754" s="89"/>
    </row>
    <row r="755" spans="1:34" ht="16" thickBot="1">
      <c r="A755" s="86"/>
      <c r="B755" s="86"/>
      <c r="C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93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93"/>
      <c r="AE755" s="86"/>
      <c r="AF755" s="86"/>
      <c r="AG755" s="86"/>
      <c r="AH755" s="89"/>
    </row>
    <row r="756" spans="1:34" ht="16" thickBot="1">
      <c r="A756" s="86"/>
      <c r="B756" s="86"/>
      <c r="C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93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93"/>
      <c r="AE756" s="86"/>
      <c r="AF756" s="86"/>
      <c r="AG756" s="86"/>
      <c r="AH756" s="89"/>
    </row>
    <row r="757" spans="1:34" ht="16" thickBot="1">
      <c r="A757" s="86"/>
      <c r="B757" s="86"/>
      <c r="C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93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93"/>
      <c r="AE757" s="86"/>
      <c r="AF757" s="86"/>
      <c r="AG757" s="86"/>
      <c r="AH757" s="89"/>
    </row>
    <row r="758" spans="1:34" ht="16" thickBot="1">
      <c r="A758" s="86"/>
      <c r="B758" s="86"/>
      <c r="C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93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93"/>
      <c r="AE758" s="86"/>
      <c r="AF758" s="86"/>
      <c r="AG758" s="86"/>
      <c r="AH758" s="89"/>
    </row>
    <row r="759" spans="1:34" ht="16" thickBot="1">
      <c r="A759" s="86"/>
      <c r="B759" s="86"/>
      <c r="C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93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93"/>
      <c r="AE759" s="86"/>
      <c r="AF759" s="86"/>
      <c r="AG759" s="86"/>
      <c r="AH759" s="89"/>
    </row>
    <row r="760" spans="1:34" ht="16" thickBot="1">
      <c r="A760" s="86"/>
      <c r="B760" s="86"/>
      <c r="C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93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93"/>
      <c r="AE760" s="86"/>
      <c r="AF760" s="86"/>
      <c r="AG760" s="86"/>
      <c r="AH760" s="89"/>
    </row>
    <row r="761" spans="1:34" ht="16" thickBot="1">
      <c r="A761" s="86"/>
      <c r="B761" s="86"/>
      <c r="C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93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93"/>
      <c r="AE761" s="86"/>
      <c r="AF761" s="86"/>
      <c r="AG761" s="86"/>
      <c r="AH761" s="89"/>
    </row>
    <row r="762" spans="1:34" ht="16" thickBot="1">
      <c r="A762" s="86"/>
      <c r="B762" s="86"/>
      <c r="C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93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93"/>
      <c r="AE762" s="86"/>
      <c r="AF762" s="86"/>
      <c r="AG762" s="86"/>
      <c r="AH762" s="89"/>
    </row>
    <row r="763" spans="1:34" ht="16" thickBot="1">
      <c r="A763" s="86"/>
      <c r="B763" s="86"/>
      <c r="C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93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93"/>
      <c r="AE763" s="86"/>
      <c r="AF763" s="86"/>
      <c r="AG763" s="86"/>
      <c r="AH763" s="89"/>
    </row>
    <row r="764" spans="1:34" ht="16" thickBot="1">
      <c r="A764" s="86"/>
      <c r="B764" s="86"/>
      <c r="C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93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93"/>
      <c r="AE764" s="86"/>
      <c r="AF764" s="86"/>
      <c r="AG764" s="86"/>
      <c r="AH764" s="89"/>
    </row>
    <row r="765" spans="1:34" ht="16" thickBot="1">
      <c r="A765" s="86"/>
      <c r="B765" s="86"/>
      <c r="C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93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93"/>
      <c r="AE765" s="86"/>
      <c r="AF765" s="86"/>
      <c r="AG765" s="86"/>
      <c r="AH765" s="89"/>
    </row>
    <row r="766" spans="1:34" ht="16" thickBot="1">
      <c r="A766" s="86"/>
      <c r="B766" s="86"/>
      <c r="C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93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93"/>
      <c r="AE766" s="86"/>
      <c r="AF766" s="86"/>
      <c r="AG766" s="86"/>
      <c r="AH766" s="89"/>
    </row>
    <row r="767" spans="1:34" ht="16" thickBot="1">
      <c r="A767" s="86"/>
      <c r="B767" s="86"/>
      <c r="C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93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93"/>
      <c r="AE767" s="86"/>
      <c r="AF767" s="86"/>
      <c r="AG767" s="86"/>
      <c r="AH767" s="89"/>
    </row>
    <row r="768" spans="1:34" ht="16" thickBot="1">
      <c r="A768" s="86"/>
      <c r="B768" s="86"/>
      <c r="C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93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93"/>
      <c r="AE768" s="86"/>
      <c r="AF768" s="86"/>
      <c r="AG768" s="86"/>
      <c r="AH768" s="89"/>
    </row>
    <row r="769" spans="1:34" ht="16" thickBot="1">
      <c r="A769" s="86"/>
      <c r="B769" s="86"/>
      <c r="C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93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93"/>
      <c r="AE769" s="86"/>
      <c r="AF769" s="86"/>
      <c r="AG769" s="86"/>
      <c r="AH769" s="89"/>
    </row>
    <row r="770" spans="1:34" ht="16" thickBot="1">
      <c r="A770" s="86"/>
      <c r="B770" s="86"/>
      <c r="C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93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93"/>
      <c r="AE770" s="86"/>
      <c r="AF770" s="86"/>
      <c r="AG770" s="86"/>
      <c r="AH770" s="89"/>
    </row>
    <row r="771" spans="1:34" ht="16" thickBot="1">
      <c r="A771" s="86"/>
      <c r="B771" s="86"/>
      <c r="C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93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93"/>
      <c r="AE771" s="86"/>
      <c r="AF771" s="86"/>
      <c r="AG771" s="86"/>
      <c r="AH771" s="89"/>
    </row>
    <row r="772" spans="1:34" ht="16" thickBot="1">
      <c r="A772" s="86"/>
      <c r="B772" s="86"/>
      <c r="C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93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93"/>
      <c r="AE772" s="86"/>
      <c r="AF772" s="86"/>
      <c r="AG772" s="86"/>
      <c r="AH772" s="89"/>
    </row>
    <row r="773" spans="1:34" ht="16" thickBot="1">
      <c r="A773" s="86"/>
      <c r="B773" s="86"/>
      <c r="C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93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93"/>
      <c r="AE773" s="86"/>
      <c r="AF773" s="86"/>
      <c r="AG773" s="86"/>
      <c r="AH773" s="89"/>
    </row>
    <row r="774" spans="1:34" ht="16" thickBot="1">
      <c r="A774" s="86"/>
      <c r="B774" s="86"/>
      <c r="C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93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93"/>
      <c r="AE774" s="86"/>
      <c r="AF774" s="86"/>
      <c r="AG774" s="86"/>
      <c r="AH774" s="89"/>
    </row>
    <row r="775" spans="1:34" ht="16" thickBot="1">
      <c r="A775" s="86"/>
      <c r="B775" s="86"/>
      <c r="C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93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93"/>
      <c r="AE775" s="86"/>
      <c r="AF775" s="86"/>
      <c r="AG775" s="86"/>
      <c r="AH775" s="89"/>
    </row>
    <row r="776" spans="1:34" ht="16" thickBot="1">
      <c r="A776" s="86"/>
      <c r="B776" s="86"/>
      <c r="C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93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93"/>
      <c r="AE776" s="86"/>
      <c r="AF776" s="86"/>
      <c r="AG776" s="86"/>
      <c r="AH776" s="89"/>
    </row>
    <row r="777" spans="1:34" ht="16" thickBot="1">
      <c r="A777" s="86"/>
      <c r="B777" s="86"/>
      <c r="C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93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93"/>
      <c r="AE777" s="86"/>
      <c r="AF777" s="86"/>
      <c r="AG777" s="86"/>
      <c r="AH777" s="89"/>
    </row>
    <row r="778" spans="1:34" ht="16" thickBot="1">
      <c r="A778" s="86"/>
      <c r="B778" s="86"/>
      <c r="C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93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93"/>
      <c r="AE778" s="86"/>
      <c r="AF778" s="86"/>
      <c r="AG778" s="86"/>
      <c r="AH778" s="89"/>
    </row>
    <row r="779" spans="1:34" ht="16" thickBot="1">
      <c r="A779" s="86"/>
      <c r="B779" s="86"/>
      <c r="C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93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93"/>
      <c r="AE779" s="86"/>
      <c r="AF779" s="86"/>
      <c r="AG779" s="86"/>
      <c r="AH779" s="89"/>
    </row>
    <row r="780" spans="1:34" ht="16" thickBot="1">
      <c r="A780" s="86"/>
      <c r="B780" s="86"/>
      <c r="C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93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93"/>
      <c r="AE780" s="86"/>
      <c r="AF780" s="86"/>
      <c r="AG780" s="86"/>
      <c r="AH780" s="89"/>
    </row>
    <row r="781" spans="1:34" ht="16" thickBot="1">
      <c r="A781" s="86"/>
      <c r="B781" s="86"/>
      <c r="C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93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93"/>
      <c r="AE781" s="86"/>
      <c r="AF781" s="86"/>
      <c r="AG781" s="86"/>
      <c r="AH781" s="89"/>
    </row>
    <row r="782" spans="1:34" ht="16" thickBot="1">
      <c r="A782" s="86"/>
      <c r="B782" s="86"/>
      <c r="C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93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93"/>
      <c r="AE782" s="86"/>
      <c r="AF782" s="86"/>
      <c r="AG782" s="86"/>
      <c r="AH782" s="89"/>
    </row>
    <row r="783" spans="1:34" ht="16" thickBot="1">
      <c r="A783" s="86"/>
      <c r="B783" s="86"/>
      <c r="C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93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93"/>
      <c r="AE783" s="86"/>
      <c r="AF783" s="86"/>
      <c r="AG783" s="86"/>
      <c r="AH783" s="89"/>
    </row>
    <row r="784" spans="1:34" ht="16" thickBot="1">
      <c r="A784" s="86"/>
      <c r="B784" s="86"/>
      <c r="C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93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93"/>
      <c r="AE784" s="86"/>
      <c r="AF784" s="86"/>
      <c r="AG784" s="86"/>
      <c r="AH784" s="89"/>
    </row>
    <row r="785" spans="1:34" ht="16" thickBot="1">
      <c r="A785" s="86"/>
      <c r="B785" s="86"/>
      <c r="C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93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93"/>
      <c r="AE785" s="86"/>
      <c r="AF785" s="86"/>
      <c r="AG785" s="86"/>
      <c r="AH785" s="89"/>
    </row>
    <row r="786" spans="1:34" ht="16" thickBot="1">
      <c r="A786" s="86"/>
      <c r="B786" s="86"/>
      <c r="C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93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93"/>
      <c r="AE786" s="86"/>
      <c r="AF786" s="86"/>
      <c r="AG786" s="86"/>
      <c r="AH786" s="89"/>
    </row>
    <row r="787" spans="1:34" ht="16" thickBot="1">
      <c r="A787" s="86"/>
      <c r="B787" s="86"/>
      <c r="C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93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93"/>
      <c r="AE787" s="86"/>
      <c r="AF787" s="86"/>
      <c r="AG787" s="86"/>
      <c r="AH787" s="89"/>
    </row>
    <row r="788" spans="1:34" ht="16" thickBot="1">
      <c r="A788" s="86"/>
      <c r="B788" s="86"/>
      <c r="C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93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93"/>
      <c r="AE788" s="86"/>
      <c r="AF788" s="86"/>
      <c r="AG788" s="86"/>
      <c r="AH788" s="89"/>
    </row>
    <row r="789" spans="1:34" ht="16" thickBot="1">
      <c r="A789" s="86"/>
      <c r="B789" s="86"/>
      <c r="C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93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93"/>
      <c r="AE789" s="86"/>
      <c r="AF789" s="86"/>
      <c r="AG789" s="86"/>
      <c r="AH789" s="89"/>
    </row>
    <row r="790" spans="1:34" ht="16" thickBot="1">
      <c r="A790" s="86"/>
      <c r="B790" s="86"/>
      <c r="C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93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93"/>
      <c r="AE790" s="86"/>
      <c r="AF790" s="86"/>
      <c r="AG790" s="86"/>
      <c r="AH790" s="89"/>
    </row>
    <row r="791" spans="1:34" ht="16" thickBot="1">
      <c r="A791" s="86"/>
      <c r="B791" s="86"/>
      <c r="C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93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93"/>
      <c r="AE791" s="86"/>
      <c r="AF791" s="86"/>
      <c r="AG791" s="86"/>
      <c r="AH791" s="89"/>
    </row>
    <row r="792" spans="1:34" ht="16" thickBot="1">
      <c r="A792" s="86"/>
      <c r="B792" s="86"/>
      <c r="C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93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93"/>
      <c r="AE792" s="86"/>
      <c r="AF792" s="86"/>
      <c r="AG792" s="86"/>
      <c r="AH792" s="89"/>
    </row>
    <row r="793" spans="1:34" ht="16" thickBot="1">
      <c r="A793" s="86"/>
      <c r="B793" s="86"/>
      <c r="C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93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93"/>
      <c r="AE793" s="86"/>
      <c r="AF793" s="86"/>
      <c r="AG793" s="86"/>
      <c r="AH793" s="89"/>
    </row>
    <row r="794" spans="1:34" ht="16" thickBot="1">
      <c r="A794" s="86"/>
      <c r="B794" s="86"/>
      <c r="C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93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93"/>
      <c r="AE794" s="86"/>
      <c r="AF794" s="86"/>
      <c r="AG794" s="86"/>
      <c r="AH794" s="89"/>
    </row>
    <row r="795" spans="1:34" ht="16" thickBot="1">
      <c r="A795" s="86"/>
      <c r="B795" s="86"/>
      <c r="C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93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93"/>
      <c r="AE795" s="86"/>
      <c r="AF795" s="86"/>
      <c r="AG795" s="86"/>
      <c r="AH795" s="89"/>
    </row>
    <row r="796" spans="1:34" ht="16" thickBot="1">
      <c r="A796" s="86"/>
      <c r="B796" s="86"/>
      <c r="C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93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93"/>
      <c r="AE796" s="86"/>
      <c r="AF796" s="86"/>
      <c r="AG796" s="86"/>
      <c r="AH796" s="89"/>
    </row>
    <row r="797" spans="1:34" ht="16" thickBot="1">
      <c r="A797" s="86"/>
      <c r="B797" s="86"/>
      <c r="C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93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93"/>
      <c r="AE797" s="86"/>
      <c r="AF797" s="86"/>
      <c r="AG797" s="86"/>
      <c r="AH797" s="89"/>
    </row>
    <row r="798" spans="1:34" ht="16" thickBot="1">
      <c r="A798" s="86"/>
      <c r="B798" s="86"/>
      <c r="C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93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93"/>
      <c r="AE798" s="86"/>
      <c r="AF798" s="86"/>
      <c r="AG798" s="86"/>
      <c r="AH798" s="89"/>
    </row>
    <row r="799" spans="1:34" ht="16" thickBot="1">
      <c r="A799" s="86"/>
      <c r="B799" s="86"/>
      <c r="C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93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93"/>
      <c r="AE799" s="86"/>
      <c r="AF799" s="86"/>
      <c r="AG799" s="86"/>
      <c r="AH799" s="89"/>
    </row>
    <row r="800" spans="1:34" ht="16" thickBot="1">
      <c r="A800" s="86"/>
      <c r="B800" s="86"/>
      <c r="C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93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93"/>
      <c r="AE800" s="86"/>
      <c r="AF800" s="86"/>
      <c r="AG800" s="86"/>
      <c r="AH800" s="89"/>
    </row>
    <row r="801" spans="1:34" ht="16" thickBot="1">
      <c r="A801" s="86"/>
      <c r="B801" s="86"/>
      <c r="C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93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93"/>
      <c r="AE801" s="86"/>
      <c r="AF801" s="86"/>
      <c r="AG801" s="86"/>
      <c r="AH801" s="89"/>
    </row>
    <row r="802" spans="1:34" ht="16" thickBot="1">
      <c r="A802" s="86"/>
      <c r="B802" s="86"/>
      <c r="C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93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93"/>
      <c r="AE802" s="86"/>
      <c r="AF802" s="86"/>
      <c r="AG802" s="86"/>
      <c r="AH802" s="89"/>
    </row>
    <row r="803" spans="1:34" ht="16" thickBot="1">
      <c r="A803" s="86"/>
      <c r="B803" s="86"/>
      <c r="C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93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93"/>
      <c r="AE803" s="86"/>
      <c r="AF803" s="86"/>
      <c r="AG803" s="86"/>
      <c r="AH803" s="89"/>
    </row>
    <row r="804" spans="1:34" ht="16" thickBot="1">
      <c r="A804" s="86"/>
      <c r="B804" s="86"/>
      <c r="C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93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93"/>
      <c r="AE804" s="86"/>
      <c r="AF804" s="86"/>
      <c r="AG804" s="86"/>
      <c r="AH804" s="89"/>
    </row>
    <row r="805" spans="1:34" ht="16" thickBot="1">
      <c r="A805" s="86"/>
      <c r="B805" s="86"/>
      <c r="C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93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93"/>
      <c r="AE805" s="86"/>
      <c r="AF805" s="86"/>
      <c r="AG805" s="86"/>
      <c r="AH805" s="89"/>
    </row>
    <row r="806" spans="1:34" ht="16" thickBot="1">
      <c r="A806" s="86"/>
      <c r="B806" s="86"/>
      <c r="C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93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93"/>
      <c r="AE806" s="86"/>
      <c r="AF806" s="86"/>
      <c r="AG806" s="86"/>
      <c r="AH806" s="89"/>
    </row>
    <row r="807" spans="1:34" ht="16" thickBot="1">
      <c r="A807" s="86"/>
      <c r="B807" s="86"/>
      <c r="C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93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93"/>
      <c r="AE807" s="86"/>
      <c r="AF807" s="86"/>
      <c r="AG807" s="86"/>
      <c r="AH807" s="89"/>
    </row>
    <row r="808" spans="1:34" ht="16" thickBot="1">
      <c r="A808" s="86"/>
      <c r="B808" s="86"/>
      <c r="C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93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93"/>
      <c r="AE808" s="86"/>
      <c r="AF808" s="86"/>
      <c r="AG808" s="86"/>
      <c r="AH808" s="89"/>
    </row>
    <row r="809" spans="1:34" ht="16" thickBot="1">
      <c r="A809" s="86"/>
      <c r="B809" s="86"/>
      <c r="C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93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93"/>
      <c r="AE809" s="86"/>
      <c r="AF809" s="86"/>
      <c r="AG809" s="86"/>
      <c r="AH809" s="89"/>
    </row>
    <row r="810" spans="1:34" ht="16" thickBot="1">
      <c r="A810" s="86"/>
      <c r="B810" s="86"/>
      <c r="C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93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93"/>
      <c r="AE810" s="86"/>
      <c r="AF810" s="86"/>
      <c r="AG810" s="86"/>
      <c r="AH810" s="89"/>
    </row>
    <row r="811" spans="1:34" ht="16" thickBot="1">
      <c r="A811" s="86"/>
      <c r="B811" s="86"/>
      <c r="C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93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93"/>
      <c r="AE811" s="86"/>
      <c r="AF811" s="86"/>
      <c r="AG811" s="86"/>
      <c r="AH811" s="89"/>
    </row>
    <row r="812" spans="1:34" ht="16" thickBot="1">
      <c r="A812" s="86"/>
      <c r="B812" s="86"/>
      <c r="C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93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93"/>
      <c r="AE812" s="86"/>
      <c r="AF812" s="86"/>
      <c r="AG812" s="86"/>
      <c r="AH812" s="89"/>
    </row>
    <row r="813" spans="1:34" ht="16" thickBot="1">
      <c r="A813" s="86"/>
      <c r="B813" s="86"/>
      <c r="C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93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93"/>
      <c r="AE813" s="86"/>
      <c r="AF813" s="86"/>
      <c r="AG813" s="86"/>
      <c r="AH813" s="89"/>
    </row>
    <row r="814" spans="1:34" ht="16" thickBot="1">
      <c r="A814" s="86"/>
      <c r="B814" s="86"/>
      <c r="C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93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93"/>
      <c r="AE814" s="86"/>
      <c r="AF814" s="86"/>
      <c r="AG814" s="86"/>
      <c r="AH814" s="89"/>
    </row>
    <row r="815" spans="1:34" ht="16" thickBot="1">
      <c r="A815" s="86"/>
      <c r="B815" s="86"/>
      <c r="C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93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93"/>
      <c r="AE815" s="86"/>
      <c r="AF815" s="86"/>
      <c r="AG815" s="86"/>
      <c r="AH815" s="89"/>
    </row>
    <row r="816" spans="1:34" ht="16" thickBot="1">
      <c r="A816" s="86"/>
      <c r="B816" s="86"/>
      <c r="C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93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93"/>
      <c r="AE816" s="86"/>
      <c r="AF816" s="86"/>
      <c r="AG816" s="86"/>
      <c r="AH816" s="89"/>
    </row>
    <row r="817" spans="1:34" ht="16" thickBot="1">
      <c r="A817" s="86"/>
      <c r="B817" s="86"/>
      <c r="C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93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93"/>
      <c r="AE817" s="86"/>
      <c r="AF817" s="86"/>
      <c r="AG817" s="86"/>
      <c r="AH817" s="89"/>
    </row>
    <row r="818" spans="1:34" ht="16" thickBot="1">
      <c r="A818" s="86"/>
      <c r="B818" s="86"/>
      <c r="C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93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93"/>
      <c r="AE818" s="86"/>
      <c r="AF818" s="86"/>
      <c r="AG818" s="86"/>
      <c r="AH818" s="89"/>
    </row>
    <row r="819" spans="1:34" ht="16" thickBot="1">
      <c r="A819" s="86"/>
      <c r="B819" s="86"/>
      <c r="C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93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93"/>
      <c r="AE819" s="86"/>
      <c r="AF819" s="86"/>
      <c r="AG819" s="86"/>
      <c r="AH819" s="89"/>
    </row>
    <row r="820" spans="1:34" ht="16" thickBot="1">
      <c r="A820" s="86"/>
      <c r="B820" s="86"/>
      <c r="C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93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93"/>
      <c r="AE820" s="86"/>
      <c r="AF820" s="86"/>
      <c r="AG820" s="86"/>
      <c r="AH820" s="89"/>
    </row>
    <row r="821" spans="1:34" ht="16" thickBot="1">
      <c r="A821" s="86"/>
      <c r="B821" s="86"/>
      <c r="C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93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93"/>
      <c r="AE821" s="86"/>
      <c r="AF821" s="86"/>
      <c r="AG821" s="86"/>
      <c r="AH821" s="89"/>
    </row>
    <row r="822" spans="1:34" ht="16" thickBot="1">
      <c r="A822" s="86"/>
      <c r="B822" s="86"/>
      <c r="C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93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93"/>
      <c r="AE822" s="86"/>
      <c r="AF822" s="86"/>
      <c r="AG822" s="86"/>
      <c r="AH822" s="89"/>
    </row>
    <row r="823" spans="1:34" ht="16" thickBot="1">
      <c r="A823" s="86"/>
      <c r="B823" s="86"/>
      <c r="C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93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93"/>
      <c r="AE823" s="86"/>
      <c r="AF823" s="86"/>
      <c r="AG823" s="86"/>
      <c r="AH823" s="89"/>
    </row>
    <row r="824" spans="1:34" ht="16" thickBot="1">
      <c r="A824" s="86"/>
      <c r="B824" s="86"/>
      <c r="C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93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93"/>
      <c r="AE824" s="86"/>
      <c r="AF824" s="86"/>
      <c r="AG824" s="86"/>
      <c r="AH824" s="89"/>
    </row>
    <row r="825" spans="1:34" ht="16" thickBot="1">
      <c r="A825" s="86"/>
      <c r="B825" s="86"/>
      <c r="C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93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93"/>
      <c r="AE825" s="86"/>
      <c r="AF825" s="86"/>
      <c r="AG825" s="86"/>
      <c r="AH825" s="89"/>
    </row>
    <row r="826" spans="1:34" ht="16" thickBot="1">
      <c r="A826" s="86"/>
      <c r="B826" s="86"/>
      <c r="C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93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93"/>
      <c r="AE826" s="86"/>
      <c r="AF826" s="86"/>
      <c r="AG826" s="86"/>
      <c r="AH826" s="89"/>
    </row>
    <row r="827" spans="1:34" ht="16" thickBot="1">
      <c r="A827" s="86"/>
      <c r="B827" s="86"/>
      <c r="C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93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93"/>
      <c r="AE827" s="86"/>
      <c r="AF827" s="86"/>
      <c r="AG827" s="86"/>
      <c r="AH827" s="89"/>
    </row>
    <row r="828" spans="1:34" ht="16" thickBot="1">
      <c r="A828" s="86"/>
      <c r="B828" s="86"/>
      <c r="C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93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93"/>
      <c r="AE828" s="86"/>
      <c r="AF828" s="86"/>
      <c r="AG828" s="86"/>
      <c r="AH828" s="89"/>
    </row>
    <row r="829" spans="1:34" ht="16" thickBot="1">
      <c r="A829" s="86"/>
      <c r="B829" s="86"/>
      <c r="C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93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93"/>
      <c r="AE829" s="86"/>
      <c r="AF829" s="86"/>
      <c r="AG829" s="86"/>
      <c r="AH829" s="89"/>
    </row>
    <row r="830" spans="1:34" ht="16" thickBot="1">
      <c r="A830" s="86"/>
      <c r="B830" s="86"/>
      <c r="C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93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93"/>
      <c r="AE830" s="86"/>
      <c r="AF830" s="86"/>
      <c r="AG830" s="86"/>
      <c r="AH830" s="89"/>
    </row>
    <row r="831" spans="1:34" ht="16" thickBot="1">
      <c r="A831" s="86"/>
      <c r="B831" s="86"/>
      <c r="C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93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93"/>
      <c r="AE831" s="86"/>
      <c r="AF831" s="86"/>
      <c r="AG831" s="86"/>
      <c r="AH831" s="89"/>
    </row>
    <row r="832" spans="1:34" ht="16" thickBot="1">
      <c r="A832" s="86"/>
      <c r="B832" s="86"/>
      <c r="C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93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93"/>
      <c r="AE832" s="86"/>
      <c r="AF832" s="86"/>
      <c r="AG832" s="86"/>
      <c r="AH832" s="89"/>
    </row>
    <row r="833" spans="1:34" ht="16" thickBot="1">
      <c r="A833" s="86"/>
      <c r="B833" s="86"/>
      <c r="C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93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93"/>
      <c r="AE833" s="86"/>
      <c r="AF833" s="86"/>
      <c r="AG833" s="86"/>
      <c r="AH833" s="89"/>
    </row>
    <row r="834" spans="1:34" ht="16" thickBot="1">
      <c r="A834" s="86"/>
      <c r="B834" s="86"/>
      <c r="C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93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93"/>
      <c r="AE834" s="86"/>
      <c r="AF834" s="86"/>
      <c r="AG834" s="86"/>
      <c r="AH834" s="89"/>
    </row>
    <row r="835" spans="1:34" ht="16" thickBot="1">
      <c r="A835" s="86"/>
      <c r="B835" s="86"/>
      <c r="C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93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93"/>
      <c r="AE835" s="86"/>
      <c r="AF835" s="86"/>
      <c r="AG835" s="86"/>
      <c r="AH835" s="89"/>
    </row>
    <row r="836" spans="1:34" ht="16" thickBot="1">
      <c r="A836" s="86"/>
      <c r="B836" s="86"/>
      <c r="C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93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93"/>
      <c r="AE836" s="86"/>
      <c r="AF836" s="86"/>
      <c r="AG836" s="86"/>
      <c r="AH836" s="89"/>
    </row>
    <row r="837" spans="1:34" ht="16" thickBot="1">
      <c r="A837" s="86"/>
      <c r="B837" s="86"/>
      <c r="C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93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93"/>
      <c r="AE837" s="86"/>
      <c r="AF837" s="86"/>
      <c r="AG837" s="86"/>
      <c r="AH837" s="89"/>
    </row>
    <row r="838" spans="1:34" ht="16" thickBot="1">
      <c r="A838" s="86"/>
      <c r="B838" s="86"/>
      <c r="C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93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93"/>
      <c r="AE838" s="86"/>
      <c r="AF838" s="86"/>
      <c r="AG838" s="86"/>
      <c r="AH838" s="89"/>
    </row>
    <row r="839" spans="1:34" ht="16" thickBot="1">
      <c r="A839" s="86"/>
      <c r="B839" s="86"/>
      <c r="C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93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93"/>
      <c r="AE839" s="86"/>
      <c r="AF839" s="86"/>
      <c r="AG839" s="86"/>
      <c r="AH839" s="89"/>
    </row>
    <row r="840" spans="1:34" ht="16" thickBot="1">
      <c r="A840" s="86"/>
      <c r="B840" s="86"/>
      <c r="C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93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93"/>
      <c r="AE840" s="86"/>
      <c r="AF840" s="86"/>
      <c r="AG840" s="86"/>
      <c r="AH840" s="89"/>
    </row>
    <row r="841" spans="1:34" ht="16" thickBot="1">
      <c r="A841" s="86"/>
      <c r="B841" s="86"/>
      <c r="C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93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93"/>
      <c r="AE841" s="86"/>
      <c r="AF841" s="86"/>
      <c r="AG841" s="86"/>
      <c r="AH841" s="89"/>
    </row>
    <row r="842" spans="1:34" ht="16" thickBot="1">
      <c r="A842" s="86"/>
      <c r="B842" s="86"/>
      <c r="C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93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93"/>
      <c r="AE842" s="86"/>
      <c r="AF842" s="86"/>
      <c r="AG842" s="86"/>
      <c r="AH842" s="89"/>
    </row>
    <row r="843" spans="1:34" ht="16" thickBot="1">
      <c r="A843" s="86"/>
      <c r="B843" s="86"/>
      <c r="C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93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93"/>
      <c r="AE843" s="86"/>
      <c r="AF843" s="86"/>
      <c r="AG843" s="86"/>
      <c r="AH843" s="89"/>
    </row>
    <row r="844" spans="1:34" ht="16" thickBot="1">
      <c r="A844" s="86"/>
      <c r="B844" s="86"/>
      <c r="C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93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93"/>
      <c r="AE844" s="86"/>
      <c r="AF844" s="86"/>
      <c r="AG844" s="86"/>
      <c r="AH844" s="89"/>
    </row>
    <row r="845" spans="1:34" ht="16" thickBot="1">
      <c r="A845" s="86"/>
      <c r="B845" s="86"/>
      <c r="C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93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93"/>
      <c r="AE845" s="86"/>
      <c r="AF845" s="86"/>
      <c r="AG845" s="86"/>
      <c r="AH845" s="89"/>
    </row>
    <row r="846" spans="1:34" ht="16" thickBot="1">
      <c r="A846" s="86"/>
      <c r="B846" s="86"/>
      <c r="C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93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93"/>
      <c r="AE846" s="86"/>
      <c r="AF846" s="86"/>
      <c r="AG846" s="86"/>
      <c r="AH846" s="89"/>
    </row>
    <row r="847" spans="1:34" ht="16" thickBot="1">
      <c r="A847" s="86"/>
      <c r="B847" s="86"/>
      <c r="C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93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93"/>
      <c r="AE847" s="86"/>
      <c r="AF847" s="86"/>
      <c r="AG847" s="86"/>
      <c r="AH847" s="89"/>
    </row>
    <row r="848" spans="1:34" ht="16" thickBot="1">
      <c r="A848" s="86"/>
      <c r="B848" s="86"/>
      <c r="C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93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93"/>
      <c r="AE848" s="86"/>
      <c r="AF848" s="86"/>
      <c r="AG848" s="86"/>
      <c r="AH848" s="89"/>
    </row>
    <row r="849" spans="1:34" ht="16" thickBot="1">
      <c r="A849" s="86"/>
      <c r="B849" s="86"/>
      <c r="C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93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93"/>
      <c r="AE849" s="86"/>
      <c r="AF849" s="86"/>
      <c r="AG849" s="86"/>
      <c r="AH849" s="89"/>
    </row>
    <row r="850" spans="1:34" ht="16" thickBot="1">
      <c r="A850" s="86"/>
      <c r="B850" s="86"/>
      <c r="C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93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93"/>
      <c r="AE850" s="86"/>
      <c r="AF850" s="86"/>
      <c r="AG850" s="86"/>
      <c r="AH850" s="89"/>
    </row>
    <row r="851" spans="1:34" ht="16" thickBot="1">
      <c r="A851" s="86"/>
      <c r="B851" s="86"/>
      <c r="C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93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93"/>
      <c r="AE851" s="86"/>
      <c r="AF851" s="86"/>
      <c r="AG851" s="86"/>
      <c r="AH851" s="89"/>
    </row>
    <row r="852" spans="1:34" ht="16" thickBot="1">
      <c r="A852" s="86"/>
      <c r="B852" s="86"/>
      <c r="C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93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93"/>
      <c r="AE852" s="86"/>
      <c r="AF852" s="86"/>
      <c r="AG852" s="86"/>
      <c r="AH852" s="89"/>
    </row>
    <row r="853" spans="1:34" ht="16" thickBot="1">
      <c r="A853" s="86"/>
      <c r="B853" s="86"/>
      <c r="C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93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93"/>
      <c r="AE853" s="86"/>
      <c r="AF853" s="86"/>
      <c r="AG853" s="86"/>
      <c r="AH853" s="89"/>
    </row>
    <row r="854" spans="1:34" ht="16" thickBot="1">
      <c r="A854" s="86"/>
      <c r="B854" s="86"/>
      <c r="C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93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93"/>
      <c r="AE854" s="86"/>
      <c r="AF854" s="86"/>
      <c r="AG854" s="86"/>
      <c r="AH854" s="89"/>
    </row>
    <row r="855" spans="1:34" ht="16" thickBot="1">
      <c r="A855" s="86"/>
      <c r="B855" s="86"/>
      <c r="C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93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93"/>
      <c r="AE855" s="86"/>
      <c r="AF855" s="86"/>
      <c r="AG855" s="86"/>
      <c r="AH855" s="89"/>
    </row>
    <row r="856" spans="1:34" ht="16" thickBot="1">
      <c r="A856" s="86"/>
      <c r="B856" s="86"/>
      <c r="C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93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93"/>
      <c r="AE856" s="86"/>
      <c r="AF856" s="86"/>
      <c r="AG856" s="86"/>
      <c r="AH856" s="89"/>
    </row>
    <row r="857" spans="1:34" ht="16" thickBot="1">
      <c r="A857" s="86"/>
      <c r="B857" s="86"/>
      <c r="C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93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93"/>
      <c r="AE857" s="86"/>
      <c r="AF857" s="86"/>
      <c r="AG857" s="86"/>
      <c r="AH857" s="89"/>
    </row>
    <row r="858" spans="1:34" ht="16" thickBot="1">
      <c r="A858" s="86"/>
      <c r="B858" s="86"/>
      <c r="C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93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93"/>
      <c r="AE858" s="86"/>
      <c r="AF858" s="86"/>
      <c r="AG858" s="86"/>
      <c r="AH858" s="89"/>
    </row>
    <row r="859" spans="1:34" ht="16" thickBot="1">
      <c r="A859" s="86"/>
      <c r="B859" s="86"/>
      <c r="C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93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93"/>
      <c r="AE859" s="86"/>
      <c r="AF859" s="86"/>
      <c r="AG859" s="86"/>
      <c r="AH859" s="89"/>
    </row>
    <row r="860" spans="1:34" ht="16" thickBot="1">
      <c r="A860" s="86"/>
      <c r="B860" s="86"/>
      <c r="C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93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93"/>
      <c r="AE860" s="86"/>
      <c r="AF860" s="86"/>
      <c r="AG860" s="86"/>
      <c r="AH860" s="89"/>
    </row>
    <row r="861" spans="1:34" ht="16" thickBot="1">
      <c r="A861" s="86"/>
      <c r="B861" s="86"/>
      <c r="C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93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93"/>
      <c r="AE861" s="86"/>
      <c r="AF861" s="86"/>
      <c r="AG861" s="86"/>
      <c r="AH861" s="89"/>
    </row>
    <row r="862" spans="1:34" ht="16" thickBot="1">
      <c r="A862" s="86"/>
      <c r="B862" s="86"/>
      <c r="C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93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93"/>
      <c r="AE862" s="86"/>
      <c r="AF862" s="86"/>
      <c r="AG862" s="86"/>
      <c r="AH862" s="89"/>
    </row>
    <row r="863" spans="1:34" ht="16" thickBot="1">
      <c r="A863" s="86"/>
      <c r="B863" s="86"/>
      <c r="C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93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93"/>
      <c r="AE863" s="86"/>
      <c r="AF863" s="86"/>
      <c r="AG863" s="86"/>
      <c r="AH863" s="89"/>
    </row>
    <row r="864" spans="1:34" ht="16" thickBot="1">
      <c r="A864" s="86"/>
      <c r="B864" s="86"/>
      <c r="C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93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93"/>
      <c r="AE864" s="86"/>
      <c r="AF864" s="86"/>
      <c r="AG864" s="86"/>
      <c r="AH864" s="89"/>
    </row>
    <row r="865" spans="1:34" ht="16" thickBot="1">
      <c r="A865" s="86"/>
      <c r="B865" s="86"/>
      <c r="C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93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93"/>
      <c r="AE865" s="86"/>
      <c r="AF865" s="86"/>
      <c r="AG865" s="86"/>
      <c r="AH865" s="89"/>
    </row>
    <row r="866" spans="1:34" ht="16" thickBot="1">
      <c r="A866" s="86"/>
      <c r="B866" s="86"/>
      <c r="C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93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93"/>
      <c r="AE866" s="86"/>
      <c r="AF866" s="86"/>
      <c r="AG866" s="86"/>
      <c r="AH866" s="89"/>
    </row>
    <row r="867" spans="1:34" ht="16" thickBot="1">
      <c r="A867" s="86"/>
      <c r="B867" s="86"/>
      <c r="C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93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93"/>
      <c r="AE867" s="86"/>
      <c r="AF867" s="86"/>
      <c r="AG867" s="86"/>
      <c r="AH867" s="89"/>
    </row>
    <row r="868" spans="1:34" ht="16" thickBot="1">
      <c r="A868" s="86"/>
      <c r="B868" s="86"/>
      <c r="C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93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93"/>
      <c r="AE868" s="86"/>
      <c r="AF868" s="86"/>
      <c r="AG868" s="86"/>
      <c r="AH868" s="89"/>
    </row>
    <row r="869" spans="1:34" ht="16" thickBot="1">
      <c r="A869" s="86"/>
      <c r="B869" s="86"/>
      <c r="C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93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93"/>
      <c r="AE869" s="86"/>
      <c r="AF869" s="86"/>
      <c r="AG869" s="86"/>
      <c r="AH869" s="89"/>
    </row>
    <row r="870" spans="1:34" ht="16" thickBot="1">
      <c r="A870" s="86"/>
      <c r="B870" s="86"/>
      <c r="C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93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93"/>
      <c r="AE870" s="86"/>
      <c r="AF870" s="86"/>
      <c r="AG870" s="86"/>
      <c r="AH870" s="89"/>
    </row>
    <row r="871" spans="1:34" ht="16" thickBot="1">
      <c r="A871" s="86"/>
      <c r="B871" s="86"/>
      <c r="C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93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93"/>
      <c r="AE871" s="86"/>
      <c r="AF871" s="86"/>
      <c r="AG871" s="86"/>
      <c r="AH871" s="89"/>
    </row>
    <row r="872" spans="1:34" ht="16" thickBot="1">
      <c r="A872" s="86"/>
      <c r="B872" s="86"/>
      <c r="C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93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93"/>
      <c r="AE872" s="86"/>
      <c r="AF872" s="86"/>
      <c r="AG872" s="86"/>
      <c r="AH872" s="89"/>
    </row>
    <row r="873" spans="1:34" ht="16" thickBot="1">
      <c r="A873" s="86"/>
      <c r="B873" s="86"/>
      <c r="C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93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93"/>
      <c r="AE873" s="86"/>
      <c r="AF873" s="86"/>
      <c r="AG873" s="86"/>
      <c r="AH873" s="89"/>
    </row>
    <row r="874" spans="1:34" ht="16" thickBot="1">
      <c r="A874" s="86"/>
      <c r="B874" s="86"/>
      <c r="C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93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93"/>
      <c r="AE874" s="86"/>
      <c r="AF874" s="86"/>
      <c r="AG874" s="86"/>
      <c r="AH874" s="89"/>
    </row>
    <row r="875" spans="1:34" ht="16" thickBot="1">
      <c r="A875" s="86"/>
      <c r="B875" s="86"/>
      <c r="C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93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93"/>
      <c r="AE875" s="86"/>
      <c r="AF875" s="86"/>
      <c r="AG875" s="86"/>
      <c r="AH875" s="89"/>
    </row>
    <row r="876" spans="1:34" ht="16" thickBot="1">
      <c r="A876" s="86"/>
      <c r="B876" s="86"/>
      <c r="C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93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93"/>
      <c r="AE876" s="86"/>
      <c r="AF876" s="86"/>
      <c r="AG876" s="86"/>
      <c r="AH876" s="89"/>
    </row>
    <row r="877" spans="1:34" ht="16" thickBot="1">
      <c r="A877" s="86"/>
      <c r="B877" s="86"/>
      <c r="C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93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93"/>
      <c r="AE877" s="86"/>
      <c r="AF877" s="86"/>
      <c r="AG877" s="86"/>
      <c r="AH877" s="89"/>
    </row>
    <row r="878" spans="1:34" ht="16" thickBot="1">
      <c r="A878" s="86"/>
      <c r="B878" s="86"/>
      <c r="C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93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93"/>
      <c r="AE878" s="86"/>
      <c r="AF878" s="86"/>
      <c r="AG878" s="86"/>
      <c r="AH878" s="89"/>
    </row>
    <row r="879" spans="1:34" ht="16" thickBot="1">
      <c r="A879" s="86"/>
      <c r="B879" s="86"/>
      <c r="C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93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93"/>
      <c r="AE879" s="86"/>
      <c r="AF879" s="86"/>
      <c r="AG879" s="86"/>
      <c r="AH879" s="89"/>
    </row>
    <row r="880" spans="1:34" ht="16" thickBot="1">
      <c r="A880" s="86"/>
      <c r="B880" s="86"/>
      <c r="C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93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93"/>
      <c r="AE880" s="86"/>
      <c r="AF880" s="86"/>
      <c r="AG880" s="86"/>
      <c r="AH880" s="89"/>
    </row>
    <row r="881" spans="1:34" ht="16" thickBot="1">
      <c r="A881" s="86"/>
      <c r="B881" s="86"/>
      <c r="C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93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93"/>
      <c r="AE881" s="86"/>
      <c r="AF881" s="86"/>
      <c r="AG881" s="86"/>
      <c r="AH881" s="89"/>
    </row>
    <row r="882" spans="1:34" ht="16" thickBot="1">
      <c r="A882" s="86"/>
      <c r="B882" s="86"/>
      <c r="C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93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93"/>
      <c r="AE882" s="86"/>
      <c r="AF882" s="86"/>
      <c r="AG882" s="86"/>
      <c r="AH882" s="89"/>
    </row>
    <row r="883" spans="1:34" ht="16" thickBot="1">
      <c r="A883" s="86"/>
      <c r="B883" s="86"/>
      <c r="C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93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93"/>
      <c r="AE883" s="86"/>
      <c r="AF883" s="86"/>
      <c r="AG883" s="86"/>
      <c r="AH883" s="89"/>
    </row>
    <row r="884" spans="1:34" ht="16" thickBot="1">
      <c r="A884" s="86"/>
      <c r="B884" s="86"/>
      <c r="C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93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93"/>
      <c r="AE884" s="86"/>
      <c r="AF884" s="86"/>
      <c r="AG884" s="86"/>
      <c r="AH884" s="89"/>
    </row>
    <row r="885" spans="1:34" ht="16" thickBot="1">
      <c r="A885" s="86"/>
      <c r="B885" s="86"/>
      <c r="C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93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93"/>
      <c r="AE885" s="86"/>
      <c r="AF885" s="86"/>
      <c r="AG885" s="86"/>
      <c r="AH885" s="89"/>
    </row>
    <row r="886" spans="1:34" ht="16" thickBot="1">
      <c r="A886" s="86"/>
      <c r="B886" s="86"/>
      <c r="C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93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93"/>
      <c r="AE886" s="86"/>
      <c r="AF886" s="86"/>
      <c r="AG886" s="86"/>
      <c r="AH886" s="89"/>
    </row>
    <row r="887" spans="1:34" ht="16" thickBot="1">
      <c r="A887" s="86"/>
      <c r="B887" s="86"/>
      <c r="C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93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93"/>
      <c r="AE887" s="86"/>
      <c r="AF887" s="86"/>
      <c r="AG887" s="86"/>
      <c r="AH887" s="89"/>
    </row>
    <row r="888" spans="1:34" ht="16" thickBot="1">
      <c r="A888" s="86"/>
      <c r="B888" s="86"/>
      <c r="C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93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93"/>
      <c r="AE888" s="86"/>
      <c r="AF888" s="86"/>
      <c r="AG888" s="86"/>
      <c r="AH888" s="89"/>
    </row>
    <row r="889" spans="1:34" ht="16" thickBot="1">
      <c r="A889" s="86"/>
      <c r="B889" s="86"/>
      <c r="C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93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93"/>
      <c r="AE889" s="86"/>
      <c r="AF889" s="86"/>
      <c r="AG889" s="86"/>
      <c r="AH889" s="89"/>
    </row>
    <row r="890" spans="1:34" ht="16" thickBot="1">
      <c r="A890" s="86"/>
      <c r="B890" s="86"/>
      <c r="C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93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93"/>
      <c r="AE890" s="86"/>
      <c r="AF890" s="86"/>
      <c r="AG890" s="86"/>
      <c r="AH890" s="89"/>
    </row>
    <row r="891" spans="1:34" ht="16" thickBot="1">
      <c r="A891" s="86"/>
      <c r="B891" s="86"/>
      <c r="C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93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93"/>
      <c r="AE891" s="86"/>
      <c r="AF891" s="86"/>
      <c r="AG891" s="86"/>
      <c r="AH891" s="89"/>
    </row>
    <row r="892" spans="1:34" ht="16" thickBot="1">
      <c r="A892" s="86"/>
      <c r="B892" s="86"/>
      <c r="C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93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93"/>
      <c r="AE892" s="86"/>
      <c r="AF892" s="86"/>
      <c r="AG892" s="86"/>
      <c r="AH892" s="89"/>
    </row>
    <row r="893" spans="1:34" ht="16" thickBot="1">
      <c r="A893" s="86"/>
      <c r="B893" s="86"/>
      <c r="C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93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93"/>
      <c r="AE893" s="86"/>
      <c r="AF893" s="86"/>
      <c r="AG893" s="86"/>
      <c r="AH893" s="89"/>
    </row>
    <row r="894" spans="1:34" ht="16" thickBot="1">
      <c r="A894" s="86"/>
      <c r="B894" s="86"/>
      <c r="C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93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93"/>
      <c r="AE894" s="86"/>
      <c r="AF894" s="86"/>
      <c r="AG894" s="86"/>
      <c r="AH894" s="89"/>
    </row>
    <row r="895" spans="1:34" ht="16" thickBot="1">
      <c r="A895" s="86"/>
      <c r="B895" s="86"/>
      <c r="C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93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93"/>
      <c r="AE895" s="86"/>
      <c r="AF895" s="86"/>
      <c r="AG895" s="86"/>
      <c r="AH895" s="89"/>
    </row>
    <row r="896" spans="1:34" ht="16" thickBot="1">
      <c r="A896" s="86"/>
      <c r="B896" s="86"/>
      <c r="C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93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93"/>
      <c r="AE896" s="86"/>
      <c r="AF896" s="86"/>
      <c r="AG896" s="86"/>
      <c r="AH896" s="89"/>
    </row>
    <row r="897" spans="1:34" ht="16" thickBot="1">
      <c r="A897" s="86"/>
      <c r="B897" s="86"/>
      <c r="C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93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93"/>
      <c r="AE897" s="86"/>
      <c r="AF897" s="86"/>
      <c r="AG897" s="86"/>
      <c r="AH897" s="89"/>
    </row>
    <row r="898" spans="1:34" ht="16" thickBot="1">
      <c r="A898" s="86"/>
      <c r="B898" s="86"/>
      <c r="C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93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93"/>
      <c r="AE898" s="86"/>
      <c r="AF898" s="86"/>
      <c r="AG898" s="86"/>
      <c r="AH898" s="89"/>
    </row>
    <row r="899" spans="1:34" ht="16" thickBot="1">
      <c r="A899" s="86"/>
      <c r="B899" s="86"/>
      <c r="C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93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93"/>
      <c r="AE899" s="86"/>
      <c r="AF899" s="86"/>
      <c r="AG899" s="86"/>
      <c r="AH899" s="89"/>
    </row>
    <row r="900" spans="1:34" ht="16" thickBot="1">
      <c r="A900" s="86"/>
      <c r="B900" s="86"/>
      <c r="C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93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93"/>
      <c r="AE900" s="86"/>
      <c r="AF900" s="86"/>
      <c r="AG900" s="86"/>
      <c r="AH900" s="89"/>
    </row>
    <row r="901" spans="1:34" ht="16" thickBot="1">
      <c r="A901" s="86"/>
      <c r="B901" s="86"/>
      <c r="C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93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93"/>
      <c r="AE901" s="86"/>
      <c r="AF901" s="86"/>
      <c r="AG901" s="86"/>
      <c r="AH901" s="89"/>
    </row>
    <row r="902" spans="1:34" ht="16" thickBot="1">
      <c r="A902" s="86"/>
      <c r="B902" s="86"/>
      <c r="C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93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93"/>
      <c r="AE902" s="86"/>
      <c r="AF902" s="86"/>
      <c r="AG902" s="86"/>
      <c r="AH902" s="89"/>
    </row>
    <row r="903" spans="1:34" ht="16" thickBot="1">
      <c r="A903" s="86"/>
      <c r="B903" s="86"/>
      <c r="C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93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93"/>
      <c r="AE903" s="86"/>
      <c r="AF903" s="86"/>
      <c r="AG903" s="86"/>
      <c r="AH903" s="89"/>
    </row>
    <row r="904" spans="1:34" ht="16" thickBot="1">
      <c r="A904" s="86"/>
      <c r="B904" s="86"/>
      <c r="C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93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93"/>
      <c r="AE904" s="86"/>
      <c r="AF904" s="86"/>
      <c r="AG904" s="86"/>
      <c r="AH904" s="89"/>
    </row>
    <row r="905" spans="1:34" ht="16" thickBot="1">
      <c r="A905" s="86"/>
      <c r="B905" s="86"/>
      <c r="C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93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93"/>
      <c r="AE905" s="86"/>
      <c r="AF905" s="86"/>
      <c r="AG905" s="86"/>
      <c r="AH905" s="89"/>
    </row>
    <row r="906" spans="1:34" ht="16" thickBot="1">
      <c r="A906" s="86"/>
      <c r="B906" s="86"/>
      <c r="C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93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93"/>
      <c r="AE906" s="86"/>
      <c r="AF906" s="86"/>
      <c r="AG906" s="86"/>
      <c r="AH906" s="89"/>
    </row>
    <row r="907" spans="1:34" ht="16" thickBot="1">
      <c r="A907" s="86"/>
      <c r="B907" s="86"/>
      <c r="C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93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93"/>
      <c r="AE907" s="86"/>
      <c r="AF907" s="86"/>
      <c r="AG907" s="86"/>
      <c r="AH907" s="89"/>
    </row>
    <row r="908" spans="1:34" ht="16" thickBot="1">
      <c r="A908" s="86"/>
      <c r="B908" s="86"/>
      <c r="C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93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93"/>
      <c r="AE908" s="86"/>
      <c r="AF908" s="86"/>
      <c r="AG908" s="86"/>
      <c r="AH908" s="89"/>
    </row>
    <row r="909" spans="1:34" ht="16" thickBot="1">
      <c r="A909" s="86"/>
      <c r="B909" s="86"/>
      <c r="C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93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93"/>
      <c r="AE909" s="86"/>
      <c r="AF909" s="86"/>
      <c r="AG909" s="86"/>
      <c r="AH909" s="89"/>
    </row>
    <row r="910" spans="1:34" ht="16" thickBot="1">
      <c r="A910" s="86"/>
      <c r="B910" s="86"/>
      <c r="C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93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93"/>
      <c r="AE910" s="86"/>
      <c r="AF910" s="86"/>
      <c r="AG910" s="86"/>
      <c r="AH910" s="89"/>
    </row>
    <row r="911" spans="1:34" ht="16" thickBot="1">
      <c r="A911" s="86"/>
      <c r="B911" s="86"/>
      <c r="C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93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93"/>
      <c r="AE911" s="86"/>
      <c r="AF911" s="86"/>
      <c r="AG911" s="86"/>
      <c r="AH911" s="89"/>
    </row>
    <row r="912" spans="1:34" ht="16" thickBot="1">
      <c r="A912" s="86"/>
      <c r="B912" s="86"/>
      <c r="C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93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93"/>
      <c r="AE912" s="86"/>
      <c r="AF912" s="86"/>
      <c r="AG912" s="86"/>
      <c r="AH912" s="89"/>
    </row>
    <row r="913" spans="1:34" ht="16" thickBot="1">
      <c r="A913" s="86"/>
      <c r="B913" s="86"/>
      <c r="C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93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93"/>
      <c r="AE913" s="86"/>
      <c r="AF913" s="86"/>
      <c r="AG913" s="86"/>
      <c r="AH913" s="89"/>
    </row>
    <row r="914" spans="1:34" ht="16" thickBot="1">
      <c r="A914" s="86"/>
      <c r="B914" s="86"/>
      <c r="C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93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93"/>
      <c r="AE914" s="86"/>
      <c r="AF914" s="86"/>
      <c r="AG914" s="86"/>
      <c r="AH914" s="89"/>
    </row>
    <row r="915" spans="1:34" ht="16" thickBot="1">
      <c r="A915" s="86"/>
      <c r="B915" s="86"/>
      <c r="C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93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93"/>
      <c r="AE915" s="86"/>
      <c r="AF915" s="86"/>
      <c r="AG915" s="86"/>
      <c r="AH915" s="89"/>
    </row>
    <row r="916" spans="1:34" ht="16" thickBot="1">
      <c r="A916" s="86"/>
      <c r="B916" s="86"/>
      <c r="C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93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93"/>
      <c r="AE916" s="86"/>
      <c r="AF916" s="86"/>
      <c r="AG916" s="86"/>
      <c r="AH916" s="89"/>
    </row>
    <row r="917" spans="1:34" ht="16" thickBot="1">
      <c r="A917" s="86"/>
      <c r="B917" s="86"/>
      <c r="C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93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93"/>
      <c r="AE917" s="86"/>
      <c r="AF917" s="86"/>
      <c r="AG917" s="86"/>
      <c r="AH917" s="89"/>
    </row>
    <row r="918" spans="1:34" ht="16" thickBot="1">
      <c r="A918" s="86"/>
      <c r="B918" s="86"/>
      <c r="C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93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93"/>
      <c r="AE918" s="86"/>
      <c r="AF918" s="86"/>
      <c r="AG918" s="86"/>
      <c r="AH918" s="89"/>
    </row>
    <row r="919" spans="1:34" ht="16" thickBot="1">
      <c r="A919" s="86"/>
      <c r="B919" s="86"/>
      <c r="C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93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93"/>
      <c r="AE919" s="86"/>
      <c r="AF919" s="86"/>
      <c r="AG919" s="86"/>
      <c r="AH919" s="89"/>
    </row>
    <row r="920" spans="1:34" ht="16" thickBot="1">
      <c r="A920" s="86"/>
      <c r="B920" s="86"/>
      <c r="C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93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93"/>
      <c r="AE920" s="86"/>
      <c r="AF920" s="86"/>
      <c r="AG920" s="86"/>
      <c r="AH920" s="89"/>
    </row>
    <row r="921" spans="1:34" ht="16" thickBot="1">
      <c r="A921" s="86"/>
      <c r="B921" s="86"/>
      <c r="C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93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93"/>
      <c r="AE921" s="86"/>
      <c r="AF921" s="86"/>
      <c r="AG921" s="86"/>
      <c r="AH921" s="89"/>
    </row>
    <row r="922" spans="1:34" ht="16" thickBot="1">
      <c r="A922" s="86"/>
      <c r="B922" s="86"/>
      <c r="C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93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93"/>
      <c r="AE922" s="86"/>
      <c r="AF922" s="86"/>
      <c r="AG922" s="86"/>
      <c r="AH922" s="89"/>
    </row>
    <row r="923" spans="1:34" ht="16" thickBot="1">
      <c r="A923" s="86"/>
      <c r="B923" s="86"/>
      <c r="C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93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93"/>
      <c r="AE923" s="86"/>
      <c r="AF923" s="86"/>
      <c r="AG923" s="86"/>
      <c r="AH923" s="89"/>
    </row>
    <row r="924" spans="1:34" ht="16" thickBot="1">
      <c r="A924" s="86"/>
      <c r="B924" s="86"/>
      <c r="C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93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93"/>
      <c r="AE924" s="86"/>
      <c r="AF924" s="86"/>
      <c r="AG924" s="86"/>
      <c r="AH924" s="89"/>
    </row>
    <row r="925" spans="1:34" ht="16" thickBot="1">
      <c r="A925" s="86"/>
      <c r="B925" s="86"/>
      <c r="C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93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93"/>
      <c r="AE925" s="86"/>
      <c r="AF925" s="86"/>
      <c r="AG925" s="86"/>
      <c r="AH925" s="89"/>
    </row>
    <row r="926" spans="1:34" ht="16" thickBot="1">
      <c r="A926" s="86"/>
      <c r="B926" s="86"/>
      <c r="C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93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93"/>
      <c r="AE926" s="86"/>
      <c r="AF926" s="86"/>
      <c r="AG926" s="86"/>
      <c r="AH926" s="89"/>
    </row>
    <row r="927" spans="1:34" ht="16" thickBot="1">
      <c r="A927" s="86"/>
      <c r="B927" s="86"/>
      <c r="C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93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93"/>
      <c r="AE927" s="86"/>
      <c r="AF927" s="86"/>
      <c r="AG927" s="86"/>
      <c r="AH927" s="89"/>
    </row>
    <row r="928" spans="1:34" ht="16" thickBot="1">
      <c r="A928" s="86"/>
      <c r="B928" s="86"/>
      <c r="C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93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93"/>
      <c r="AE928" s="86"/>
      <c r="AF928" s="86"/>
      <c r="AG928" s="86"/>
      <c r="AH928" s="89"/>
    </row>
    <row r="929" spans="1:34" ht="16" thickBot="1">
      <c r="A929" s="86"/>
      <c r="B929" s="86"/>
      <c r="C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93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93"/>
      <c r="AE929" s="86"/>
      <c r="AF929" s="86"/>
      <c r="AG929" s="86"/>
      <c r="AH929" s="89"/>
    </row>
    <row r="930" spans="1:34" ht="16" thickBot="1">
      <c r="A930" s="86"/>
      <c r="B930" s="86"/>
      <c r="C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93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93"/>
      <c r="AE930" s="86"/>
      <c r="AF930" s="86"/>
      <c r="AG930" s="86"/>
      <c r="AH930" s="89"/>
    </row>
    <row r="931" spans="1:34" ht="16" thickBot="1">
      <c r="A931" s="86"/>
      <c r="B931" s="86"/>
      <c r="C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93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93"/>
      <c r="AE931" s="86"/>
      <c r="AF931" s="86"/>
      <c r="AG931" s="86"/>
      <c r="AH931" s="89"/>
    </row>
    <row r="932" spans="1:34" ht="16" thickBot="1">
      <c r="A932" s="86"/>
      <c r="B932" s="86"/>
      <c r="C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93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93"/>
      <c r="AE932" s="86"/>
      <c r="AF932" s="86"/>
      <c r="AG932" s="86"/>
      <c r="AH932" s="89"/>
    </row>
    <row r="933" spans="1:34" ht="16" thickBot="1">
      <c r="A933" s="86"/>
      <c r="B933" s="86"/>
      <c r="C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93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93"/>
      <c r="AE933" s="86"/>
      <c r="AF933" s="86"/>
      <c r="AG933" s="86"/>
      <c r="AH933" s="89"/>
    </row>
    <row r="934" spans="1:34" ht="16" thickBot="1">
      <c r="A934" s="86"/>
      <c r="B934" s="86"/>
      <c r="C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93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93"/>
      <c r="AE934" s="86"/>
      <c r="AF934" s="86"/>
      <c r="AG934" s="86"/>
      <c r="AH934" s="89"/>
    </row>
    <row r="935" spans="1:34" ht="16" thickBot="1">
      <c r="A935" s="86"/>
      <c r="B935" s="86"/>
      <c r="C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93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93"/>
      <c r="AE935" s="86"/>
      <c r="AF935" s="86"/>
      <c r="AG935" s="86"/>
      <c r="AH935" s="89"/>
    </row>
    <row r="936" spans="1:34" ht="16" thickBot="1">
      <c r="A936" s="86"/>
      <c r="B936" s="86"/>
      <c r="C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93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93"/>
      <c r="AE936" s="86"/>
      <c r="AF936" s="86"/>
      <c r="AG936" s="86"/>
      <c r="AH936" s="89"/>
    </row>
    <row r="937" spans="1:34" ht="16" thickBot="1">
      <c r="A937" s="86"/>
      <c r="B937" s="86"/>
      <c r="C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93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93"/>
      <c r="AE937" s="86"/>
      <c r="AF937" s="86"/>
      <c r="AG937" s="86"/>
      <c r="AH937" s="89"/>
    </row>
    <row r="938" spans="1:34" ht="16" thickBot="1">
      <c r="A938" s="86"/>
      <c r="B938" s="86"/>
      <c r="C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93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93"/>
      <c r="AE938" s="86"/>
      <c r="AF938" s="86"/>
      <c r="AG938" s="86"/>
      <c r="AH938" s="89"/>
    </row>
    <row r="939" spans="1:34" ht="16" thickBot="1">
      <c r="A939" s="86"/>
      <c r="B939" s="86"/>
      <c r="C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93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93"/>
      <c r="AE939" s="86"/>
      <c r="AF939" s="86"/>
      <c r="AG939" s="86"/>
      <c r="AH939" s="89"/>
    </row>
    <row r="940" spans="1:34" ht="16" thickBot="1">
      <c r="A940" s="86"/>
      <c r="B940" s="86"/>
      <c r="C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93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93"/>
      <c r="AE940" s="86"/>
      <c r="AF940" s="86"/>
      <c r="AG940" s="86"/>
      <c r="AH940" s="89"/>
    </row>
    <row r="941" spans="1:34" ht="16" thickBot="1">
      <c r="A941" s="86"/>
      <c r="B941" s="86"/>
      <c r="C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93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93"/>
      <c r="AE941" s="86"/>
      <c r="AF941" s="86"/>
      <c r="AG941" s="86"/>
      <c r="AH941" s="89"/>
    </row>
    <row r="942" spans="1:34" ht="16" thickBot="1">
      <c r="A942" s="86"/>
      <c r="B942" s="86"/>
      <c r="C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93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93"/>
      <c r="AE942" s="86"/>
      <c r="AF942" s="86"/>
      <c r="AG942" s="86"/>
      <c r="AH942" s="89"/>
    </row>
    <row r="943" spans="1:34" ht="16" thickBot="1">
      <c r="A943" s="86"/>
      <c r="B943" s="86"/>
      <c r="C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93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93"/>
      <c r="AE943" s="86"/>
      <c r="AF943" s="86"/>
      <c r="AG943" s="86"/>
      <c r="AH943" s="89"/>
    </row>
    <row r="944" spans="1:34" ht="16" thickBot="1">
      <c r="A944" s="86"/>
      <c r="B944" s="86"/>
      <c r="C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93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93"/>
      <c r="AE944" s="86"/>
      <c r="AF944" s="86"/>
      <c r="AG944" s="86"/>
      <c r="AH944" s="89"/>
    </row>
    <row r="945" spans="1:34" ht="16" thickBot="1">
      <c r="A945" s="86"/>
      <c r="B945" s="86"/>
      <c r="C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93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93"/>
      <c r="AE945" s="86"/>
      <c r="AF945" s="86"/>
      <c r="AG945" s="86"/>
      <c r="AH945" s="89"/>
    </row>
    <row r="946" spans="1:34" ht="16" thickBot="1">
      <c r="A946" s="86"/>
      <c r="B946" s="86"/>
      <c r="C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93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93"/>
      <c r="AE946" s="86"/>
      <c r="AF946" s="86"/>
      <c r="AG946" s="86"/>
      <c r="AH946" s="89"/>
    </row>
    <row r="947" spans="1:34" ht="16" thickBot="1">
      <c r="A947" s="86"/>
      <c r="B947" s="86"/>
      <c r="C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93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93"/>
      <c r="AE947" s="86"/>
      <c r="AF947" s="86"/>
      <c r="AG947" s="86"/>
      <c r="AH947" s="89"/>
    </row>
    <row r="948" spans="1:34" ht="16" thickBot="1">
      <c r="A948" s="86"/>
      <c r="B948" s="86"/>
      <c r="C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93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93"/>
      <c r="AE948" s="86"/>
      <c r="AF948" s="86"/>
      <c r="AG948" s="86"/>
      <c r="AH948" s="89"/>
    </row>
    <row r="949" spans="1:34" ht="16" thickBot="1">
      <c r="A949" s="86"/>
      <c r="B949" s="86"/>
      <c r="C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93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93"/>
      <c r="AE949" s="86"/>
      <c r="AF949" s="86"/>
      <c r="AG949" s="86"/>
      <c r="AH949" s="89"/>
    </row>
    <row r="950" spans="1:34" ht="16" thickBot="1">
      <c r="A950" s="86"/>
      <c r="B950" s="86"/>
      <c r="C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93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93"/>
      <c r="AE950" s="86"/>
      <c r="AF950" s="86"/>
      <c r="AG950" s="86"/>
      <c r="AH950" s="89"/>
    </row>
    <row r="951" spans="1:34" ht="16" thickBot="1">
      <c r="A951" s="86"/>
      <c r="B951" s="86"/>
      <c r="C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93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93"/>
      <c r="AE951" s="86"/>
      <c r="AF951" s="86"/>
      <c r="AG951" s="86"/>
      <c r="AH951" s="89"/>
    </row>
    <row r="952" spans="1:34" ht="16" thickBot="1">
      <c r="A952" s="86"/>
      <c r="B952" s="86"/>
      <c r="C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93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93"/>
      <c r="AE952" s="86"/>
      <c r="AF952" s="86"/>
      <c r="AG952" s="86"/>
      <c r="AH952" s="89"/>
    </row>
    <row r="953" spans="1:34" ht="16" thickBot="1">
      <c r="A953" s="86"/>
      <c r="B953" s="86"/>
      <c r="C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93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93"/>
      <c r="AE953" s="86"/>
      <c r="AF953" s="86"/>
      <c r="AG953" s="86"/>
      <c r="AH953" s="89"/>
    </row>
    <row r="954" spans="1:34" ht="16" thickBot="1">
      <c r="A954" s="86"/>
      <c r="B954" s="86"/>
      <c r="C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93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93"/>
      <c r="AE954" s="86"/>
      <c r="AF954" s="86"/>
      <c r="AG954" s="86"/>
      <c r="AH954" s="89"/>
    </row>
    <row r="955" spans="1:34" ht="16" thickBot="1">
      <c r="A955" s="86"/>
      <c r="B955" s="86"/>
      <c r="C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93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93"/>
      <c r="AE955" s="86"/>
      <c r="AF955" s="86"/>
      <c r="AG955" s="86"/>
      <c r="AH955" s="89"/>
    </row>
    <row r="956" spans="1:34" ht="16" thickBot="1">
      <c r="A956" s="86"/>
      <c r="B956" s="86"/>
      <c r="C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93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93"/>
      <c r="AE956" s="86"/>
      <c r="AF956" s="86"/>
      <c r="AG956" s="86"/>
      <c r="AH956" s="89"/>
    </row>
    <row r="957" spans="1:34" ht="16" thickBot="1">
      <c r="A957" s="86"/>
      <c r="B957" s="86"/>
      <c r="C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93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93"/>
      <c r="AE957" s="86"/>
      <c r="AF957" s="86"/>
      <c r="AG957" s="86"/>
      <c r="AH957" s="89"/>
    </row>
    <row r="958" spans="1:34" ht="16" thickBot="1">
      <c r="A958" s="86"/>
      <c r="B958" s="86"/>
      <c r="C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93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93"/>
      <c r="AE958" s="86"/>
      <c r="AF958" s="86"/>
      <c r="AG958" s="86"/>
      <c r="AH958" s="89"/>
    </row>
    <row r="959" spans="1:34" ht="16" thickBot="1">
      <c r="A959" s="86"/>
      <c r="B959" s="86"/>
      <c r="C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93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93"/>
      <c r="AE959" s="86"/>
      <c r="AF959" s="86"/>
      <c r="AG959" s="86"/>
      <c r="AH959" s="89"/>
    </row>
    <row r="960" spans="1:34" ht="16" thickBot="1">
      <c r="A960" s="86"/>
      <c r="B960" s="86"/>
      <c r="C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93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93"/>
      <c r="AE960" s="86"/>
      <c r="AF960" s="86"/>
      <c r="AG960" s="86"/>
      <c r="AH960" s="89"/>
    </row>
    <row r="961" spans="1:34" ht="16" thickBot="1">
      <c r="A961" s="86"/>
      <c r="B961" s="86"/>
      <c r="C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93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93"/>
      <c r="AE961" s="86"/>
      <c r="AF961" s="86"/>
      <c r="AG961" s="86"/>
      <c r="AH961" s="89"/>
    </row>
    <row r="962" spans="1:34" ht="16" thickBot="1">
      <c r="A962" s="86"/>
      <c r="B962" s="86"/>
      <c r="C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93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93"/>
      <c r="AE962" s="86"/>
      <c r="AF962" s="86"/>
      <c r="AG962" s="86"/>
      <c r="AH962" s="89"/>
    </row>
    <row r="963" spans="1:34" ht="16" thickBot="1">
      <c r="A963" s="86"/>
      <c r="B963" s="86"/>
      <c r="C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93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93"/>
      <c r="AE963" s="86"/>
      <c r="AF963" s="86"/>
      <c r="AG963" s="86"/>
      <c r="AH963" s="89"/>
    </row>
    <row r="964" spans="1:34" ht="16" thickBot="1">
      <c r="A964" s="86"/>
      <c r="B964" s="86"/>
      <c r="C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93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93"/>
      <c r="AE964" s="86"/>
      <c r="AF964" s="86"/>
      <c r="AG964" s="86"/>
      <c r="AH964" s="89"/>
    </row>
    <row r="965" spans="1:34" ht="16" thickBot="1">
      <c r="A965" s="86"/>
      <c r="B965" s="86"/>
      <c r="C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93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93"/>
      <c r="AE965" s="86"/>
      <c r="AF965" s="86"/>
      <c r="AG965" s="86"/>
      <c r="AH965" s="89"/>
    </row>
    <row r="966" spans="1:34" ht="16" thickBot="1">
      <c r="A966" s="86"/>
      <c r="B966" s="86"/>
      <c r="C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93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93"/>
      <c r="AE966" s="86"/>
      <c r="AF966" s="86"/>
      <c r="AG966" s="86"/>
      <c r="AH966" s="89"/>
    </row>
    <row r="967" spans="1:34" ht="16" thickBot="1">
      <c r="A967" s="86"/>
      <c r="B967" s="86"/>
      <c r="C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93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93"/>
      <c r="AE967" s="86"/>
      <c r="AF967" s="86"/>
      <c r="AG967" s="86"/>
      <c r="AH967" s="89"/>
    </row>
    <row r="968" spans="1:34" ht="16" thickBot="1">
      <c r="A968" s="86"/>
      <c r="B968" s="86"/>
      <c r="C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93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93"/>
      <c r="AE968" s="86"/>
      <c r="AF968" s="86"/>
      <c r="AG968" s="86"/>
      <c r="AH968" s="89"/>
    </row>
    <row r="969" spans="1:34" ht="16" thickBot="1">
      <c r="A969" s="86"/>
      <c r="B969" s="86"/>
      <c r="C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93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93"/>
      <c r="AE969" s="86"/>
      <c r="AF969" s="86"/>
      <c r="AG969" s="86"/>
      <c r="AH969" s="89"/>
    </row>
    <row r="970" spans="1:34" ht="16" thickBot="1">
      <c r="A970" s="86"/>
      <c r="B970" s="86"/>
      <c r="C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93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93"/>
      <c r="AE970" s="86"/>
      <c r="AF970" s="86"/>
      <c r="AG970" s="86"/>
      <c r="AH970" s="89"/>
    </row>
    <row r="971" spans="1:34" ht="16" thickBot="1">
      <c r="A971" s="86"/>
      <c r="B971" s="86"/>
      <c r="C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93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93"/>
      <c r="AE971" s="86"/>
      <c r="AF971" s="86"/>
      <c r="AG971" s="86"/>
      <c r="AH971" s="89"/>
    </row>
    <row r="972" spans="1:34" ht="16" thickBot="1">
      <c r="A972" s="86"/>
      <c r="B972" s="86"/>
      <c r="C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93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93"/>
      <c r="AE972" s="86"/>
      <c r="AF972" s="86"/>
      <c r="AG972" s="86"/>
      <c r="AH972" s="89"/>
    </row>
    <row r="973" spans="1:34" ht="16" thickBot="1">
      <c r="A973" s="86"/>
      <c r="B973" s="86"/>
      <c r="C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93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93"/>
      <c r="AE973" s="86"/>
      <c r="AF973" s="86"/>
      <c r="AG973" s="86"/>
      <c r="AH973" s="89"/>
    </row>
    <row r="974" spans="1:34" ht="16" thickBot="1">
      <c r="A974" s="86"/>
      <c r="B974" s="86"/>
      <c r="C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93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93"/>
      <c r="AE974" s="86"/>
      <c r="AF974" s="86"/>
      <c r="AG974" s="86"/>
      <c r="AH974" s="89"/>
    </row>
    <row r="975" spans="1:34" ht="16" thickBot="1">
      <c r="A975" s="86"/>
      <c r="B975" s="86"/>
      <c r="C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93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93"/>
      <c r="AE975" s="86"/>
      <c r="AF975" s="86"/>
      <c r="AG975" s="86"/>
      <c r="AH975" s="89"/>
    </row>
    <row r="976" spans="1:34" ht="16" thickBot="1">
      <c r="A976" s="86"/>
      <c r="B976" s="86"/>
      <c r="C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93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93"/>
      <c r="AE976" s="86"/>
      <c r="AF976" s="86"/>
      <c r="AG976" s="86"/>
      <c r="AH976" s="89"/>
    </row>
    <row r="977" spans="1:34" ht="16" thickBot="1">
      <c r="A977" s="86"/>
      <c r="B977" s="86"/>
      <c r="C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93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93"/>
      <c r="AE977" s="86"/>
      <c r="AF977" s="86"/>
      <c r="AG977" s="86"/>
      <c r="AH977" s="89"/>
    </row>
    <row r="978" spans="1:34" ht="16" thickBot="1">
      <c r="A978" s="86"/>
      <c r="B978" s="86"/>
      <c r="C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93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93"/>
      <c r="AE978" s="86"/>
      <c r="AF978" s="86"/>
      <c r="AG978" s="86"/>
      <c r="AH978" s="89"/>
    </row>
    <row r="979" spans="1:34" ht="16" thickBot="1">
      <c r="A979" s="86"/>
      <c r="B979" s="86"/>
      <c r="C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93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93"/>
      <c r="AE979" s="86"/>
      <c r="AF979" s="86"/>
      <c r="AG979" s="86"/>
      <c r="AH979" s="89"/>
    </row>
    <row r="980" spans="1:34" ht="16" thickBot="1">
      <c r="A980" s="86"/>
      <c r="B980" s="86"/>
      <c r="C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93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93"/>
      <c r="AE980" s="86"/>
      <c r="AF980" s="86"/>
      <c r="AG980" s="86"/>
      <c r="AH980" s="89"/>
    </row>
    <row r="981" spans="1:34" ht="16" thickBot="1">
      <c r="A981" s="86"/>
      <c r="B981" s="86"/>
      <c r="C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93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93"/>
      <c r="AE981" s="86"/>
      <c r="AF981" s="86"/>
      <c r="AG981" s="86"/>
      <c r="AH981" s="89"/>
    </row>
    <row r="982" spans="1:34" ht="16" thickBot="1">
      <c r="A982" s="86"/>
      <c r="B982" s="86"/>
      <c r="C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93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93"/>
      <c r="AE982" s="86"/>
      <c r="AF982" s="86"/>
      <c r="AG982" s="86"/>
      <c r="AH982" s="89"/>
    </row>
    <row r="983" spans="1:34" ht="16" thickBot="1">
      <c r="A983" s="86"/>
      <c r="B983" s="86"/>
      <c r="C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93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93"/>
      <c r="AE983" s="86"/>
      <c r="AF983" s="86"/>
      <c r="AG983" s="86"/>
      <c r="AH983" s="89"/>
    </row>
    <row r="984" spans="1:34" ht="16" thickBot="1">
      <c r="A984" s="86"/>
      <c r="B984" s="86"/>
      <c r="C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93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93"/>
      <c r="AE984" s="86"/>
      <c r="AF984" s="86"/>
      <c r="AG984" s="86"/>
      <c r="AH984" s="89"/>
    </row>
    <row r="985" spans="1:34" ht="16" thickBot="1">
      <c r="A985" s="86"/>
      <c r="B985" s="86"/>
      <c r="C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93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93"/>
      <c r="AE985" s="86"/>
      <c r="AF985" s="86"/>
      <c r="AG985" s="86"/>
      <c r="AH985" s="89"/>
    </row>
    <row r="986" spans="1:34" ht="16" thickBot="1">
      <c r="A986" s="86"/>
      <c r="B986" s="86"/>
      <c r="C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93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93"/>
      <c r="AE986" s="86"/>
      <c r="AF986" s="86"/>
      <c r="AG986" s="86"/>
      <c r="AH986" s="89"/>
    </row>
    <row r="987" spans="1:34" ht="16" thickBot="1">
      <c r="A987" s="86"/>
      <c r="B987" s="86"/>
      <c r="C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93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93"/>
      <c r="AE987" s="86"/>
      <c r="AF987" s="86"/>
      <c r="AG987" s="86"/>
      <c r="AH987" s="89"/>
    </row>
    <row r="988" spans="1:34" ht="16" thickBot="1">
      <c r="A988" s="86"/>
      <c r="B988" s="86"/>
      <c r="C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93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93"/>
      <c r="AE988" s="86"/>
      <c r="AF988" s="86"/>
      <c r="AG988" s="86"/>
      <c r="AH988" s="89"/>
    </row>
    <row r="989" spans="1:34" ht="16" thickBot="1">
      <c r="A989" s="86"/>
      <c r="B989" s="86"/>
      <c r="C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93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93"/>
      <c r="AE989" s="86"/>
      <c r="AF989" s="86"/>
      <c r="AG989" s="86"/>
      <c r="AH989" s="89"/>
    </row>
    <row r="990" spans="1:34" ht="16" thickBot="1">
      <c r="A990" s="86"/>
      <c r="B990" s="86"/>
      <c r="C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93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93"/>
      <c r="AE990" s="86"/>
      <c r="AF990" s="86"/>
      <c r="AG990" s="86"/>
      <c r="AH990" s="89"/>
    </row>
    <row r="991" spans="1:34" ht="16" thickBot="1">
      <c r="A991" s="86"/>
      <c r="B991" s="86"/>
      <c r="C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93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93"/>
      <c r="AE991" s="86"/>
      <c r="AF991" s="86"/>
      <c r="AG991" s="86"/>
      <c r="AH991" s="89"/>
    </row>
    <row r="992" spans="1:34" ht="16" thickBot="1">
      <c r="A992" s="86"/>
      <c r="B992" s="86"/>
      <c r="C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93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93"/>
      <c r="AE992" s="86"/>
      <c r="AF992" s="86"/>
      <c r="AG992" s="86"/>
      <c r="AH992" s="89"/>
    </row>
    <row r="993" spans="1:34" ht="16" thickBot="1">
      <c r="A993" s="86"/>
      <c r="B993" s="86"/>
      <c r="C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93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93"/>
      <c r="AE993" s="86"/>
      <c r="AF993" s="86"/>
      <c r="AG993" s="86"/>
      <c r="AH993" s="89"/>
    </row>
    <row r="994" spans="1:34" ht="16" thickBot="1">
      <c r="A994" s="86"/>
      <c r="B994" s="86"/>
      <c r="C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93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93"/>
      <c r="AE994" s="86"/>
      <c r="AF994" s="86"/>
      <c r="AG994" s="86"/>
      <c r="AH994" s="89"/>
    </row>
    <row r="995" spans="1:34" ht="16" thickBot="1">
      <c r="A995" s="86"/>
      <c r="B995" s="86"/>
      <c r="C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93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93"/>
      <c r="AE995" s="86"/>
      <c r="AF995" s="86"/>
      <c r="AG995" s="86"/>
      <c r="AH995" s="89"/>
    </row>
    <row r="996" spans="1:34" ht="16" thickBot="1">
      <c r="A996" s="86"/>
      <c r="B996" s="86"/>
      <c r="C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93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93"/>
      <c r="AE996" s="86"/>
      <c r="AF996" s="86"/>
      <c r="AG996" s="86"/>
      <c r="AH996" s="89"/>
    </row>
    <row r="997" spans="1:34" ht="16" thickBot="1">
      <c r="A997" s="86"/>
      <c r="B997" s="86"/>
      <c r="C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93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93"/>
      <c r="AE997" s="86"/>
      <c r="AF997" s="86"/>
      <c r="AG997" s="86"/>
      <c r="AH997" s="89"/>
    </row>
    <row r="998" spans="1:34" ht="16" thickBot="1">
      <c r="A998" s="86"/>
      <c r="B998" s="86"/>
      <c r="C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93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93"/>
      <c r="AE998" s="86"/>
      <c r="AF998" s="86"/>
      <c r="AG998" s="86"/>
      <c r="AH998" s="89"/>
    </row>
    <row r="999" spans="1:34" ht="16" thickBot="1">
      <c r="A999" s="86"/>
      <c r="B999" s="86"/>
      <c r="C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93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93"/>
      <c r="AE999" s="86"/>
      <c r="AF999" s="86"/>
      <c r="AG999" s="86"/>
      <c r="AH999" s="89"/>
    </row>
    <row r="1000" spans="1:34" ht="16" thickBot="1">
      <c r="A1000" s="86"/>
      <c r="B1000" s="86"/>
      <c r="C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93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93"/>
      <c r="AE1000" s="86"/>
      <c r="AF1000" s="86"/>
      <c r="AG1000" s="86"/>
      <c r="AH1000" s="89"/>
    </row>
    <row r="1001" spans="1:34" ht="16" thickBot="1">
      <c r="M1001" s="86"/>
      <c r="N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  <c r="AA1001" s="86"/>
      <c r="AB1001" s="86"/>
      <c r="AC1001" s="86"/>
      <c r="AD1001" s="93"/>
      <c r="AE1001" s="86"/>
      <c r="AF1001" s="86"/>
      <c r="AG1001" s="86"/>
      <c r="AH1001" s="89"/>
    </row>
  </sheetData>
  <autoFilter ref="A1:AH1001" xr:uid="{00000000-0009-0000-0000-000001000000}"/>
  <hyperlinks>
    <hyperlink ref="AE172" r:id="rId1" display="http://_loop_idba_mitogenome_assembly20160811.sh/" xr:uid="{8321E302-ED49-6249-B33E-D137BCB62C7D}"/>
    <hyperlink ref="AE171" r:id="rId2" display="http://_loop_idba_mitogenome_assembly20160811.sh/" xr:uid="{0BDF7F83-BFCB-9E4C-B1D9-E622B554D112}"/>
    <hyperlink ref="AE170" r:id="rId3" display="http://_loop_idba_mitogenome_assembly20160811.sh/" xr:uid="{4F80AB16-C35D-BC45-B3C8-FA4FAB40788C}"/>
    <hyperlink ref="AE169" r:id="rId4" display="http://_loop_idba_mitogenome_assembly20160811.sh/" xr:uid="{C9E654ED-98EC-D84E-A5A1-E52A33752A50}"/>
    <hyperlink ref="AE168" r:id="rId5" display="http://_loop_idba_mitogenome_assembly20160811.sh/" xr:uid="{49F74779-0EDF-BD4F-B2D6-61E3FBDF8C24}"/>
    <hyperlink ref="AE167" r:id="rId6" display="http://_loop_idba_mitogenome_assembly20160811.sh/" xr:uid="{F34D68FE-3080-4C49-9CFB-02DED38824B7}"/>
    <hyperlink ref="AE166" r:id="rId7" display="http://_loop_idba_mitogenome_assembly20160811.sh/" xr:uid="{F1B3A296-A39E-0C4B-8723-DB54CC167328}"/>
    <hyperlink ref="AE165" r:id="rId8" display="http://_loop_idba_mitogenome_assembly20160811.sh/" xr:uid="{8B48BA6F-98EA-394D-85FF-D1DDD9B7BF1C}"/>
    <hyperlink ref="AE164" r:id="rId9" display="http://_loop_idba_mitogenome_assembly20160811.sh/" xr:uid="{5088B646-9B2C-D642-AB67-6C551D091432}"/>
    <hyperlink ref="AE163" r:id="rId10" display="http://_loop_idba_mitogenome_assembly20160811.sh/" xr:uid="{14D0F933-06AD-2B4B-83F7-4FA266D78321}"/>
    <hyperlink ref="AE162" r:id="rId11" display="http://_loop_idba_mitogenome_assembly20160811.sh/" xr:uid="{17622ADC-EB51-624A-860D-464DC5B2E4A2}"/>
    <hyperlink ref="AE161" r:id="rId12" display="http://_loop_idba_mitogenome_assembly20160811.sh/" xr:uid="{D7035D92-9E87-4942-B1FF-8C21BAE33318}"/>
    <hyperlink ref="AE160" r:id="rId13" display="http://_loop_idba_mitogenome_assembly20160811.sh/" xr:uid="{7F0BB253-5184-E240-A4C8-523F5A5FC047}"/>
    <hyperlink ref="AE159" r:id="rId14" display="http://_loop_spades_mitogenome_assembly20160815.sh/" xr:uid="{E24AF7E7-D360-544C-A43F-E81445B26CDD}"/>
    <hyperlink ref="AE157" r:id="rId15" display="http://_loop_idba_mitogenome_assembly20160811.sh/" xr:uid="{CE48104D-4F1F-DF4E-B48F-4A6EDB6200DE}"/>
    <hyperlink ref="AE156" r:id="rId16" display="http://_loop_idba_mitogenome_assembly20160811.sh/" xr:uid="{5C020F71-25C6-174C-9EC3-1C99A9E786D6}"/>
    <hyperlink ref="AE154" r:id="rId17" display="http://_loop_idba_mitogenome_assembly20160811.sh/" xr:uid="{D6C79D77-36C4-D745-B2A7-458EA01F3ABE}"/>
    <hyperlink ref="AE153" r:id="rId18" display="http://_loop_idba_mitogenome_assembly20160811.sh/" xr:uid="{85F3DC5B-95CF-3F46-8CC0-D6A66FDDF9A9}"/>
    <hyperlink ref="AE151" r:id="rId19" display="http://_loop_idba_mitogenome_assembly20160811.sh/" xr:uid="{65D03502-0D1E-B049-886B-7D430A97F1E2}"/>
    <hyperlink ref="AE150" r:id="rId20" display="http://_loop_idba_mitogenome_assembly20160811.sh/" xr:uid="{D5F20EAD-BEEF-4045-863C-F826A3225933}"/>
    <hyperlink ref="AE149" r:id="rId21" display="http://_loop_idba_mitogenome_assembly20160811.sh/" xr:uid="{86D79E70-F06D-544D-92AB-C542A0CFE99C}"/>
    <hyperlink ref="AE147" r:id="rId22" display="http://_loop_idba_mitogenome_assembly20160811.sh/" xr:uid="{1878F052-81A3-6340-B73C-25BCA4E99CEA}"/>
    <hyperlink ref="AE145" r:id="rId23" display="http://_loop_idba_mitogenome_assembly20160811.sh/" xr:uid="{FC0E1529-D43C-194B-8498-AFAA1B13E76A}"/>
    <hyperlink ref="AE144" r:id="rId24" display="http://_loop_idba_mitogenome_assembly20160811.sh/" xr:uid="{BBA5B870-8FCE-1447-B7D3-DE705FC5EF01}"/>
    <hyperlink ref="AE143" r:id="rId25" display="http://_loop_idba_mitogenome_assembly20160811.sh/" xr:uid="{E34FB059-E4B8-8B4F-A52A-C7F4133F6DFB}"/>
    <hyperlink ref="AE142" r:id="rId26" display="http://_loop_spades_mitogenome_assembly20160815.sh/" xr:uid="{EA665B3A-1340-AF4C-BA28-2A1573FA2CBF}"/>
    <hyperlink ref="AE141" r:id="rId27" display="http://_loop_idba_mitogenome_assembly20160811.sh/" xr:uid="{E1F1C034-F988-9341-8E13-DFE5A2D1B16C}"/>
    <hyperlink ref="AE140" r:id="rId28" display="http://_loop_idba_mitogenome_assembly20160811.sh/" xr:uid="{1BB4668F-FCF9-B843-A358-72C1048F0A3C}"/>
    <hyperlink ref="AE139" r:id="rId29" display="http://_loop_idba_mitogenome_assembly20160811.sh/" xr:uid="{7719929C-C8EF-2842-99B5-BD1162206EE0}"/>
    <hyperlink ref="AE138" r:id="rId30" display="http://_loop_idba_mitogenome_assembly20160811.sh/" xr:uid="{D2E8ABA2-599B-F342-8741-0EC3510ECDFD}"/>
    <hyperlink ref="AE135" r:id="rId31" display="http://_loop_idba_mitogenome_assembly20160811.sh/" xr:uid="{1BDAD745-B789-0444-B3BF-6E757A8AA86B}"/>
    <hyperlink ref="AE134" r:id="rId32" display="http://_loop_idba_mitogenome_assembly20160811.sh/" xr:uid="{7D5309BD-754C-A243-BEE7-87F4A110F09E}"/>
    <hyperlink ref="AE133" r:id="rId33" display="http://_loop_idba_mitogenome_assembly20160811.sh/" xr:uid="{3FB353FE-AA64-104C-9B04-7B8AE1F52010}"/>
    <hyperlink ref="AE132" r:id="rId34" display="http://_loop_idba_mitogenome_assembly20160811.sh/" xr:uid="{C1A32392-3FBE-F341-891F-8D4951D80A4B}"/>
    <hyperlink ref="AE131" r:id="rId35" display="http://_loop_idba_mitogenome_assembly20160811.sh/" xr:uid="{D5B3C25E-AAF9-8248-9DA5-DDECE8F05DC1}"/>
    <hyperlink ref="AE130" r:id="rId36" display="http://_loop_idba_mitogenome_assembly20160811.sh/" xr:uid="{7A6EB9BE-DA85-9E4D-BA6D-4F2637E8D1EC}"/>
    <hyperlink ref="AE129" r:id="rId37" display="http://_loop_idba_mitogenome_assembly20160811.sh/" xr:uid="{B775EC72-517E-7843-97C4-57A52A6ECB1F}"/>
    <hyperlink ref="AE128" r:id="rId38" display="http://_loop_idba_mitogenome_assembly20160811.sh/" xr:uid="{1C252EB2-AEAA-8249-886F-171B2B79E4FB}"/>
    <hyperlink ref="AE127" r:id="rId39" display="http://_loop_idba_mitogenome_assembly20160811.sh/" xr:uid="{D143F6A9-C872-A740-B61C-CAE1F47A8F22}"/>
    <hyperlink ref="AE126" r:id="rId40" display="http://_loop_spades_mitogenome_assembly20160815.sh/" xr:uid="{ED4FB216-D60B-9A42-8B03-C86C84332D7F}"/>
    <hyperlink ref="AE125" r:id="rId41" display="http://_loop_idba_mitogenome_assembly20160811.sh/" xr:uid="{55185F17-D0ED-7444-AE67-DBDE17C53B02}"/>
    <hyperlink ref="AE124" r:id="rId42" display="http://_loop_idba_mitogenome_assembly20160811.sh/" xr:uid="{A2775041-B18B-714C-830D-14612FB9F3F8}"/>
    <hyperlink ref="AE123" r:id="rId43" display="http://_loop_idba_mitogenome_assembly20160811.sh/" xr:uid="{9F0C7305-8A58-1C4D-B090-9CD0C958E1E0}"/>
    <hyperlink ref="AE122" r:id="rId44" display="http://_loop_idba_mitogenome_assembly20160811.sh/" xr:uid="{2E2EF69F-5FA5-244F-A6EB-4CA4EA777FC2}"/>
    <hyperlink ref="AE121" r:id="rId45" display="http://_loop_idba_mitogenome_assembly20160811.sh/" xr:uid="{44D048CD-5966-5440-ACEB-CC2EE608FCF6}"/>
    <hyperlink ref="AE120" r:id="rId46" display="http://_loop_idba_mitogenome_assembly20160811.sh/" xr:uid="{6842A1D7-4173-1E4B-BCDB-66887DD690A8}"/>
    <hyperlink ref="AE119" r:id="rId47" display="http://_loop_spades_mitogenome_assembly20160815.sh/" xr:uid="{41A17C19-8F5F-BC43-AB29-F67AECE280DB}"/>
    <hyperlink ref="AE118" r:id="rId48" display="http://_loop_spades_mitogenome_assembly20160815.sh/" xr:uid="{398B94A7-E60E-8B4C-ACDF-B0A1AF9C404A}"/>
    <hyperlink ref="AE117" r:id="rId49" display="http://_loop_idba_mitogenome_assembly20160811.sh/" xr:uid="{3F1CB459-89B9-144B-82BE-587788F94876}"/>
    <hyperlink ref="AE115" r:id="rId50" display="http://_loop_idba_mitogenome_assembly20160811.sh/" xr:uid="{23D8E4CC-37B2-5C4B-BCF1-79BF42C8EAD0}"/>
    <hyperlink ref="AE113" r:id="rId51" display="http://_loop_idba_mitogenome_assembly20160811.sh/" xr:uid="{8D0EDFA0-9A7A-BF45-8D09-83C36DE74025}"/>
    <hyperlink ref="AE112" r:id="rId52" display="http://_loop_idba_mitogenome_assembly20160811.sh/" xr:uid="{493E432B-B054-F04D-B5EF-77E98ECD5FFC}"/>
    <hyperlink ref="AE111" r:id="rId53" display="http://_loop_idba_mitogenome_assembly20160811.sh/" xr:uid="{3DC45FDC-849B-9942-9162-226E9AA9E6E9}"/>
    <hyperlink ref="AE110" r:id="rId54" display="http://_loop_idba_mitogenome_assembly20160811.sh/" xr:uid="{5CAFD776-CA7C-1F40-918C-31616855807E}"/>
    <hyperlink ref="AE109" r:id="rId55" display="http://_loop_idba_mitogenome_assembly20160811.sh/" xr:uid="{98760499-3B0C-0E48-92DF-6283FF5FB4A0}"/>
    <hyperlink ref="AE108" r:id="rId56" display="http://_loop_idba_mitogenome_assembly20160811.sh/" xr:uid="{45EC4275-D5E9-EA4E-979D-98A675587BAF}"/>
    <hyperlink ref="AE107" r:id="rId57" display="http://_loop_spades_mitogenome_assembly20160815.sh/" xr:uid="{A0D75091-6F93-9942-9FC8-486F7B5236AA}"/>
    <hyperlink ref="AE106" r:id="rId58" display="http://_loop_idba_mitogenome_assembly20160811.sh/" xr:uid="{D8C9DCE5-8423-E04F-B2B5-D7E4EE007105}"/>
    <hyperlink ref="AE105" r:id="rId59" display="http://_loop_idba_mitogenome_assembly20160811.sh/" xr:uid="{006FD70E-CA62-7B44-ADA2-1F3D7CEDDCC6}"/>
    <hyperlink ref="AE104" r:id="rId60" display="http://_loop_idba_mitogenome_assembly20160811.sh/" xr:uid="{320A9676-CF22-824C-A23F-99F9A062E5D7}"/>
    <hyperlink ref="AE103" r:id="rId61" display="http://_loop_idba_mitogenome_assembly20160811.sh/" xr:uid="{F0FA2E5A-654B-114C-9AE8-0D9E102B3DF7}"/>
    <hyperlink ref="AE102" r:id="rId62" display="http://_loop_spades_mitogenome_assembly20160815.sh/" xr:uid="{2EEE2A66-A41E-7F48-A9CE-A1FBCA1D388B}"/>
    <hyperlink ref="AE100" r:id="rId63" display="http://_loop_spades_mitogenome_assembly20160815.sh/" xr:uid="{EED1FDA5-4EFC-E848-87AB-A9BB3ADD1BDA}"/>
    <hyperlink ref="AE99" r:id="rId64" display="http://_loop_idba_mitogenome_assembly20160811.sh/" xr:uid="{4D96D254-B66D-C14C-BFE3-7CEC0101DD6D}"/>
    <hyperlink ref="AE98" r:id="rId65" display="http://_loop_idba_mitogenome_assembly20160811.sh/" xr:uid="{6014D559-136A-084D-8823-FDA8A8B55E96}"/>
    <hyperlink ref="AE97" r:id="rId66" display="http://_loop_idba_mitogenome_assembly20160811.sh/" xr:uid="{85076765-F69C-764C-8735-E6D5DDE76F49}"/>
    <hyperlink ref="AE96" r:id="rId67" display="http://_loop_idba_mitogenome_assembly20160811.sh/" xr:uid="{0DD109AE-5792-4C4A-84F1-EC8D90199A26}"/>
    <hyperlink ref="AE95" r:id="rId68" display="http://_loop_idba_mitogenome_assembly20160811.sh/" xr:uid="{B1844C68-F8B3-A940-89CC-23B723A740F9}"/>
    <hyperlink ref="AE93" r:id="rId69" display="http://_loop_idba_mitogenome_assembly20160811.sh/" xr:uid="{F7813DD1-0BFB-4345-BBB0-50EEE77D4B25}"/>
    <hyperlink ref="AE92" r:id="rId70" display="http://_loop_spades_mitogenome_assembly20160815.sh/" xr:uid="{1CB62D85-E70C-FD42-8354-724BF1BDAF3C}"/>
    <hyperlink ref="AE91" r:id="rId71" display="http://_loop_idba_mitogenome_assembly20160811.sh/" xr:uid="{3938B77D-203E-4A47-822B-1777955E3C9D}"/>
    <hyperlink ref="AE90" r:id="rId72" display="http://_loop_idba_mitogenome_assembly20160811.sh/" xr:uid="{789E7CDF-8725-AD4F-9902-BED44CE50CC8}"/>
    <hyperlink ref="AE89" r:id="rId73" display="http://_loop_idba_mitogenome_assembly20160811.sh/" xr:uid="{0F4812EC-ABD7-9646-80D0-D2D61CA1A33C}"/>
    <hyperlink ref="AE88" r:id="rId74" display="http://_loop_spades_mitogenome_assembly20160815.sh/" xr:uid="{18C36524-60F7-6947-95C6-383E80EC248C}"/>
    <hyperlink ref="AE87" r:id="rId75" display="http://_loop_idba_mitogenome_assembly20160811.sh/" xr:uid="{350F038B-C604-7543-BD34-644D7A3A417D}"/>
    <hyperlink ref="AE86" r:id="rId76" display="http://_loop_spades_mitogenome_assembly20160815.sh/" xr:uid="{0E09EE91-5D76-F84D-AB45-DF66A128F213}"/>
    <hyperlink ref="AE85" r:id="rId77" display="http://_loop_spades_mitogenome_assembly20160815.sh/" xr:uid="{6BE723E3-17D2-0F48-977C-D97E3C037B0A}"/>
    <hyperlink ref="AE84" r:id="rId78" display="http://_loop_idba_mitogenome_assembly20160811.sh/" xr:uid="{96BD5201-F0C1-9745-BA18-37857A3F95AF}"/>
    <hyperlink ref="AE83" r:id="rId79" display="http://_loop_spades_mitogenome_assembly20160815.sh/" xr:uid="{8FFF7A53-8020-CE4F-A2B0-7DE8324FACEE}"/>
    <hyperlink ref="AE82" r:id="rId80" display="http://_loop_idba_mitogenome_assembly20160811.sh/" xr:uid="{77F89D66-48A6-B344-9BB5-C8C1DF1A3B8D}"/>
    <hyperlink ref="AE81" r:id="rId81" display="http://_loop_idba_mitogenome_assembly20160811.sh/" xr:uid="{970AB507-6DC4-DF40-88AC-92EB2E2DE51D}"/>
    <hyperlink ref="AE80" r:id="rId82" display="http://_loop_idba_mitogenome_assembly20160811.sh/" xr:uid="{ED6C16F1-44E2-4D4A-95AF-D19E817E4CBB}"/>
    <hyperlink ref="AE79" r:id="rId83" display="http://_loop_idba_mitogenome_assembly20160811.sh/" xr:uid="{25884FD5-2B89-714E-B6E2-C15F8EA13C21}"/>
    <hyperlink ref="AE78" r:id="rId84" display="http://_loop_spades_mitogenome_assembly20160815.sh/" xr:uid="{2B4519CA-6DAA-544C-80C7-07E1A36173D9}"/>
    <hyperlink ref="AE77" r:id="rId85" display="http://_loop_idba_mitogenome_assembly20160811.sh/" xr:uid="{8957C54A-7BB2-1945-986D-4ABEAC5B214C}"/>
    <hyperlink ref="AE76" r:id="rId86" display="http://_loop_idba_mitogenome_assembly20160811.sh/" xr:uid="{FC356A4C-CA87-5643-873E-F5CFFCB4E8DD}"/>
    <hyperlink ref="AE75" r:id="rId87" display="http://_loop_idba_mitogenome_assembly20160811.sh/" xr:uid="{1F8A5FE7-5E15-8543-99B8-E6C779FE9BDD}"/>
    <hyperlink ref="AE73" r:id="rId88" display="http://_loop_idba_mitogenome_assembly20160811.sh/" xr:uid="{6A6458BF-8080-E443-98EB-BA639B094F2D}"/>
    <hyperlink ref="AE72" r:id="rId89" display="http://_loop_idba_mitogenome_assembly20160811.sh/" xr:uid="{A61395F3-AFCB-DA42-863A-988FB14BAB64}"/>
    <hyperlink ref="AE70" r:id="rId90" display="http://_loop_spades_mitogenome_assembly20160815.sh/" xr:uid="{7D816029-A530-214A-9DD8-85F6F3002B0C}"/>
    <hyperlink ref="AE68" r:id="rId91" display="http://_loop_idba_mitogenome_assembly20160811.sh/" xr:uid="{5608E6FF-EFA0-684C-9542-870051B934EE}"/>
    <hyperlink ref="AE65" r:id="rId92" display="http://_loop_idba_mitogenome_assembly20160811.sh/" xr:uid="{E47FB5A3-18B2-6B4D-A463-040D747D72F0}"/>
    <hyperlink ref="AE63" r:id="rId93" display="http://_loop_idba_mitogenome_assembly20160811.sh/" xr:uid="{F9B51BF0-6BDB-FD45-887E-11E8AD664E51}"/>
    <hyperlink ref="AE62" r:id="rId94" display="http://_loop_spades_mitogenome_assembly20160815.sh/" xr:uid="{7B0E4D21-9E29-104B-A76E-B47F7168C2ED}"/>
    <hyperlink ref="AE61" r:id="rId95" display="http://_loop_idba_mitogenome_assembly20160811.sh/" xr:uid="{DE86AB97-CB78-6445-B8F9-77AAE11F5E72}"/>
    <hyperlink ref="AE60" r:id="rId96" display="http://_loop_idba_mitogenome_assembly20160811.sh/" xr:uid="{C8E0284C-6C8F-AB44-B337-E9B160137958}"/>
    <hyperlink ref="AE58" r:id="rId97" display="http://_loop_idba_mitogenome_assembly20160811.sh/" xr:uid="{05F5C375-0908-EB40-9C58-6B0993B9BA75}"/>
    <hyperlink ref="AE57" r:id="rId98" display="http://_loop_idba_mitogenome_assembly20160811.sh/" xr:uid="{7935EF1E-7F92-6C48-8BC2-FD9C0A1FB386}"/>
    <hyperlink ref="AE56" r:id="rId99" display="http://_loop_idba_mitogenome_assembly20160811.sh/" xr:uid="{DA5F4F12-6B51-EA45-8B94-4D45B033A5FE}"/>
    <hyperlink ref="AE55" r:id="rId100" display="http://_loop_idba_mitogenome_assembly20160811.sh/" xr:uid="{DE21C677-797B-8F48-A9DF-EB57AF1D170B}"/>
    <hyperlink ref="AE54" r:id="rId101" display="http://_loop_idba_mitogenome_assembly20160811.sh/" xr:uid="{6B6F501D-9B1E-4641-A16A-898006C6C8B8}"/>
    <hyperlink ref="AE53" r:id="rId102" display="http://_loop_idba_mitogenome_assembly20160811.sh/" xr:uid="{908D3509-711E-834B-8582-C2E73A55D8EB}"/>
    <hyperlink ref="AE52" r:id="rId103" display="http://_loop_idba_mitogenome_assembly20160811.sh/" xr:uid="{9C3B91E6-58B8-A145-B0D7-7CCE1F648265}"/>
    <hyperlink ref="AE51" r:id="rId104" display="http://_loop_spades_mitogenome_assembly20160815.sh/" xr:uid="{98348677-E6BC-DF48-BDA9-447062FB7A0A}"/>
    <hyperlink ref="AE50" r:id="rId105" display="http://_loop_idba_mitogenome_assembly20160811.sh/" xr:uid="{EA9E97F0-5E10-8F4E-90D4-B0F7C7290D66}"/>
    <hyperlink ref="AE49" r:id="rId106" display="http://_loop_idba_mitogenome_assembly20160811.sh/" xr:uid="{8212F064-BFC8-444E-957B-EAA69E8E11BC}"/>
    <hyperlink ref="AE48" r:id="rId107" display="http://_loop_idba_mitogenome_assembly20160811.sh/" xr:uid="{E1D50466-5436-654B-85BB-F3BC5204776F}"/>
    <hyperlink ref="AE47" r:id="rId108" display="http://_loop_idba_mitogenome_assembly20160811.sh/" xr:uid="{EE97DBA7-A9D2-3648-B15A-5049C689C607}"/>
    <hyperlink ref="AE46" r:id="rId109" display="http://_loop_idba_mitogenome_assembly20160811.sh/" xr:uid="{E62CA094-E791-464B-AEBF-CB7919EAC49D}"/>
    <hyperlink ref="AE45" r:id="rId110" display="http://_loop_idba_mitogenome_assembly20160811.sh/" xr:uid="{9842B4E5-6215-5446-8E0D-551069999C3E}"/>
    <hyperlink ref="AE44" r:id="rId111" display="http://_loop_idba_mitogenome_assembly20160811.sh/" xr:uid="{06D56B0E-5797-444A-93F2-AC0B1BD24252}"/>
    <hyperlink ref="AE43" r:id="rId112" display="http://_loop_spades_mitogenome_assembly20160815.sh/" xr:uid="{E934D3DE-6581-5449-A9A9-B7D2DC2FDEF5}"/>
    <hyperlink ref="AE41" r:id="rId113" display="http://_loop_idba_mitogenome_assembly20160811.sh/" xr:uid="{B6BB7515-D22A-3F4A-9169-82A6F6BA165A}"/>
    <hyperlink ref="AE40" r:id="rId114" display="http://_loop_idba_mitogenome_assembly20160811.sh/" xr:uid="{8379E7E5-7C67-F541-A283-0B0323B8452F}"/>
    <hyperlink ref="AE39" r:id="rId115" display="http://_loop_idba_mitogenome_assembly20160811.sh/" xr:uid="{34764029-F7DC-964F-93E7-94D0B17AA6A4}"/>
    <hyperlink ref="AE38" r:id="rId116" display="http://_loop_idba_mitogenome_assembly20160811.sh/" xr:uid="{7F13C4A1-1374-AF44-973B-A810739C286B}"/>
    <hyperlink ref="AE37" r:id="rId117" display="http://_loop_idba_mitogenome_assembly20160811.sh/" xr:uid="{A1035605-6D5B-E748-ADCF-95928042AC55}"/>
    <hyperlink ref="AE36" r:id="rId118" display="http://_loop_idba_mitogenome_assembly20160811.sh/" xr:uid="{1CD18B0F-84B3-1140-962A-2B1377483792}"/>
    <hyperlink ref="AE35" r:id="rId119" display="http://_loop_spades_mitogenome_assembly20160815.sh/" xr:uid="{884B0D6C-D930-F747-B653-86326416B22A}"/>
    <hyperlink ref="AE34" r:id="rId120" display="http://_loop_spades_mitogenome_assembly20160815.sh/" xr:uid="{45D615B2-4C9D-6242-AC9B-940BE3D101A1}"/>
    <hyperlink ref="AE32" r:id="rId121" display="http://_loop_idba_mitogenome_assembly20160811.sh/" xr:uid="{16295589-A964-564B-B158-8C09FA491D5D}"/>
    <hyperlink ref="AE31" r:id="rId122" display="http://_loop_idba_mitogenome_assembly20160811.sh/" xr:uid="{2F2BDF11-4DE1-2649-9B35-D8D65478AACE}"/>
    <hyperlink ref="AE30" r:id="rId123" display="http://_loop_idba_mitogenome_assembly20160811.sh/" xr:uid="{E0478192-DEE6-E44C-A848-96B70B679B3B}"/>
    <hyperlink ref="AE29" r:id="rId124" display="http://_loop_spades_mitogenome_assembly20160815.sh/" xr:uid="{B6BD3F89-7080-DA44-8AA2-AA7ED864F951}"/>
    <hyperlink ref="AE28" r:id="rId125" display="http://_loop_idba_mitogenome_assembly20160811.sh/" xr:uid="{3AA80258-2BFD-5D4D-98C3-387F3E8B7C02}"/>
    <hyperlink ref="AE27" r:id="rId126" display="http://_loop_spades_mitogenome_assembly20160815.sh/" xr:uid="{ED2CC5B6-7E9A-9248-B898-DB656278CC0A}"/>
    <hyperlink ref="AE26" r:id="rId127" display="http://_loop_idba_mitogenome_assembly20160811.sh/" xr:uid="{8AAB654E-5B28-C94F-98CF-111FBBF2D64D}"/>
    <hyperlink ref="AE25" r:id="rId128" display="http://_loop_idba_mitogenome_assembly20160811.sh/" xr:uid="{888C7A1F-979A-E448-9672-86C9F130F4C9}"/>
    <hyperlink ref="AE21" r:id="rId129" display="http://_loop_idba_mitogenome_assembly20160811.sh/" xr:uid="{0A11DA02-1F60-1C42-848E-B3E9F1E732F8}"/>
    <hyperlink ref="AE20" r:id="rId130" display="http://_loop_idba_mitogenome_assembly20160811.sh/" xr:uid="{0052F0E7-881F-7249-9357-87C568E4CFB8}"/>
    <hyperlink ref="AE19" r:id="rId131" display="http://_loop_idba_mitogenome_assembly20160811.sh/" xr:uid="{14776B8B-BB09-C242-B47F-C94493B2A17C}"/>
    <hyperlink ref="AE18" r:id="rId132" display="http://_loop_idba_mitogenome_assembly20160811.sh/" xr:uid="{750F985B-491A-0C4E-872A-864ED60EC56E}"/>
    <hyperlink ref="AE17" r:id="rId133" display="http://_loop_idba_mitogenome_assembly20160811.sh/" xr:uid="{1D3691EC-AB39-3246-BE9D-A15AF5A681B9}"/>
    <hyperlink ref="AE16" r:id="rId134" display="http://_loop_idba_mitogenome_assembly20160811.sh/" xr:uid="{5F090E7F-73EE-E04C-B776-1EF7A3A4CE0C}"/>
    <hyperlink ref="AE14" r:id="rId135" display="http://_loop_idba_mitogenome_assembly20160811.sh/" xr:uid="{8CAC4187-9806-9046-B6A1-E243A14DCA91}"/>
    <hyperlink ref="AE12" r:id="rId136" display="http://_loop_idba_mitogenome_assembly20160811.sh/" xr:uid="{BAB8B41D-8CC9-E445-9965-6A7C886D1A71}"/>
    <hyperlink ref="AE11" r:id="rId137" display="http://_loop_spades_mitogenome_assembly20160815.sh/" xr:uid="{68A1D5E5-8779-6147-A192-9696310B7E4F}"/>
    <hyperlink ref="AE10" r:id="rId138" display="http://_loop_idba_mitogenome_assembly20160811.sh/" xr:uid="{365A3A39-BEA8-AD43-B772-62E764F35394}"/>
    <hyperlink ref="AE9" r:id="rId139" display="http://_loop_idba_mitogenome_assembly20160811.sh/" xr:uid="{1BFF2652-732F-5A47-AA9F-33572CE6E886}"/>
    <hyperlink ref="AE4" r:id="rId140" display="http://_loop_idba_mitogenome_assembly20160811.sh/" xr:uid="{572BAB39-BB84-4D40-92CF-73B9957261BC}"/>
    <hyperlink ref="AE3" r:id="rId141" display="http://_loop_idba_mitogenome_assembly20160811.sh/" xr:uid="{0472200A-F522-B544-85D5-E0A172543C5B}"/>
  </hyperlinks>
  <pageMargins left="0.7" right="0.7" top="0.75" bottom="0.75" header="0.3" footer="0.3"/>
  <pageSetup paperSize="9" orientation="portrait" verticalDpi="0" r:id="rId142"/>
  <drawing r:id="rId14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61F3-6F1F-B043-AE01-21146FD3294D}">
  <dimension ref="A1:M59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L7" sqref="L7"/>
    </sheetView>
  </sheetViews>
  <sheetFormatPr baseColWidth="10" defaultColWidth="8.83203125" defaultRowHeight="15"/>
  <cols>
    <col min="1" max="1" width="12.6640625" style="123" customWidth="1"/>
    <col min="2" max="2" width="13" style="123" customWidth="1"/>
    <col min="3" max="3" width="64.6640625" style="123" bestFit="1" customWidth="1"/>
    <col min="4" max="4" width="6.6640625" style="123" bestFit="1" customWidth="1"/>
    <col min="5" max="5" width="7.33203125" style="123" bestFit="1" customWidth="1"/>
    <col min="6" max="6" width="6.33203125" style="123" customWidth="1"/>
    <col min="7" max="7" width="13.6640625" style="89" customWidth="1"/>
    <col min="8" max="8" width="15" style="89" customWidth="1"/>
    <col min="9" max="9" width="13.6640625" style="89" bestFit="1" customWidth="1"/>
    <col min="10" max="10" width="8.83203125" style="89"/>
    <col min="11" max="12" width="62" style="89" customWidth="1"/>
    <col min="13" max="13" width="63" style="89" bestFit="1" customWidth="1"/>
    <col min="14" max="16384" width="8.83203125" style="89"/>
  </cols>
  <sheetData>
    <row r="1" spans="1:13">
      <c r="A1" s="125" t="s">
        <v>3552</v>
      </c>
      <c r="B1" s="125" t="s">
        <v>1</v>
      </c>
      <c r="C1" s="125" t="s">
        <v>2</v>
      </c>
      <c r="D1" s="125" t="s">
        <v>19</v>
      </c>
      <c r="E1" s="125" t="s">
        <v>3551</v>
      </c>
      <c r="F1" s="125" t="s">
        <v>20</v>
      </c>
      <c r="G1" s="125" t="s">
        <v>3550</v>
      </c>
      <c r="H1" s="89" t="s">
        <v>3554</v>
      </c>
      <c r="I1" s="89" t="s">
        <v>2687</v>
      </c>
      <c r="J1" s="89" t="s">
        <v>3555</v>
      </c>
      <c r="K1" s="89" t="s">
        <v>3582</v>
      </c>
      <c r="L1" s="89" t="s">
        <v>3578</v>
      </c>
      <c r="M1" s="89" t="s">
        <v>3579</v>
      </c>
    </row>
    <row r="2" spans="1:13" s="96" customFormat="1">
      <c r="A2" s="123">
        <v>58</v>
      </c>
      <c r="B2" s="123" t="s">
        <v>2342</v>
      </c>
      <c r="C2" s="123" t="s">
        <v>2343</v>
      </c>
      <c r="D2" s="123" t="s">
        <v>2385</v>
      </c>
      <c r="E2" s="123" t="s">
        <v>2385</v>
      </c>
      <c r="F2" s="123" t="s">
        <v>3544</v>
      </c>
      <c r="G2" s="89"/>
      <c r="H2" s="89"/>
      <c r="I2" s="89" t="str">
        <f>VLOOKUP(B2,mitogenome_database!$B$2:$B$58, 1,FALSE)</f>
        <v>MITO_124</v>
      </c>
      <c r="J2" s="89" t="b">
        <f>EXACT(B2,I2)</f>
        <v>1</v>
      </c>
      <c r="K2" s="131" t="str">
        <f>VLOOKUP(C2, M$2:M$59, 1, FALSE)</f>
        <v>BOLD:AAA5701_Hymenoptera_Braconidae_Cotesia</v>
      </c>
      <c r="L2" s="131" t="str">
        <f>_xlfn.TEXTJOIN("_", FALSE, "COI_CytB", RIGHT(K2, LEN(K2)-5))</f>
        <v>COI_CytB_AAA5701_Hymenoptera_Braconidae_Cotesia</v>
      </c>
      <c r="M2" s="133" t="s">
        <v>3562</v>
      </c>
    </row>
    <row r="3" spans="1:13" s="96" customFormat="1">
      <c r="A3" s="123">
        <v>41</v>
      </c>
      <c r="B3" s="123" t="s">
        <v>2108</v>
      </c>
      <c r="C3" s="123" t="s">
        <v>2109</v>
      </c>
      <c r="D3" s="123" t="s">
        <v>2385</v>
      </c>
      <c r="E3" s="123" t="s">
        <v>2385</v>
      </c>
      <c r="F3" s="123" t="s">
        <v>3544</v>
      </c>
      <c r="G3" s="89"/>
      <c r="H3" s="89"/>
      <c r="I3" s="89" t="str">
        <f>VLOOKUP(B3,mitogenome_database!$B$2:$B$58, 1,FALSE)</f>
        <v>MITO_64</v>
      </c>
      <c r="J3" s="89" t="b">
        <f>EXACT(B3,I3)</f>
        <v>1</v>
      </c>
      <c r="K3" s="133" t="s">
        <v>3563</v>
      </c>
      <c r="L3" s="131" t="str">
        <f t="shared" ref="L3:L59" si="0">_xlfn.TEXTJOIN("_", FALSE, "COI_CytB", RIGHT(K3, LEN(K3)-5))</f>
        <v>COI_CytB_AAA8874_Trichoptera_Apataniidae_Apatania_zonella</v>
      </c>
      <c r="M3" s="132" t="s">
        <v>2343</v>
      </c>
    </row>
    <row r="4" spans="1:13">
      <c r="A4" s="123">
        <v>14</v>
      </c>
      <c r="B4" s="124" t="s">
        <v>1748</v>
      </c>
      <c r="C4" s="123" t="s">
        <v>1749</v>
      </c>
      <c r="D4" s="123" t="s">
        <v>2385</v>
      </c>
      <c r="E4" s="123" t="s">
        <v>2385</v>
      </c>
      <c r="F4" s="123" t="s">
        <v>2385</v>
      </c>
      <c r="G4" s="123" t="s">
        <v>93</v>
      </c>
      <c r="I4" s="89" t="str">
        <f>VLOOKUP(B4,mitogenome_database!$B$2:$B$58, 1,FALSE)</f>
        <v>CAN_427</v>
      </c>
      <c r="J4" s="89" t="b">
        <f>EXACT(B4,I4)</f>
        <v>1</v>
      </c>
      <c r="K4" s="131" t="str">
        <f>VLOOKUP(C4, M$2:M$59, 1, FALSE)</f>
        <v>BOLD:AAB0075_Diptera_Chironomidae_Corynoneura</v>
      </c>
      <c r="L4" s="131" t="str">
        <f t="shared" si="0"/>
        <v>COI_CytB_AAB0075_Diptera_Chironomidae_Corynoneura</v>
      </c>
      <c r="M4" s="133" t="s">
        <v>3563</v>
      </c>
    </row>
    <row r="5" spans="1:13" s="96" customFormat="1">
      <c r="A5" s="123">
        <v>45</v>
      </c>
      <c r="B5" s="127" t="s">
        <v>3096</v>
      </c>
      <c r="C5" s="126" t="s">
        <v>83</v>
      </c>
      <c r="D5" s="126" t="s">
        <v>2385</v>
      </c>
      <c r="E5" s="126" t="s">
        <v>2385</v>
      </c>
      <c r="F5" s="126" t="s">
        <v>3544</v>
      </c>
      <c r="H5" s="96" t="s">
        <v>3556</v>
      </c>
      <c r="I5" s="96" t="e">
        <f>VLOOKUP(B5,mitogenome_database!$B$2:$B$58, 1,FALSE)</f>
        <v>#N/A</v>
      </c>
      <c r="K5" s="133" t="s">
        <v>3564</v>
      </c>
      <c r="L5" s="131" t="str">
        <f t="shared" si="0"/>
        <v>COI_CytB_AAB0079_Diptera_Chironomidae_Corynoneura_arctica</v>
      </c>
      <c r="M5" s="132" t="s">
        <v>1749</v>
      </c>
    </row>
    <row r="6" spans="1:13">
      <c r="A6" s="123">
        <v>28</v>
      </c>
      <c r="B6" s="124" t="s">
        <v>1328</v>
      </c>
      <c r="C6" s="123" t="s">
        <v>1329</v>
      </c>
      <c r="D6" s="123" t="s">
        <v>2385</v>
      </c>
      <c r="E6" s="123" t="s">
        <v>2385</v>
      </c>
      <c r="F6" s="123" t="s">
        <v>3544</v>
      </c>
      <c r="I6" s="89" t="str">
        <f>VLOOKUP(B6,mitogenome_database!$B$2:$B$58, 1,FALSE)</f>
        <v>CAN_B01</v>
      </c>
      <c r="J6" s="89" t="b">
        <f t="shared" ref="J6:J23" si="1">EXACT(B6,I6)</f>
        <v>1</v>
      </c>
      <c r="K6" s="131" t="str">
        <f>VLOOKUP(C6, M$2:M$59, 1, FALSE)</f>
        <v>BOLD:AAF0572_Hymenoptera_Ichneumonidae_Orthocentrus</v>
      </c>
      <c r="L6" s="131" t="str">
        <f t="shared" si="0"/>
        <v>COI_CytB_AAF0572_Hymenoptera_Ichneumonidae_Orthocentrus</v>
      </c>
      <c r="M6" s="133" t="s">
        <v>3564</v>
      </c>
    </row>
    <row r="7" spans="1:13">
      <c r="A7" s="123">
        <v>27</v>
      </c>
      <c r="B7" s="123" t="s">
        <v>2255</v>
      </c>
      <c r="C7" s="123" t="s">
        <v>2256</v>
      </c>
      <c r="D7" s="123" t="s">
        <v>2385</v>
      </c>
      <c r="E7" s="123" t="s">
        <v>2385</v>
      </c>
      <c r="F7" s="123" t="s">
        <v>3544</v>
      </c>
      <c r="I7" s="89" t="e">
        <f>VLOOKUP(B7,mitogenome_database!$B$2:$B$58, 1,FALSE)</f>
        <v>#N/A</v>
      </c>
      <c r="J7" s="89" t="e">
        <f t="shared" si="1"/>
        <v>#N/A</v>
      </c>
      <c r="K7" s="133" t="s">
        <v>3565</v>
      </c>
      <c r="L7" s="131" t="str">
        <f t="shared" si="0"/>
        <v>COI_CytB_AAG1014_Diptera_Chironomidae_Hydrosmittia_oxoniana</v>
      </c>
      <c r="M7" s="132" t="s">
        <v>1329</v>
      </c>
    </row>
    <row r="8" spans="1:13">
      <c r="A8" s="123">
        <v>6</v>
      </c>
      <c r="B8" s="124" t="s">
        <v>1816</v>
      </c>
      <c r="C8" s="123" t="s">
        <v>1817</v>
      </c>
      <c r="D8" s="123" t="s">
        <v>2385</v>
      </c>
      <c r="E8" s="123" t="s">
        <v>2385</v>
      </c>
      <c r="F8" s="123" t="s">
        <v>3544</v>
      </c>
      <c r="I8" s="89" t="str">
        <f>VLOOKUP(B8,mitogenome_database!$B$2:$B$58, 1,FALSE)</f>
        <v>CAN_463</v>
      </c>
      <c r="J8" s="89" t="b">
        <f t="shared" si="1"/>
        <v>1</v>
      </c>
      <c r="K8" s="131" t="str">
        <f>VLOOKUP(C8, M$2:M$59, 1, FALSE)</f>
        <v>BOLD:AAG1015_Diptera_Chironomidae_Smittia</v>
      </c>
      <c r="L8" s="131" t="str">
        <f t="shared" si="0"/>
        <v>COI_CytB_AAG1015_Diptera_Chironomidae_Smittia</v>
      </c>
      <c r="M8" s="133" t="s">
        <v>3565</v>
      </c>
    </row>
    <row r="9" spans="1:13">
      <c r="A9" s="123">
        <v>33</v>
      </c>
      <c r="B9" s="124" t="s">
        <v>1265</v>
      </c>
      <c r="C9" s="123" t="s">
        <v>1266</v>
      </c>
      <c r="D9" s="123" t="s">
        <v>2385</v>
      </c>
      <c r="E9" s="123" t="s">
        <v>2385</v>
      </c>
      <c r="F9" s="123" t="s">
        <v>3544</v>
      </c>
      <c r="I9" s="89" t="str">
        <f>VLOOKUP(B9,mitogenome_database!$B$2:$B$58, 1,FALSE)</f>
        <v>CAN_A01</v>
      </c>
      <c r="J9" s="89" t="b">
        <f t="shared" si="1"/>
        <v>1</v>
      </c>
      <c r="K9" s="133" t="s">
        <v>3566</v>
      </c>
      <c r="L9" s="131" t="str">
        <f t="shared" si="0"/>
        <v>COI_CytB_AAH1667_Hymenoptera_Ichneumonidae_Occapes_hinzi</v>
      </c>
      <c r="M9" s="132" t="s">
        <v>1817</v>
      </c>
    </row>
    <row r="10" spans="1:13">
      <c r="A10" s="123">
        <v>16</v>
      </c>
      <c r="B10" s="124" t="s">
        <v>1492</v>
      </c>
      <c r="C10" s="123" t="s">
        <v>1493</v>
      </c>
      <c r="D10" s="123" t="s">
        <v>2385</v>
      </c>
      <c r="E10" s="123" t="s">
        <v>2385</v>
      </c>
      <c r="F10" s="123" t="s">
        <v>3544</v>
      </c>
      <c r="I10" s="89" t="str">
        <f>VLOOKUP(B10,mitogenome_database!$B$2:$B$58, 1,FALSE)</f>
        <v>CAN_E01</v>
      </c>
      <c r="J10" s="89" t="b">
        <f t="shared" si="1"/>
        <v>1</v>
      </c>
      <c r="K10" s="133" t="s">
        <v>3567</v>
      </c>
      <c r="L10" s="131" t="str">
        <f t="shared" si="0"/>
        <v>COI_CytB_AAQ0427_Hymenoptera_Tenthredinidae_Amauronematus_groenlandicus</v>
      </c>
      <c r="M10" s="133" t="s">
        <v>3566</v>
      </c>
    </row>
    <row r="11" spans="1:13">
      <c r="A11" s="123">
        <v>19</v>
      </c>
      <c r="B11" s="124" t="s">
        <v>1357</v>
      </c>
      <c r="C11" s="123" t="s">
        <v>1358</v>
      </c>
      <c r="D11" s="123" t="s">
        <v>2385</v>
      </c>
      <c r="E11" s="123" t="s">
        <v>2385</v>
      </c>
      <c r="F11" s="123" t="s">
        <v>3544</v>
      </c>
      <c r="I11" s="89" t="str">
        <f>VLOOKUP(B11,mitogenome_database!$B$2:$B$58, 1,FALSE)</f>
        <v>CAN_B06</v>
      </c>
      <c r="J11" s="89" t="b">
        <f t="shared" si="1"/>
        <v>1</v>
      </c>
      <c r="K11" s="131" t="str">
        <f>VLOOKUP(C11, M$2:M$59, 1, FALSE)</f>
        <v>BOLD:AAU6582_Diptera_Cecidomyiidae_Dasineura</v>
      </c>
      <c r="L11" s="131" t="str">
        <f t="shared" si="0"/>
        <v>COI_CytB_AAU6582_Diptera_Cecidomyiidae_Dasineura</v>
      </c>
      <c r="M11" s="132" t="s">
        <v>1489</v>
      </c>
    </row>
    <row r="12" spans="1:13">
      <c r="A12" s="123">
        <v>47</v>
      </c>
      <c r="B12" s="124" t="s">
        <v>1278</v>
      </c>
      <c r="C12" s="123" t="s">
        <v>1279</v>
      </c>
      <c r="D12" s="123" t="s">
        <v>2385</v>
      </c>
      <c r="E12" s="123" t="s">
        <v>2385</v>
      </c>
      <c r="F12" s="123" t="s">
        <v>3544</v>
      </c>
      <c r="I12" s="89" t="str">
        <f>VLOOKUP(B12,mitogenome_database!$B$2:$B$58, 1,FALSE)</f>
        <v>CAN_A03</v>
      </c>
      <c r="J12" s="89" t="b">
        <f t="shared" si="1"/>
        <v>1</v>
      </c>
      <c r="K12" s="133" t="s">
        <v>3569</v>
      </c>
      <c r="L12" s="131" t="str">
        <f t="shared" si="0"/>
        <v>COI_CytB_ABV5145_Hymenoptera_Braconidae_Dacnusa_groenlandica</v>
      </c>
      <c r="M12" s="132" t="s">
        <v>1485</v>
      </c>
    </row>
    <row r="13" spans="1:13">
      <c r="A13" s="123">
        <v>15</v>
      </c>
      <c r="B13" s="124" t="s">
        <v>1499</v>
      </c>
      <c r="C13" s="123" t="s">
        <v>1500</v>
      </c>
      <c r="D13" s="123" t="s">
        <v>2385</v>
      </c>
      <c r="E13" s="123" t="s">
        <v>2385</v>
      </c>
      <c r="F13" s="123" t="s">
        <v>3544</v>
      </c>
      <c r="I13" s="89" t="str">
        <f>VLOOKUP(B13,mitogenome_database!$B$2:$B$58, 1,FALSE)</f>
        <v>CAN_E02</v>
      </c>
      <c r="J13" s="89" t="b">
        <f t="shared" si="1"/>
        <v>1</v>
      </c>
      <c r="K13" s="133" t="s">
        <v>3570</v>
      </c>
      <c r="L13" s="131" t="str">
        <f t="shared" si="0"/>
        <v>COI_CytB_ABW2471_Hymenoptera_Tenthredinidae_Amauronematus_nitidipleuris</v>
      </c>
      <c r="M13" s="132" t="s">
        <v>1274</v>
      </c>
    </row>
    <row r="14" spans="1:13">
      <c r="A14" s="123">
        <v>56</v>
      </c>
      <c r="B14" s="124" t="s">
        <v>1285</v>
      </c>
      <c r="C14" s="123" t="s">
        <v>1286</v>
      </c>
      <c r="D14" s="123" t="s">
        <v>2385</v>
      </c>
      <c r="E14" s="123" t="s">
        <v>2385</v>
      </c>
      <c r="F14" s="123" t="s">
        <v>3544</v>
      </c>
      <c r="I14" s="89" t="str">
        <f>VLOOKUP(B14,mitogenome_database!$B$2:$B$58, 1,FALSE)</f>
        <v>CAN_A04</v>
      </c>
      <c r="J14" s="89" t="b">
        <f t="shared" si="1"/>
        <v>1</v>
      </c>
      <c r="K14" s="133" t="s">
        <v>3572</v>
      </c>
      <c r="L14" s="131" t="str">
        <f t="shared" si="0"/>
        <v>COI_CytB_ABW6412_Hymenoptera_Encyrtidae_Pseudencyrtus_sp</v>
      </c>
      <c r="M14" s="132" t="s">
        <v>1529</v>
      </c>
    </row>
    <row r="15" spans="1:13">
      <c r="A15" s="123">
        <v>22</v>
      </c>
      <c r="B15" s="123" t="s">
        <v>2234</v>
      </c>
      <c r="C15" s="123" t="s">
        <v>2235</v>
      </c>
      <c r="D15" s="123" t="s">
        <v>2385</v>
      </c>
      <c r="E15" s="123" t="s">
        <v>2385</v>
      </c>
      <c r="F15" s="123" t="s">
        <v>3544</v>
      </c>
      <c r="I15" s="89" t="str">
        <f>VLOOKUP(B15,mitogenome_database!$B$2:$B$58, 1,FALSE)</f>
        <v>MITO_87</v>
      </c>
      <c r="J15" s="89" t="b">
        <f t="shared" si="1"/>
        <v>1</v>
      </c>
      <c r="K15" s="133" t="s">
        <v>3573</v>
      </c>
      <c r="L15" s="131" t="str">
        <f t="shared" si="0"/>
        <v>COI_CytB_ACA4331_Diptera_Botanophila_moriens</v>
      </c>
      <c r="M15" s="132" t="s">
        <v>1340</v>
      </c>
    </row>
    <row r="16" spans="1:13">
      <c r="A16" s="123">
        <v>31</v>
      </c>
      <c r="B16" s="123" t="s">
        <v>2288</v>
      </c>
      <c r="C16" s="123" t="s">
        <v>2289</v>
      </c>
      <c r="D16" s="123" t="s">
        <v>2385</v>
      </c>
      <c r="E16" s="123" t="s">
        <v>2385</v>
      </c>
      <c r="F16" s="123" t="s">
        <v>3544</v>
      </c>
      <c r="G16" s="123" t="s">
        <v>3545</v>
      </c>
      <c r="I16" s="89" t="str">
        <f>VLOOKUP(B16,mitogenome_database!$B$2:$B$58, 1,FALSE)</f>
        <v>MITO_108</v>
      </c>
      <c r="J16" s="89" t="b">
        <f t="shared" si="1"/>
        <v>1</v>
      </c>
      <c r="K16" s="131" t="str">
        <f>VLOOKUP(C16, M$2:M$59, 1, FALSE)</f>
        <v>BOLD:ACF1470_Diptera_Sciaridae</v>
      </c>
      <c r="L16" s="131" t="str">
        <f t="shared" si="0"/>
        <v>COI_CytB_ACF1470_Diptera_Sciaridae</v>
      </c>
      <c r="M16" s="133" t="s">
        <v>3567</v>
      </c>
    </row>
    <row r="17" spans="1:13">
      <c r="A17" s="123">
        <v>44</v>
      </c>
      <c r="B17" s="123" t="s">
        <v>2122</v>
      </c>
      <c r="C17" s="123" t="s">
        <v>2123</v>
      </c>
      <c r="D17" s="123" t="s">
        <v>2385</v>
      </c>
      <c r="E17" s="123" t="s">
        <v>2385</v>
      </c>
      <c r="F17" s="123" t="s">
        <v>3544</v>
      </c>
      <c r="G17" s="123" t="s">
        <v>3546</v>
      </c>
      <c r="I17" s="89" t="str">
        <f>VLOOKUP(B17,mitogenome_database!$B$2:$B$58, 1,FALSE)</f>
        <v>MITO_70</v>
      </c>
      <c r="J17" s="89" t="b">
        <f t="shared" si="1"/>
        <v>1</v>
      </c>
      <c r="K17" s="133" t="s">
        <v>3574</v>
      </c>
      <c r="L17" s="131" t="str">
        <f t="shared" si="0"/>
        <v>COI_CytB_ACG1604_Diptera_Mycetophilidae_Rymosia_cf_Britteni</v>
      </c>
      <c r="M17" s="132" t="s">
        <v>1358</v>
      </c>
    </row>
    <row r="18" spans="1:13">
      <c r="A18" s="123">
        <v>21</v>
      </c>
      <c r="B18" s="124" t="s">
        <v>1386</v>
      </c>
      <c r="C18" s="123" t="s">
        <v>1387</v>
      </c>
      <c r="D18" s="123" t="s">
        <v>2385</v>
      </c>
      <c r="E18" s="123" t="s">
        <v>2385</v>
      </c>
      <c r="F18" s="123" t="s">
        <v>2385</v>
      </c>
      <c r="G18" s="123" t="s">
        <v>3549</v>
      </c>
      <c r="I18" s="89" t="str">
        <f>VLOOKUP(B18,mitogenome_database!$B$2:$B$58, 1,FALSE)</f>
        <v>CAN_C02</v>
      </c>
      <c r="J18" s="89" t="b">
        <f t="shared" si="1"/>
        <v>1</v>
      </c>
      <c r="K18" s="131" t="str">
        <f>VLOOKUP(C18, M$2:M$59, 1, FALSE)</f>
        <v>BOLD:ACG1817_Diptera_Chironomidae</v>
      </c>
      <c r="L18" s="131" t="str">
        <f t="shared" si="0"/>
        <v>COI_CytB_ACG1817_Diptera_Chironomidae</v>
      </c>
      <c r="M18" s="133" t="s">
        <v>3568</v>
      </c>
    </row>
    <row r="19" spans="1:13">
      <c r="A19" s="123">
        <v>39</v>
      </c>
      <c r="B19" s="124" t="s">
        <v>1785</v>
      </c>
      <c r="C19" s="123" t="s">
        <v>1786</v>
      </c>
      <c r="D19" s="123" t="s">
        <v>2385</v>
      </c>
      <c r="E19" s="123" t="s">
        <v>2385</v>
      </c>
      <c r="F19" s="123" t="s">
        <v>3544</v>
      </c>
      <c r="I19" s="89" t="str">
        <f>VLOOKUP(B19,mitogenome_database!$B$2:$B$58, 1,FALSE)</f>
        <v>CAN_445</v>
      </c>
      <c r="J19" s="89" t="b">
        <f t="shared" si="1"/>
        <v>1</v>
      </c>
      <c r="K19" s="133" t="s">
        <v>3576</v>
      </c>
      <c r="L19" s="131" t="str">
        <f t="shared" si="0"/>
        <v>COI_CytB_ACP5239_Diptera_Chironomidae_Metriocnemus_ursinus</v>
      </c>
      <c r="M19" s="133" t="s">
        <v>3569</v>
      </c>
    </row>
    <row r="20" spans="1:13">
      <c r="A20" s="123">
        <v>38</v>
      </c>
      <c r="B20" s="124" t="s">
        <v>1714</v>
      </c>
      <c r="C20" s="123" t="s">
        <v>1715</v>
      </c>
      <c r="D20" s="123" t="s">
        <v>2385</v>
      </c>
      <c r="E20" s="123" t="s">
        <v>2385</v>
      </c>
      <c r="F20" s="123" t="s">
        <v>3544</v>
      </c>
      <c r="G20" s="123" t="s">
        <v>3547</v>
      </c>
      <c r="I20" s="89" t="str">
        <f>VLOOKUP(B20,mitogenome_database!$B$2:$B$58, 1,FALSE)</f>
        <v>CAN_410</v>
      </c>
      <c r="J20" s="89" t="b">
        <f t="shared" si="1"/>
        <v>1</v>
      </c>
      <c r="K20" s="131" t="str">
        <f>VLOOKUP(C20, M$2:M$59, 1, FALSE)</f>
        <v>BOLD:ACP6089_Diptera_Chironomidae_Smittia</v>
      </c>
      <c r="L20" s="131" t="str">
        <f t="shared" si="0"/>
        <v>COI_CytB_ACP6089_Diptera_Chironomidae_Smittia</v>
      </c>
      <c r="M20" s="133" t="s">
        <v>3570</v>
      </c>
    </row>
    <row r="21" spans="1:13">
      <c r="A21" s="123">
        <v>36</v>
      </c>
      <c r="B21" s="123" t="s">
        <v>2261</v>
      </c>
      <c r="C21" s="123" t="s">
        <v>2262</v>
      </c>
      <c r="D21" s="123" t="s">
        <v>2385</v>
      </c>
      <c r="E21" s="123" t="s">
        <v>2385</v>
      </c>
      <c r="F21" s="123" t="s">
        <v>3544</v>
      </c>
      <c r="I21" s="89" t="str">
        <f>VLOOKUP(B21,mitogenome_database!$B$2:$B$58, 1,FALSE)</f>
        <v>MITO_101</v>
      </c>
      <c r="J21" s="89" t="b">
        <f t="shared" si="1"/>
        <v>1</v>
      </c>
      <c r="K21" s="131" t="e">
        <f>VLOOKUP(C21, M$2:M$59, 1, FALSE)</f>
        <v>#N/A</v>
      </c>
      <c r="L21" s="131" t="e">
        <f t="shared" si="0"/>
        <v>#N/A</v>
      </c>
      <c r="M21" s="133" t="s">
        <v>3571</v>
      </c>
    </row>
    <row r="22" spans="1:13">
      <c r="A22" s="123">
        <v>37</v>
      </c>
      <c r="B22" s="123" t="s">
        <v>2266</v>
      </c>
      <c r="C22" s="123" t="s">
        <v>2267</v>
      </c>
      <c r="D22" s="123" t="s">
        <v>2385</v>
      </c>
      <c r="E22" s="123" t="s">
        <v>2385</v>
      </c>
      <c r="F22" s="123" t="s">
        <v>3544</v>
      </c>
      <c r="I22" s="89" t="str">
        <f>VLOOKUP(B22,mitogenome_database!$B$2:$B$58, 1,FALSE)</f>
        <v>MITO_102</v>
      </c>
      <c r="J22" s="89" t="b">
        <f t="shared" si="1"/>
        <v>1</v>
      </c>
      <c r="K22" s="131" t="e">
        <f>VLOOKUP(C22, M$2:M$59, 1, FALSE)</f>
        <v>#N/A</v>
      </c>
      <c r="L22" s="131" t="e">
        <f t="shared" si="0"/>
        <v>#N/A</v>
      </c>
      <c r="M22" s="133" t="s">
        <v>3572</v>
      </c>
    </row>
    <row r="23" spans="1:13">
      <c r="A23" s="123">
        <v>40</v>
      </c>
      <c r="B23" s="124" t="s">
        <v>1346</v>
      </c>
      <c r="C23" s="123" t="s">
        <v>1347</v>
      </c>
      <c r="D23" s="123" t="s">
        <v>2385</v>
      </c>
      <c r="E23" s="123" t="s">
        <v>2385</v>
      </c>
      <c r="F23" s="123" t="s">
        <v>2385</v>
      </c>
      <c r="I23" s="89" t="str">
        <f>VLOOKUP(B23,mitogenome_database!$B$2:$B$58, 1,FALSE)</f>
        <v>CAN_B04</v>
      </c>
      <c r="J23" s="89" t="b">
        <f t="shared" si="1"/>
        <v>1</v>
      </c>
      <c r="K23" s="133" t="s">
        <v>3577</v>
      </c>
      <c r="L23" s="131" t="str">
        <f t="shared" si="0"/>
        <v>COI_CytB_ACX5953_Diptera_Chironomidae_Diamesa_arctica_COIsameAsACW5472</v>
      </c>
      <c r="M23" s="133" t="s">
        <v>3573</v>
      </c>
    </row>
    <row r="24" spans="1:13">
      <c r="A24" s="123">
        <v>57</v>
      </c>
      <c r="B24" s="126" t="s">
        <v>3103</v>
      </c>
      <c r="C24" s="126" t="s">
        <v>1006</v>
      </c>
      <c r="D24" s="126" t="s">
        <v>3544</v>
      </c>
      <c r="E24" s="126" t="s">
        <v>2385</v>
      </c>
      <c r="F24" s="126" t="s">
        <v>3544</v>
      </c>
      <c r="G24" s="96"/>
      <c r="H24" s="96" t="s">
        <v>3558</v>
      </c>
      <c r="I24" s="96" t="e">
        <f>VLOOKUP(B24,mitogenome_database!$B$2:$B$58, 1,FALSE)</f>
        <v>#N/A</v>
      </c>
      <c r="J24" s="96"/>
      <c r="K24" s="133" t="s">
        <v>3562</v>
      </c>
      <c r="L24" s="131" t="str">
        <f t="shared" si="0"/>
        <v>COI_CytB_AAA3398_Lepidoptera_Boloria_polaris</v>
      </c>
      <c r="M24" s="132" t="s">
        <v>1836</v>
      </c>
    </row>
    <row r="25" spans="1:13">
      <c r="A25" s="123">
        <v>34</v>
      </c>
      <c r="B25" s="124" t="s">
        <v>1488</v>
      </c>
      <c r="C25" s="123" t="s">
        <v>1489</v>
      </c>
      <c r="D25" s="123" t="s">
        <v>3544</v>
      </c>
      <c r="E25" s="123" t="s">
        <v>2385</v>
      </c>
      <c r="F25" s="123" t="s">
        <v>3544</v>
      </c>
      <c r="I25" s="89" t="str">
        <f>VLOOKUP(B25,mitogenome_database!$B$2:$B$58, 1,FALSE)</f>
        <v>CAN_D12</v>
      </c>
      <c r="J25" s="89" t="b">
        <f t="shared" ref="J25:J47" si="2">EXACT(B25,I25)</f>
        <v>1</v>
      </c>
      <c r="K25" s="131" t="str">
        <f>VLOOKUP(C25, M$2:M$59, 1, FALSE)</f>
        <v>BOLD:AAH1707_Hymenoptera_Ichneumonidae_Campoletis</v>
      </c>
      <c r="L25" s="131" t="str">
        <f t="shared" si="0"/>
        <v>COI_CytB_AAH1707_Hymenoptera_Ichneumonidae_Campoletis</v>
      </c>
      <c r="M25" s="132" t="s">
        <v>1334</v>
      </c>
    </row>
    <row r="26" spans="1:13">
      <c r="A26" s="123">
        <v>20</v>
      </c>
      <c r="B26" s="124" t="s">
        <v>1484</v>
      </c>
      <c r="C26" s="123" t="s">
        <v>1485</v>
      </c>
      <c r="D26" s="123" t="s">
        <v>3544</v>
      </c>
      <c r="E26" s="123" t="s">
        <v>2385</v>
      </c>
      <c r="F26" s="123" t="s">
        <v>3544</v>
      </c>
      <c r="I26" s="89" t="str">
        <f>VLOOKUP(B26,mitogenome_database!$B$2:$B$58, 1,FALSE)</f>
        <v>CAN_D11</v>
      </c>
      <c r="J26" s="89" t="b">
        <f t="shared" si="2"/>
        <v>1</v>
      </c>
      <c r="K26" s="131" t="str">
        <f>VLOOKUP(C26, M$2:M$59, 1, FALSE)</f>
        <v>BOLD:AAH2140_Hymenoptera_Ichneumonidae_Atractodes</v>
      </c>
      <c r="L26" s="131" t="str">
        <f t="shared" si="0"/>
        <v>COI_CytB_AAH2140_Hymenoptera_Ichneumonidae_Atractodes</v>
      </c>
      <c r="M26" s="132" t="s">
        <v>2289</v>
      </c>
    </row>
    <row r="27" spans="1:13">
      <c r="A27" s="126">
        <v>1</v>
      </c>
      <c r="B27" s="124" t="s">
        <v>1273</v>
      </c>
      <c r="C27" s="123" t="s">
        <v>1274</v>
      </c>
      <c r="D27" s="123" t="s">
        <v>3544</v>
      </c>
      <c r="E27" s="123" t="s">
        <v>2385</v>
      </c>
      <c r="F27" s="123" t="s">
        <v>3544</v>
      </c>
      <c r="I27" s="89" t="str">
        <f>VLOOKUP(B27,mitogenome_database!$B$2:$B$58, 1,FALSE)</f>
        <v>CAN_A02</v>
      </c>
      <c r="J27" s="89" t="b">
        <f t="shared" si="2"/>
        <v>1</v>
      </c>
      <c r="K27" s="131" t="str">
        <f>VLOOKUP(C27, M$2:M$59, 1, FALSE)</f>
        <v>BOLD:AAH2141_Hymenoptera_Ichneumonidae_Cryptinae</v>
      </c>
      <c r="L27" s="131" t="str">
        <f t="shared" si="0"/>
        <v>COI_CytB_AAH2141_Hymenoptera_Ichneumonidae_Cryptinae</v>
      </c>
      <c r="M27" s="133" t="s">
        <v>3574</v>
      </c>
    </row>
    <row r="28" spans="1:13">
      <c r="A28" s="123">
        <v>3</v>
      </c>
      <c r="B28" s="124" t="s">
        <v>1528</v>
      </c>
      <c r="C28" s="123" t="s">
        <v>1529</v>
      </c>
      <c r="D28" s="123" t="s">
        <v>3544</v>
      </c>
      <c r="E28" s="123" t="s">
        <v>2385</v>
      </c>
      <c r="F28" s="123" t="s">
        <v>3544</v>
      </c>
      <c r="I28" s="89" t="str">
        <f>VLOOKUP(B28,mitogenome_database!$B$2:$B$58, 1,FALSE)</f>
        <v>CAN_E09</v>
      </c>
      <c r="J28" s="89" t="b">
        <f t="shared" si="2"/>
        <v>1</v>
      </c>
      <c r="K28" s="131" t="str">
        <f>VLOOKUP(C28, M$2:M$59, 1, FALSE)</f>
        <v>BOLD:AAM6307_Diptera_Chironomidae_Orthocladiinae</v>
      </c>
      <c r="L28" s="131" t="str">
        <f t="shared" si="0"/>
        <v>COI_CytB_AAM6307_Diptera_Chironomidae_Orthocladiinae</v>
      </c>
      <c r="M28" s="132" t="s">
        <v>1387</v>
      </c>
    </row>
    <row r="29" spans="1:13">
      <c r="A29" s="123">
        <v>5</v>
      </c>
      <c r="B29" s="124" t="s">
        <v>1339</v>
      </c>
      <c r="C29" s="123" t="s">
        <v>1340</v>
      </c>
      <c r="D29" s="123" t="s">
        <v>3544</v>
      </c>
      <c r="E29" s="123" t="s">
        <v>2385</v>
      </c>
      <c r="F29" s="123" t="s">
        <v>2385</v>
      </c>
      <c r="I29" s="89" t="str">
        <f>VLOOKUP(B29,mitogenome_database!$B$2:$B$58, 1,FALSE)</f>
        <v>CAN_B03</v>
      </c>
      <c r="J29" s="89" t="b">
        <f t="shared" si="2"/>
        <v>1</v>
      </c>
      <c r="K29" s="131" t="str">
        <f>VLOOKUP(C29, M$2:M$59, 1, FALSE)</f>
        <v>BOLD:AAN5165_Diptera_Ceratopogonidae_Forcipomyia</v>
      </c>
      <c r="L29" s="131" t="str">
        <f t="shared" si="0"/>
        <v>COI_CytB_AAN5165_Diptera_Ceratopogonidae_Forcipomyia</v>
      </c>
      <c r="M29" s="132" t="s">
        <v>1517</v>
      </c>
    </row>
    <row r="30" spans="1:13">
      <c r="A30" s="123">
        <v>7</v>
      </c>
      <c r="B30" s="123" t="s">
        <v>2240</v>
      </c>
      <c r="C30" s="123" t="s">
        <v>2241</v>
      </c>
      <c r="D30" s="123" t="s">
        <v>3544</v>
      </c>
      <c r="E30" s="123" t="s">
        <v>2385</v>
      </c>
      <c r="F30" s="123" t="s">
        <v>2385</v>
      </c>
      <c r="I30" s="89" t="str">
        <f>VLOOKUP(B30,mitogenome_database!$B$2:$B$58, 1,FALSE)</f>
        <v>MITO_89</v>
      </c>
      <c r="J30" s="89" t="b">
        <f t="shared" si="2"/>
        <v>1</v>
      </c>
      <c r="K30" s="133" t="s">
        <v>3568</v>
      </c>
      <c r="L30" s="131" t="str">
        <f t="shared" si="0"/>
        <v>COI_CytB_AAW1090_Diptera_Agromyzidae_Phytomyza_erigerontophaga</v>
      </c>
      <c r="M30" s="132" t="s">
        <v>1801</v>
      </c>
    </row>
    <row r="31" spans="1:13">
      <c r="A31" s="123">
        <v>8</v>
      </c>
      <c r="B31" s="124" t="s">
        <v>1320</v>
      </c>
      <c r="C31" s="123" t="s">
        <v>1321</v>
      </c>
      <c r="D31" s="123" t="s">
        <v>3544</v>
      </c>
      <c r="E31" s="123" t="s">
        <v>2385</v>
      </c>
      <c r="F31" s="123" t="s">
        <v>3544</v>
      </c>
      <c r="I31" s="89" t="str">
        <f>VLOOKUP(B31,mitogenome_database!$B$2:$B$58, 1,FALSE)</f>
        <v>CAN_A11</v>
      </c>
      <c r="J31" s="89" t="b">
        <f t="shared" si="2"/>
        <v>1</v>
      </c>
      <c r="K31" s="133" t="s">
        <v>3571</v>
      </c>
      <c r="L31" s="131" t="str">
        <f t="shared" si="0"/>
        <v>COI_CytB_ABW6398_Hymenoptera_Pteromalidae_Pachyneuron_groenlandicum</v>
      </c>
      <c r="M31" s="133" t="s">
        <v>3575</v>
      </c>
    </row>
    <row r="32" spans="1:13">
      <c r="A32" s="123">
        <v>17</v>
      </c>
      <c r="B32" s="124" t="s">
        <v>1835</v>
      </c>
      <c r="C32" s="123" t="s">
        <v>1836</v>
      </c>
      <c r="D32" s="123" t="s">
        <v>3544</v>
      </c>
      <c r="E32" s="123" t="s">
        <v>2385</v>
      </c>
      <c r="F32" s="123" t="s">
        <v>3544</v>
      </c>
      <c r="I32" s="89" t="str">
        <f>VLOOKUP(B32,mitogenome_database!$B$2:$B$58, 1,FALSE)</f>
        <v>CAN_481</v>
      </c>
      <c r="J32" s="89" t="b">
        <f t="shared" si="2"/>
        <v>1</v>
      </c>
      <c r="K32" s="131" t="str">
        <f>VLOOKUP(C32, M$2:M$59, 1, FALSE)</f>
        <v>BOLD:ACC5452_Diptera_Chironomidae_Metriocnemus</v>
      </c>
      <c r="L32" s="131" t="str">
        <f t="shared" si="0"/>
        <v>COI_CytB_ACC5452_Diptera_Chironomidae_Metriocnemus</v>
      </c>
      <c r="M32" s="132" t="s">
        <v>1382</v>
      </c>
    </row>
    <row r="33" spans="1:13">
      <c r="A33" s="123">
        <v>29</v>
      </c>
      <c r="B33" s="124" t="s">
        <v>1333</v>
      </c>
      <c r="C33" s="123" t="s">
        <v>1334</v>
      </c>
      <c r="D33" s="123" t="s">
        <v>3544</v>
      </c>
      <c r="E33" s="123" t="s">
        <v>2385</v>
      </c>
      <c r="F33" s="123" t="s">
        <v>3544</v>
      </c>
      <c r="I33" s="89" t="str">
        <f>VLOOKUP(B33,mitogenome_database!$B$2:$B$58, 1,FALSE)</f>
        <v>CAN_B02</v>
      </c>
      <c r="J33" s="89" t="b">
        <f t="shared" si="2"/>
        <v>1</v>
      </c>
      <c r="K33" s="131" t="str">
        <f>VLOOKUP(C33, M$2:M$59, 1, FALSE)</f>
        <v>BOLD:ACD2908_Diptera_Chironomidae_Orthocladius</v>
      </c>
      <c r="L33" s="131" t="str">
        <f t="shared" si="0"/>
        <v>COI_CytB_ACD2908_Diptera_Chironomidae_Orthocladius</v>
      </c>
      <c r="M33" s="132" t="s">
        <v>1734</v>
      </c>
    </row>
    <row r="34" spans="1:13">
      <c r="A34" s="123">
        <v>30</v>
      </c>
      <c r="B34" s="124" t="s">
        <v>1516</v>
      </c>
      <c r="C34" s="123" t="s">
        <v>1517</v>
      </c>
      <c r="D34" s="123" t="s">
        <v>3544</v>
      </c>
      <c r="E34" s="123" t="s">
        <v>2385</v>
      </c>
      <c r="F34" s="123" t="s">
        <v>3544</v>
      </c>
      <c r="I34" s="89" t="str">
        <f>VLOOKUP(B34,mitogenome_database!$B$2:$B$58, 1,FALSE)</f>
        <v>CAN_E06</v>
      </c>
      <c r="J34" s="89" t="b">
        <f t="shared" si="2"/>
        <v>1</v>
      </c>
      <c r="K34" s="131" t="str">
        <f>VLOOKUP(C34, M$2:M$59, 1, FALSE)</f>
        <v>BOLD:ACG3235_Diptera_Chironomidae_Orthocladiinae</v>
      </c>
      <c r="L34" s="131" t="str">
        <f t="shared" si="0"/>
        <v>COI_CytB_ACG3235_Diptera_Chironomidae_Orthocladiinae</v>
      </c>
      <c r="M34" s="132" t="s">
        <v>1730</v>
      </c>
    </row>
    <row r="35" spans="1:13">
      <c r="A35" s="123">
        <v>42</v>
      </c>
      <c r="B35" s="124" t="s">
        <v>1800</v>
      </c>
      <c r="C35" s="123" t="s">
        <v>1801</v>
      </c>
      <c r="D35" s="123" t="s">
        <v>3544</v>
      </c>
      <c r="E35" s="123" t="s">
        <v>2385</v>
      </c>
      <c r="F35" s="123" t="s">
        <v>3544</v>
      </c>
      <c r="I35" s="89" t="str">
        <f>VLOOKUP(B35,mitogenome_database!$B$2:$B$58, 1,FALSE)</f>
        <v>CAN_456</v>
      </c>
      <c r="J35" s="89" t="b">
        <f t="shared" si="2"/>
        <v>1</v>
      </c>
      <c r="K35" s="131" t="str">
        <f>VLOOKUP(C35, M$2:M$59, 1, FALSE)</f>
        <v>BOLD:ACI8913_Diptera_Chironomidae_Smittia</v>
      </c>
      <c r="L35" s="131" t="str">
        <f t="shared" si="0"/>
        <v>COI_CytB_ACI8913_Diptera_Chironomidae_Smittia</v>
      </c>
      <c r="M35" s="132" t="s">
        <v>1686</v>
      </c>
    </row>
    <row r="36" spans="1:13">
      <c r="A36" s="123">
        <v>49</v>
      </c>
      <c r="B36" s="124" t="s">
        <v>1790</v>
      </c>
      <c r="C36" s="123" t="s">
        <v>1791</v>
      </c>
      <c r="D36" s="123" t="s">
        <v>3544</v>
      </c>
      <c r="E36" s="123" t="s">
        <v>2385</v>
      </c>
      <c r="F36" s="123" t="s">
        <v>3544</v>
      </c>
      <c r="I36" s="89" t="str">
        <f>VLOOKUP(B36,mitogenome_database!$B$2:$B$58, 1,FALSE)</f>
        <v>CAN_447</v>
      </c>
      <c r="J36" s="89" t="b">
        <f t="shared" si="2"/>
        <v>1</v>
      </c>
      <c r="K36" s="133" t="s">
        <v>3575</v>
      </c>
      <c r="L36" s="131" t="str">
        <f t="shared" si="0"/>
        <v>COI_CytB_ACI8976_Diptera_Chironomidae_Prosmittia_jemtlandica</v>
      </c>
      <c r="M36" s="133" t="s">
        <v>3576</v>
      </c>
    </row>
    <row r="37" spans="1:13">
      <c r="A37" s="123">
        <v>50</v>
      </c>
      <c r="B37" s="124" t="s">
        <v>1381</v>
      </c>
      <c r="C37" s="123" t="s">
        <v>1382</v>
      </c>
      <c r="D37" s="123" t="s">
        <v>3544</v>
      </c>
      <c r="E37" s="123" t="s">
        <v>2385</v>
      </c>
      <c r="F37" s="123" t="s">
        <v>3544</v>
      </c>
      <c r="I37" s="89" t="str">
        <f>VLOOKUP(B37,mitogenome_database!$B$2:$B$58, 1,FALSE)</f>
        <v>CAN_B10</v>
      </c>
      <c r="J37" s="89" t="b">
        <f t="shared" si="2"/>
        <v>1</v>
      </c>
      <c r="K37" s="131" t="str">
        <f t="shared" ref="K37:K59" si="3">VLOOKUP(C37, M$2:M$59, 1, FALSE)</f>
        <v>BOLD:ACI9621_Diptera_Chironomidae_Metriocnemus</v>
      </c>
      <c r="L37" s="131" t="str">
        <f t="shared" si="0"/>
        <v>COI_CytB_ACI9621_Diptera_Chironomidae_Metriocnemus</v>
      </c>
      <c r="M37" s="132" t="s">
        <v>1715</v>
      </c>
    </row>
    <row r="38" spans="1:13">
      <c r="A38" s="123">
        <v>53</v>
      </c>
      <c r="B38" s="124" t="s">
        <v>1733</v>
      </c>
      <c r="C38" s="123" t="s">
        <v>1734</v>
      </c>
      <c r="D38" s="123" t="s">
        <v>3544</v>
      </c>
      <c r="E38" s="123" t="s">
        <v>2385</v>
      </c>
      <c r="F38" s="123" t="s">
        <v>2385</v>
      </c>
      <c r="I38" s="89" t="str">
        <f>VLOOKUP(B38,mitogenome_database!$B$2:$B$58, 1,FALSE)</f>
        <v>CAN_417</v>
      </c>
      <c r="J38" s="89" t="b">
        <f t="shared" si="2"/>
        <v>1</v>
      </c>
      <c r="K38" s="131" t="str">
        <f t="shared" si="3"/>
        <v>BOLD:ACP3647_Diptera_Chironomidae</v>
      </c>
      <c r="L38" s="131" t="str">
        <f t="shared" si="0"/>
        <v>COI_CytB_ACP3647_Diptera_Chironomidae</v>
      </c>
      <c r="M38" s="132" t="s">
        <v>1739</v>
      </c>
    </row>
    <row r="39" spans="1:13">
      <c r="A39" s="123">
        <v>54</v>
      </c>
      <c r="B39" s="124" t="s">
        <v>1729</v>
      </c>
      <c r="C39" s="123" t="s">
        <v>1730</v>
      </c>
      <c r="D39" s="123" t="s">
        <v>3544</v>
      </c>
      <c r="E39" s="123" t="s">
        <v>2385</v>
      </c>
      <c r="F39" s="123" t="s">
        <v>3544</v>
      </c>
      <c r="I39" s="89" t="str">
        <f>VLOOKUP(B39,mitogenome_database!$B$2:$B$58, 1,FALSE)</f>
        <v>CAN_416</v>
      </c>
      <c r="J39" s="89" t="b">
        <f t="shared" si="2"/>
        <v>1</v>
      </c>
      <c r="K39" s="131" t="str">
        <f t="shared" si="3"/>
        <v>BOLD:ACP4142_Diptera_Sciaridae_Lycoriella</v>
      </c>
      <c r="L39" s="131" t="str">
        <f t="shared" si="0"/>
        <v>COI_CytB_ACP4142_Diptera_Sciaridae_Lycoriella</v>
      </c>
      <c r="M39" s="132" t="s">
        <v>2293</v>
      </c>
    </row>
    <row r="40" spans="1:13">
      <c r="A40" s="123">
        <v>55</v>
      </c>
      <c r="B40" s="124" t="s">
        <v>1685</v>
      </c>
      <c r="C40" s="123" t="s">
        <v>1686</v>
      </c>
      <c r="D40" s="123" t="s">
        <v>3544</v>
      </c>
      <c r="E40" s="123" t="s">
        <v>2385</v>
      </c>
      <c r="F40" s="123" t="s">
        <v>3544</v>
      </c>
      <c r="I40" s="89" t="str">
        <f>VLOOKUP(B40,mitogenome_database!$B$2:$B$58, 1,FALSE)</f>
        <v>CAN_392</v>
      </c>
      <c r="J40" s="89" t="b">
        <f t="shared" si="2"/>
        <v>1</v>
      </c>
      <c r="K40" s="131" t="str">
        <f t="shared" si="3"/>
        <v>BOLD:ACP4364_Diptera_Sciaridae</v>
      </c>
      <c r="L40" s="131" t="str">
        <f t="shared" si="0"/>
        <v>COI_CytB_ACP4364_Diptera_Sciaridae</v>
      </c>
      <c r="M40" s="132" t="s">
        <v>1544</v>
      </c>
    </row>
    <row r="41" spans="1:13">
      <c r="A41" s="126">
        <v>2</v>
      </c>
      <c r="B41" s="124" t="s">
        <v>1738</v>
      </c>
      <c r="C41" s="123" t="s">
        <v>1739</v>
      </c>
      <c r="D41" s="123" t="s">
        <v>3544</v>
      </c>
      <c r="E41" s="123" t="s">
        <v>2385</v>
      </c>
      <c r="F41" s="123" t="s">
        <v>2385</v>
      </c>
      <c r="I41" s="89" t="str">
        <f>VLOOKUP(B41,mitogenome_database!$B$2:$B$58, 1,FALSE)</f>
        <v>CAN_422</v>
      </c>
      <c r="J41" s="89" t="b">
        <f t="shared" si="2"/>
        <v>1</v>
      </c>
      <c r="K41" s="131" t="str">
        <f t="shared" si="3"/>
        <v>BOLD:ACP6246_Diptera_Agromyzidae</v>
      </c>
      <c r="L41" s="131" t="str">
        <f t="shared" si="0"/>
        <v>COI_CytB_ACP6246_Diptera_Agromyzidae</v>
      </c>
      <c r="M41" s="132" t="s">
        <v>1366</v>
      </c>
    </row>
    <row r="42" spans="1:13">
      <c r="A42" s="123">
        <v>9</v>
      </c>
      <c r="B42" s="123" t="s">
        <v>2292</v>
      </c>
      <c r="C42" s="123" t="s">
        <v>2293</v>
      </c>
      <c r="D42" s="123" t="s">
        <v>3544</v>
      </c>
      <c r="E42" s="123" t="s">
        <v>2385</v>
      </c>
      <c r="F42" s="123" t="s">
        <v>2385</v>
      </c>
      <c r="I42" s="89" t="str">
        <f>VLOOKUP(B42,mitogenome_database!$B$2:$B$58, 1,FALSE)</f>
        <v>MITO_109</v>
      </c>
      <c r="J42" s="89" t="b">
        <f t="shared" si="2"/>
        <v>1</v>
      </c>
      <c r="K42" s="131" t="str">
        <f t="shared" si="3"/>
        <v>BOLD:ACR0933_Diptera_Trichoceridae</v>
      </c>
      <c r="L42" s="131" t="str">
        <f t="shared" si="0"/>
        <v>COI_CytB_ACR0933_Diptera_Trichoceridae</v>
      </c>
      <c r="M42" s="133" t="s">
        <v>3577</v>
      </c>
    </row>
    <row r="43" spans="1:13">
      <c r="A43" s="123">
        <v>10</v>
      </c>
      <c r="B43" s="124" t="s">
        <v>1543</v>
      </c>
      <c r="C43" s="123" t="s">
        <v>1544</v>
      </c>
      <c r="D43" s="123" t="s">
        <v>3544</v>
      </c>
      <c r="E43" s="123" t="s">
        <v>2385</v>
      </c>
      <c r="F43" s="123" t="s">
        <v>3544</v>
      </c>
      <c r="I43" s="89" t="str">
        <f>VLOOKUP(B43,mitogenome_database!$B$2:$B$58, 1,FALSE)</f>
        <v>CAN_E12</v>
      </c>
      <c r="J43" s="89" t="b">
        <f t="shared" si="2"/>
        <v>1</v>
      </c>
      <c r="K43" s="131" t="str">
        <f t="shared" si="3"/>
        <v>BOLD:ACR5821_Diptera_Chironomidae</v>
      </c>
      <c r="L43" s="131" t="str">
        <f t="shared" si="0"/>
        <v>COI_CytB_ACR5821_Diptera_Chironomidae</v>
      </c>
    </row>
    <row r="44" spans="1:13">
      <c r="A44" s="123">
        <v>11</v>
      </c>
      <c r="B44" s="123" t="s">
        <v>2251</v>
      </c>
      <c r="C44" s="123" t="s">
        <v>2252</v>
      </c>
      <c r="D44" s="123" t="s">
        <v>3544</v>
      </c>
      <c r="E44" s="123" t="s">
        <v>2385</v>
      </c>
      <c r="F44" s="123" t="s">
        <v>3544</v>
      </c>
      <c r="I44" s="89" t="str">
        <f>VLOOKUP(B44,mitogenome_database!$B$2:$B$58, 1,FALSE)</f>
        <v>MITO_91</v>
      </c>
      <c r="J44" s="89" t="b">
        <f t="shared" si="2"/>
        <v>1</v>
      </c>
      <c r="K44" s="131" t="e">
        <f t="shared" si="3"/>
        <v>#N/A</v>
      </c>
      <c r="L44" s="131" t="e">
        <f t="shared" si="0"/>
        <v>#N/A</v>
      </c>
    </row>
    <row r="45" spans="1:13">
      <c r="A45" s="123">
        <v>12</v>
      </c>
      <c r="B45" s="124" t="s">
        <v>1522</v>
      </c>
      <c r="C45" s="123" t="s">
        <v>1523</v>
      </c>
      <c r="D45" s="123" t="s">
        <v>3544</v>
      </c>
      <c r="E45" s="123" t="s">
        <v>2385</v>
      </c>
      <c r="F45" s="123" t="s">
        <v>3544</v>
      </c>
      <c r="I45" s="89" t="str">
        <f>VLOOKUP(B45,mitogenome_database!$B$2:$B$58, 1,FALSE)</f>
        <v>CAN_E07</v>
      </c>
      <c r="J45" s="89" t="b">
        <f t="shared" si="2"/>
        <v>1</v>
      </c>
      <c r="K45" s="131" t="e">
        <f t="shared" si="3"/>
        <v>#N/A</v>
      </c>
      <c r="L45" s="131" t="e">
        <f t="shared" si="0"/>
        <v>#N/A</v>
      </c>
    </row>
    <row r="46" spans="1:13">
      <c r="A46" s="123">
        <v>23</v>
      </c>
      <c r="B46" s="124" t="s">
        <v>1365</v>
      </c>
      <c r="C46" s="123" t="s">
        <v>1366</v>
      </c>
      <c r="D46" s="123" t="s">
        <v>3544</v>
      </c>
      <c r="E46" s="123" t="s">
        <v>2385</v>
      </c>
      <c r="F46" s="123" t="s">
        <v>2385</v>
      </c>
      <c r="I46" s="89" t="str">
        <f>VLOOKUP(B46,mitogenome_database!$B$2:$B$58, 1,FALSE)</f>
        <v>CAN_B07</v>
      </c>
      <c r="J46" s="89" t="b">
        <f t="shared" si="2"/>
        <v>1</v>
      </c>
      <c r="K46" s="131" t="str">
        <f t="shared" si="3"/>
        <v>BOLD:ACU4980_Diptera_Ceratopogonidae_Brachypogon</v>
      </c>
      <c r="L46" s="131" t="str">
        <f t="shared" si="0"/>
        <v>COI_CytB_ACU4980_Diptera_Ceratopogonidae_Brachypogon</v>
      </c>
    </row>
    <row r="47" spans="1:13">
      <c r="A47" s="123">
        <v>24</v>
      </c>
      <c r="B47" s="124" t="s">
        <v>1307</v>
      </c>
      <c r="C47" s="123" t="s">
        <v>1308</v>
      </c>
      <c r="D47" s="123" t="s">
        <v>2385</v>
      </c>
      <c r="E47" s="123" t="s">
        <v>3544</v>
      </c>
      <c r="F47" s="123" t="s">
        <v>3544</v>
      </c>
      <c r="I47" s="89" t="str">
        <f>VLOOKUP(B47,mitogenome_database!$B$2:$B$58, 1,FALSE)</f>
        <v>CAN_A08</v>
      </c>
      <c r="J47" s="89" t="b">
        <f t="shared" si="2"/>
        <v>1</v>
      </c>
      <c r="K47" s="131" t="e">
        <f t="shared" si="3"/>
        <v>#N/A</v>
      </c>
      <c r="L47" s="131" t="e">
        <f t="shared" si="0"/>
        <v>#N/A</v>
      </c>
    </row>
    <row r="48" spans="1:13">
      <c r="A48" s="123">
        <v>35</v>
      </c>
      <c r="B48" s="127" t="s">
        <v>3101</v>
      </c>
      <c r="C48" s="126" t="s">
        <v>540</v>
      </c>
      <c r="D48" s="126" t="s">
        <v>2385</v>
      </c>
      <c r="E48" s="126" t="s">
        <v>3544</v>
      </c>
      <c r="F48" s="126" t="s">
        <v>3544</v>
      </c>
      <c r="G48" s="126"/>
      <c r="H48" s="96" t="s">
        <v>3557</v>
      </c>
      <c r="I48" s="96" t="e">
        <f>VLOOKUP(B48,mitogenome_database!$B$2:$B$58, 1,FALSE)</f>
        <v>#N/A</v>
      </c>
      <c r="J48" s="96"/>
      <c r="K48" s="131" t="e">
        <f t="shared" si="3"/>
        <v>#N/A</v>
      </c>
      <c r="L48" s="131" t="e">
        <f t="shared" si="0"/>
        <v>#N/A</v>
      </c>
    </row>
    <row r="49" spans="1:12">
      <c r="A49" s="123">
        <v>48</v>
      </c>
      <c r="B49" s="124" t="s">
        <v>1548</v>
      </c>
      <c r="C49" s="123" t="s">
        <v>1549</v>
      </c>
      <c r="D49" s="123" t="s">
        <v>2385</v>
      </c>
      <c r="E49" s="123" t="s">
        <v>3544</v>
      </c>
      <c r="F49" s="123" t="s">
        <v>3544</v>
      </c>
      <c r="I49" s="89" t="str">
        <f>VLOOKUP(B49,mitogenome_database!$B$2:$B$58, 1,FALSE)</f>
        <v>CAN_F02</v>
      </c>
      <c r="J49" s="89" t="b">
        <f t="shared" ref="J49:J59" si="4">EXACT(B49,I49)</f>
        <v>1</v>
      </c>
      <c r="K49" s="131" t="e">
        <f t="shared" si="3"/>
        <v>#N/A</v>
      </c>
      <c r="L49" s="131" t="e">
        <f t="shared" si="0"/>
        <v>#N/A</v>
      </c>
    </row>
    <row r="50" spans="1:12">
      <c r="A50" s="126">
        <v>4</v>
      </c>
      <c r="B50" s="124" t="s">
        <v>1910</v>
      </c>
      <c r="C50" s="123" t="s">
        <v>1911</v>
      </c>
      <c r="D50" s="123" t="s">
        <v>2385</v>
      </c>
      <c r="E50" s="123" t="s">
        <v>3544</v>
      </c>
      <c r="F50" s="123" t="s">
        <v>3544</v>
      </c>
      <c r="I50" s="89" t="str">
        <f>VLOOKUP(B50,mitogenome_database!$B$2:$B$58, 1,FALSE)</f>
        <v>CAN_527</v>
      </c>
      <c r="J50" s="89" t="b">
        <f t="shared" si="4"/>
        <v>1</v>
      </c>
      <c r="K50" s="131" t="e">
        <f t="shared" si="3"/>
        <v>#N/A</v>
      </c>
      <c r="L50" s="131" t="e">
        <f t="shared" si="0"/>
        <v>#N/A</v>
      </c>
    </row>
    <row r="51" spans="1:12">
      <c r="A51" s="123">
        <v>13</v>
      </c>
      <c r="B51" s="124" t="s">
        <v>1314</v>
      </c>
      <c r="C51" s="123" t="s">
        <v>1315</v>
      </c>
      <c r="D51" s="123" t="s">
        <v>2385</v>
      </c>
      <c r="E51" s="123" t="s">
        <v>3544</v>
      </c>
      <c r="F51" s="123" t="s">
        <v>3544</v>
      </c>
      <c r="I51" s="89" t="str">
        <f>VLOOKUP(B51,mitogenome_database!$B$2:$B$58, 1,FALSE)</f>
        <v>CAN_A10</v>
      </c>
      <c r="J51" s="89" t="b">
        <f t="shared" si="4"/>
        <v>1</v>
      </c>
      <c r="K51" s="131" t="e">
        <f t="shared" si="3"/>
        <v>#N/A</v>
      </c>
      <c r="L51" s="131" t="e">
        <f t="shared" si="0"/>
        <v>#N/A</v>
      </c>
    </row>
    <row r="52" spans="1:12">
      <c r="A52" s="123">
        <v>32</v>
      </c>
      <c r="B52" s="124" t="s">
        <v>1416</v>
      </c>
      <c r="C52" s="123" t="s">
        <v>1417</v>
      </c>
      <c r="D52" s="123" t="s">
        <v>2385</v>
      </c>
      <c r="E52" s="123" t="s">
        <v>3544</v>
      </c>
      <c r="F52" s="123" t="s">
        <v>3544</v>
      </c>
      <c r="G52" s="123"/>
      <c r="I52" s="89" t="str">
        <f>VLOOKUP(B52,mitogenome_database!$B$2:$B$58, 1,FALSE)</f>
        <v>CAN_C07</v>
      </c>
      <c r="J52" s="89" t="b">
        <f t="shared" si="4"/>
        <v>1</v>
      </c>
      <c r="K52" s="131" t="e">
        <f t="shared" si="3"/>
        <v>#N/A</v>
      </c>
      <c r="L52" s="131" t="e">
        <f t="shared" si="0"/>
        <v>#N/A</v>
      </c>
    </row>
    <row r="53" spans="1:12">
      <c r="A53" s="123">
        <v>43</v>
      </c>
      <c r="B53" s="124" t="s">
        <v>1299</v>
      </c>
      <c r="C53" s="123" t="s">
        <v>1300</v>
      </c>
      <c r="D53" s="123" t="s">
        <v>2385</v>
      </c>
      <c r="E53" s="123" t="s">
        <v>3544</v>
      </c>
      <c r="F53" s="123" t="s">
        <v>3544</v>
      </c>
      <c r="I53" s="89" t="str">
        <f>VLOOKUP(B53,mitogenome_database!$B$2:$B$58, 1,FALSE)</f>
        <v>CAN_A07</v>
      </c>
      <c r="J53" s="89" t="b">
        <f t="shared" si="4"/>
        <v>1</v>
      </c>
      <c r="K53" s="131" t="e">
        <f t="shared" si="3"/>
        <v>#N/A</v>
      </c>
      <c r="L53" s="131" t="e">
        <f t="shared" si="0"/>
        <v>#N/A</v>
      </c>
    </row>
    <row r="54" spans="1:12">
      <c r="A54" s="123">
        <v>51</v>
      </c>
      <c r="B54" s="124" t="s">
        <v>1293</v>
      </c>
      <c r="C54" s="123" t="s">
        <v>1294</v>
      </c>
      <c r="D54" s="123" t="s">
        <v>2385</v>
      </c>
      <c r="E54" s="123" t="s">
        <v>3544</v>
      </c>
      <c r="F54" s="123" t="s">
        <v>3544</v>
      </c>
      <c r="I54" s="89" t="str">
        <f>VLOOKUP(B54,mitogenome_database!$B$2:$B$58, 1,FALSE)</f>
        <v>CAN_A05</v>
      </c>
      <c r="J54" s="89" t="b">
        <f t="shared" si="4"/>
        <v>1</v>
      </c>
      <c r="K54" s="131" t="e">
        <f t="shared" si="3"/>
        <v>#N/A</v>
      </c>
      <c r="L54" s="131" t="e">
        <f t="shared" si="0"/>
        <v>#N/A</v>
      </c>
    </row>
    <row r="55" spans="1:12">
      <c r="A55" s="123">
        <v>52</v>
      </c>
      <c r="B55" s="124" t="s">
        <v>1423</v>
      </c>
      <c r="C55" s="123" t="s">
        <v>1424</v>
      </c>
      <c r="D55" s="123" t="s">
        <v>2385</v>
      </c>
      <c r="E55" s="123" t="s">
        <v>3544</v>
      </c>
      <c r="F55" s="123" t="s">
        <v>3544</v>
      </c>
      <c r="G55" s="89" t="s">
        <v>3548</v>
      </c>
      <c r="I55" s="89" t="str">
        <f>VLOOKUP(B55,mitogenome_database!$B$2:$B$58, 1,FALSE)</f>
        <v>CAN_C08</v>
      </c>
      <c r="J55" s="89" t="b">
        <f t="shared" si="4"/>
        <v>1</v>
      </c>
      <c r="K55" s="131" t="e">
        <f t="shared" si="3"/>
        <v>#N/A</v>
      </c>
      <c r="L55" s="131" t="e">
        <f t="shared" si="0"/>
        <v>#N/A</v>
      </c>
    </row>
    <row r="56" spans="1:12">
      <c r="A56" s="123">
        <v>18</v>
      </c>
      <c r="B56" s="124" t="s">
        <v>1457</v>
      </c>
      <c r="C56" s="123" t="s">
        <v>1458</v>
      </c>
      <c r="D56" s="123" t="s">
        <v>3544</v>
      </c>
      <c r="E56" s="123" t="s">
        <v>3544</v>
      </c>
      <c r="F56" s="123" t="s">
        <v>3544</v>
      </c>
      <c r="I56" s="89" t="str">
        <f>VLOOKUP(B56,mitogenome_database!$B$2:$B$58, 1,FALSE)</f>
        <v>CAN_D05</v>
      </c>
      <c r="J56" s="89" t="b">
        <f t="shared" si="4"/>
        <v>1</v>
      </c>
      <c r="K56" s="131" t="e">
        <f t="shared" si="3"/>
        <v>#N/A</v>
      </c>
      <c r="L56" s="131" t="e">
        <f t="shared" si="0"/>
        <v>#N/A</v>
      </c>
    </row>
    <row r="57" spans="1:12">
      <c r="A57" s="123">
        <v>25</v>
      </c>
      <c r="B57" s="124" t="s">
        <v>1352</v>
      </c>
      <c r="C57" s="123" t="s">
        <v>1353</v>
      </c>
      <c r="D57" s="123" t="s">
        <v>3544</v>
      </c>
      <c r="E57" s="123" t="s">
        <v>3544</v>
      </c>
      <c r="F57" s="123" t="s">
        <v>3544</v>
      </c>
      <c r="I57" s="89" t="str">
        <f>VLOOKUP(B57,mitogenome_database!$B$2:$B$58, 1,FALSE)</f>
        <v>CAN_B05</v>
      </c>
      <c r="J57" s="89" t="b">
        <f t="shared" si="4"/>
        <v>1</v>
      </c>
      <c r="K57" s="131" t="e">
        <f t="shared" si="3"/>
        <v>#N/A</v>
      </c>
      <c r="L57" s="131" t="e">
        <f t="shared" si="0"/>
        <v>#N/A</v>
      </c>
    </row>
    <row r="58" spans="1:12">
      <c r="A58" s="123">
        <v>26</v>
      </c>
      <c r="B58" s="124" t="s">
        <v>1437</v>
      </c>
      <c r="C58" s="123" t="s">
        <v>1438</v>
      </c>
      <c r="D58" s="123" t="s">
        <v>3544</v>
      </c>
      <c r="E58" s="123" t="s">
        <v>3544</v>
      </c>
      <c r="F58" s="123" t="s">
        <v>3544</v>
      </c>
      <c r="I58" s="89" t="str">
        <f>VLOOKUP(B58,mitogenome_database!$B$2:$B$58, 1,FALSE)</f>
        <v>CAN_C12</v>
      </c>
      <c r="J58" s="89" t="b">
        <f t="shared" si="4"/>
        <v>1</v>
      </c>
      <c r="K58" s="131" t="e">
        <f t="shared" si="3"/>
        <v>#N/A</v>
      </c>
      <c r="L58" s="131" t="e">
        <f t="shared" si="0"/>
        <v>#N/A</v>
      </c>
    </row>
    <row r="59" spans="1:12">
      <c r="A59" s="123">
        <v>46</v>
      </c>
      <c r="B59" s="124" t="s">
        <v>1831</v>
      </c>
      <c r="C59" s="123" t="s">
        <v>1832</v>
      </c>
      <c r="D59" s="123" t="s">
        <v>3544</v>
      </c>
      <c r="E59" s="123" t="s">
        <v>3544</v>
      </c>
      <c r="F59" s="123" t="s">
        <v>3544</v>
      </c>
      <c r="I59" s="89" t="str">
        <f>VLOOKUP(B59,mitogenome_database!$B$2:$B$58, 1,FALSE)</f>
        <v>CAN_480</v>
      </c>
      <c r="J59" s="89" t="b">
        <f t="shared" si="4"/>
        <v>1</v>
      </c>
      <c r="K59" s="131" t="e">
        <f t="shared" si="3"/>
        <v>#N/A</v>
      </c>
      <c r="L59" s="131" t="e">
        <f t="shared" si="0"/>
        <v>#N/A</v>
      </c>
    </row>
  </sheetData>
  <autoFilter ref="B1:K59" xr:uid="{A6A27083-9559-9C4A-8F44-84C463DCF3AD}">
    <sortState ref="B2:K59">
      <sortCondition descending="1" ref="E1:E59"/>
    </sortState>
  </autoFilter>
  <sortState ref="M2:M59">
    <sortCondition ref="M2:M59"/>
  </sortState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mitogenome_database</vt:lpstr>
      <vt:lpstr>Tea_added</vt:lpstr>
      <vt:lpstr>Sanger_update_20181016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</cp:lastModifiedBy>
  <dcterms:created xsi:type="dcterms:W3CDTF">2018-06-12T09:53:08Z</dcterms:created>
  <dcterms:modified xsi:type="dcterms:W3CDTF">2018-11-13T10:56:53Z</dcterms:modified>
</cp:coreProperties>
</file>