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Negorashi2011/Dropbox/Working_docs/Luo_Mingjie_Oregon/HJA_analyses_Kelpie/HJA_scripts/08_reference_sequences_datasets/"/>
    </mc:Choice>
  </mc:AlternateContent>
  <xr:revisionPtr revIDLastSave="0" documentId="13_ncr:1_{D8E01B53-CF66-154E-96EE-BC59805EDC07}" xr6:coauthVersionLast="46" xr6:coauthVersionMax="46" xr10:uidLastSave="{00000000-0000-0000-0000-000000000000}"/>
  <bookViews>
    <workbookView xWindow="0" yWindow="500" windowWidth="33600" windowHeight="20500" xr2:uid="{53C8B974-4F2E-7B4E-B4C5-DAE879BD509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7" i="1" l="1"/>
  <c r="O17" i="1"/>
  <c r="P17" i="1"/>
  <c r="M17" i="1"/>
  <c r="M13" i="1"/>
  <c r="M15" i="1"/>
  <c r="D15" i="1"/>
  <c r="D13" i="1"/>
  <c r="H13" i="1"/>
  <c r="H16" i="1"/>
  <c r="H15" i="1"/>
  <c r="H14" i="1"/>
  <c r="T4" i="1"/>
  <c r="U4" i="1"/>
  <c r="V4" i="1"/>
  <c r="T5" i="1"/>
  <c r="U5" i="1"/>
  <c r="V5" i="1"/>
  <c r="T6" i="1"/>
  <c r="U6" i="1"/>
  <c r="V6" i="1"/>
  <c r="T7" i="1"/>
  <c r="U7" i="1"/>
  <c r="V7" i="1"/>
  <c r="S5" i="1"/>
  <c r="S6" i="1"/>
  <c r="S7" i="1"/>
  <c r="S4" i="1"/>
  <c r="F16" i="1"/>
  <c r="F15" i="1"/>
  <c r="O15" i="1" s="1"/>
  <c r="F14" i="1"/>
  <c r="G14" i="1"/>
  <c r="E14" i="1"/>
  <c r="I5" i="1"/>
  <c r="I6" i="1"/>
  <c r="I7" i="1"/>
  <c r="I4" i="1"/>
  <c r="E15" i="1"/>
  <c r="E13" i="1"/>
  <c r="D16" i="1"/>
  <c r="G16" i="1"/>
  <c r="G13" i="1"/>
  <c r="N13" i="1" l="1"/>
  <c r="P13" i="1"/>
  <c r="O14" i="1"/>
  <c r="O16" i="1"/>
  <c r="N15" i="1"/>
  <c r="M16" i="1"/>
  <c r="P16" i="1"/>
  <c r="N14" i="1"/>
  <c r="D14" i="1" l="1"/>
  <c r="F13" i="1"/>
  <c r="O13" i="1" s="1"/>
  <c r="G15" i="1"/>
  <c r="E16" i="1"/>
  <c r="T23" i="1"/>
  <c r="U23" i="1"/>
  <c r="V23" i="1"/>
  <c r="T24" i="1"/>
  <c r="U24" i="1"/>
  <c r="V24" i="1"/>
  <c r="T25" i="1"/>
  <c r="U25" i="1"/>
  <c r="V25" i="1"/>
  <c r="T26" i="1"/>
  <c r="U26" i="1"/>
  <c r="V26" i="1"/>
  <c r="S24" i="1"/>
  <c r="S25" i="1"/>
  <c r="S26" i="1"/>
  <c r="S23" i="1"/>
  <c r="U13" i="1" l="1"/>
  <c r="U14" i="1"/>
  <c r="U15" i="1"/>
  <c r="U16" i="1"/>
  <c r="W26" i="1"/>
  <c r="W24" i="1"/>
  <c r="W25" i="1"/>
  <c r="P14" i="1"/>
  <c r="N16" i="1"/>
  <c r="P15" i="1"/>
  <c r="W23" i="1"/>
  <c r="J13" i="1"/>
  <c r="F32" i="1" s="1"/>
  <c r="M14" i="1"/>
  <c r="J14" i="1"/>
  <c r="E33" i="1" s="1"/>
  <c r="J16" i="1"/>
  <c r="J15" i="1"/>
  <c r="E34" i="1" s="1"/>
  <c r="S15" i="1" l="1"/>
  <c r="S13" i="1"/>
  <c r="S14" i="1"/>
  <c r="S16" i="1"/>
  <c r="T16" i="1"/>
  <c r="T14" i="1"/>
  <c r="T13" i="1"/>
  <c r="T15" i="1"/>
  <c r="V16" i="1"/>
  <c r="V13" i="1"/>
  <c r="V14" i="1"/>
  <c r="V15" i="1"/>
  <c r="F33" i="1"/>
  <c r="D34" i="1"/>
  <c r="D35" i="1"/>
  <c r="G35" i="1"/>
  <c r="E32" i="1"/>
  <c r="G32" i="1"/>
  <c r="D32" i="1"/>
  <c r="E35" i="1"/>
  <c r="F35" i="1"/>
  <c r="G33" i="1"/>
  <c r="G34" i="1"/>
  <c r="F34" i="1"/>
  <c r="D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tc={8CC6B961-1F37-3340-9799-5B1154081512}</author>
  </authors>
  <commentList>
    <comment ref="H17" authorId="0" shapeId="0" xr:uid="{8CC6B961-1F37-3340-9799-5B1154081512}">
      <text>
        <t>[Threaded comment]
Your version of Excel allows you to read this threaded comment; however, any edits to it will get removed if the file is opened in a newer version of Excel. Learn more: https://go.microsoft.com/fwlink/?linkid=870924
Comment:
    spikeOTU bias does not matter</t>
      </text>
    </comment>
  </commentList>
</comments>
</file>

<file path=xl/sharedStrings.xml><?xml version="1.0" encoding="utf-8"?>
<sst xmlns="http://schemas.openxmlformats.org/spreadsheetml/2006/main" count="121" uniqueCount="51">
  <si>
    <t>OTU01</t>
  </si>
  <si>
    <t>OTU02</t>
  </si>
  <si>
    <t>OTU03</t>
  </si>
  <si>
    <t>OTU04</t>
  </si>
  <si>
    <t>Sample 1</t>
  </si>
  <si>
    <t>row noise</t>
  </si>
  <si>
    <t>scales::rescale()</t>
  </si>
  <si>
    <t>otu[otu&gt;0] &lt;- 1</t>
  </si>
  <si>
    <t>DNA spike-in correction</t>
  </si>
  <si>
    <t>Sample 2</t>
  </si>
  <si>
    <t>Sample 3</t>
  </si>
  <si>
    <t>Sample 4</t>
  </si>
  <si>
    <t>species-specific biases</t>
  </si>
  <si>
    <t>2. Observed OTU table with row noise and species-specific biases</t>
  </si>
  <si>
    <t>optimal env conditions</t>
  </si>
  <si>
    <t>suboptimal env conditions</t>
  </si>
  <si>
    <t>spikeOTU</t>
  </si>
  <si>
    <t>N.B. pa data hide row noise</t>
  </si>
  <si>
    <t>divide each row by its spikeOTU</t>
  </si>
  <si>
    <t>1. True OTU table</t>
  </si>
  <si>
    <t>1a. True OTU table, quasiprobability transformed</t>
  </si>
  <si>
    <t>4.  Spike-corrected OTU table, quasiprobability transformed</t>
  </si>
  <si>
    <t>3. Spike-corrected OTU table</t>
  </si>
  <si>
    <t>5. Presence-Absence OTU table</t>
  </si>
  <si>
    <t>Observed rowSum</t>
  </si>
  <si>
    <t>2a. Observed OTU table, quasiprobability transformed</t>
  </si>
  <si>
    <t>Within-species (within-column) frequencies recovered by spike-correction</t>
  </si>
  <si>
    <t>Within-species (within-column) frequencies obscured due to row noise</t>
  </si>
  <si>
    <t>B. PA distribution data for one species</t>
  </si>
  <si>
    <t>A. QP distribution data for one species</t>
  </si>
  <si>
    <t>2b. Observed OTU table, divided by observed rowSum</t>
  </si>
  <si>
    <t>True rowSum</t>
  </si>
  <si>
    <t>Observed PA rowSum</t>
  </si>
  <si>
    <t>2c. Observed OTU table, divided by observed rowSum, quasiprobability-transformed</t>
  </si>
  <si>
    <t>Compare Tables 2c and 1a. They are not alike, showing that dividing by observed rowSum does not fix the row noise problem</t>
  </si>
  <si>
    <t>Compare Tables 2a and 1a. They are not alike, showing the effect of row noise</t>
  </si>
  <si>
    <t>manyglm(otu.ord ~ 1, composition=TRUE, family="negative.binomial")</t>
  </si>
  <si>
    <t>OR</t>
  </si>
  <si>
    <t>manyglm(otu.ord ~ 1 + offset(log(spikeOTU)), family="negative.binomial")</t>
  </si>
  <si>
    <t>mvabund::</t>
  </si>
  <si>
    <r>
      <rPr>
        <b/>
        <sz val="12"/>
        <color theme="1"/>
        <rFont val="Calibri"/>
        <family val="2"/>
        <scheme val="minor"/>
      </rPr>
      <t>Across</t>
    </r>
    <r>
      <rPr>
        <sz val="12"/>
        <color theme="1"/>
        <rFont val="Calibri"/>
        <family val="2"/>
        <scheme val="minor"/>
      </rPr>
      <t xml:space="preserve"> species: compare species within a sample ("relative abundance")</t>
    </r>
  </si>
  <si>
    <t xml:space="preserve">Two components of abundance:  </t>
  </si>
  <si>
    <r>
      <rPr>
        <b/>
        <sz val="12"/>
        <color theme="1"/>
        <rFont val="Calibri"/>
        <family val="2"/>
        <scheme val="minor"/>
      </rPr>
      <t>Within</t>
    </r>
    <r>
      <rPr>
        <sz val="12"/>
        <color theme="1"/>
        <rFont val="Calibri"/>
        <family val="2"/>
        <scheme val="minor"/>
      </rPr>
      <t xml:space="preserve"> species:  follow a line from sample to sample, ignore other species</t>
    </r>
  </si>
  <si>
    <t>left to right</t>
  </si>
  <si>
    <t>up to down</t>
  </si>
  <si>
    <r>
      <rPr>
        <b/>
        <sz val="12"/>
        <color theme="1"/>
        <rFont val="Calibri"/>
        <family val="2"/>
        <scheme val="minor"/>
      </rPr>
      <t>Careful</t>
    </r>
    <r>
      <rPr>
        <sz val="12"/>
        <color theme="1"/>
        <rFont val="Calibri"/>
        <family val="2"/>
        <scheme val="minor"/>
      </rPr>
      <t>:  each line is a column in the OTU tables</t>
    </r>
  </si>
  <si>
    <t>(x - min(x)) / (max(x) - min(x))</t>
  </si>
  <si>
    <t>quasiprobability == normalise from 0 to 1</t>
  </si>
  <si>
    <t>Potential importance of QP data, which preserves within-species frequency information</t>
  </si>
  <si>
    <t>Species incorrectly shows no habitat preference</t>
  </si>
  <si>
    <t>Species shows a preference for green habitat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</si>
</sst>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scheme val="minor"/>
    </font>
    <font>
      <sz val="8"/>
      <name val="Calibri"/>
      <family val="2"/>
      <scheme val="minor"/>
    </font>
    <font>
      <b/>
      <sz val="12"/>
      <color theme="1"/>
      <name val="Calibri"/>
      <family val="2"/>
      <scheme val="minor"/>
    </font>
    <font>
      <sz val="11"/>
      <color theme="1"/>
      <name val="Calibri"/>
      <family val="2"/>
      <scheme val="minor"/>
    </font>
    <font>
      <sz val="12"/>
      <color theme="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8"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3">
    <xf numFmtId="0" fontId="0" fillId="0" borderId="0" xfId="0"/>
    <xf numFmtId="0" fontId="0" fillId="0" borderId="1" xfId="0" applyBorder="1"/>
    <xf numFmtId="164" fontId="0" fillId="0" borderId="1" xfId="0" applyNumberFormat="1" applyBorder="1"/>
    <xf numFmtId="1" fontId="0" fillId="0" borderId="1" xfId="0" applyNumberFormat="1" applyBorder="1"/>
    <xf numFmtId="0" fontId="0" fillId="0" borderId="0" xfId="0" applyAlignment="1">
      <alignment horizontal="center"/>
    </xf>
    <xf numFmtId="0" fontId="0" fillId="0" borderId="0" xfId="0" applyAlignment="1">
      <alignment wrapText="1"/>
    </xf>
    <xf numFmtId="0" fontId="0" fillId="0" borderId="0" xfId="0" applyBorder="1"/>
    <xf numFmtId="0" fontId="0" fillId="3" borderId="0" xfId="0" applyFill="1"/>
    <xf numFmtId="0" fontId="0" fillId="0" borderId="0" xfId="0" applyFill="1"/>
    <xf numFmtId="0" fontId="0" fillId="0" borderId="0" xfId="0" applyFill="1" applyBorder="1" applyAlignment="1">
      <alignment horizontal="right"/>
    </xf>
    <xf numFmtId="0" fontId="0" fillId="0" borderId="0" xfId="0" applyAlignment="1">
      <alignment horizontal="left"/>
    </xf>
    <xf numFmtId="0" fontId="0" fillId="0" borderId="0" xfId="0" applyFill="1" applyBorder="1"/>
    <xf numFmtId="164" fontId="0" fillId="0" borderId="0" xfId="0" applyNumberFormat="1" applyFill="1" applyBorder="1"/>
    <xf numFmtId="1" fontId="0" fillId="0" borderId="0" xfId="0" applyNumberFormat="1" applyFill="1" applyBorder="1"/>
    <xf numFmtId="0" fontId="0" fillId="0" borderId="0" xfId="0" applyFill="1" applyBorder="1" applyAlignment="1">
      <alignment horizontal="center" wrapText="1"/>
    </xf>
    <xf numFmtId="0" fontId="0" fillId="0" borderId="0" xfId="0" applyFont="1" applyFill="1" applyBorder="1" applyAlignment="1">
      <alignment horizontal="center"/>
    </xf>
    <xf numFmtId="0" fontId="0" fillId="5" borderId="0" xfId="0" applyFill="1" applyBorder="1"/>
    <xf numFmtId="0" fontId="2" fillId="0" borderId="0" xfId="0" applyFont="1" applyFill="1" applyBorder="1"/>
    <xf numFmtId="1" fontId="2" fillId="0" borderId="0" xfId="0" applyNumberFormat="1" applyFont="1" applyFill="1"/>
    <xf numFmtId="0" fontId="0" fillId="0" borderId="0" xfId="0" applyAlignment="1">
      <alignment horizontal="right"/>
    </xf>
    <xf numFmtId="0" fontId="0" fillId="6" borderId="0" xfId="0" applyFill="1" applyBorder="1"/>
    <xf numFmtId="0" fontId="0" fillId="0" borderId="7" xfId="0" applyBorder="1"/>
    <xf numFmtId="0" fontId="3" fillId="3" borderId="0" xfId="0" applyFont="1" applyFill="1" applyAlignment="1">
      <alignment horizontal="right"/>
    </xf>
    <xf numFmtId="164" fontId="0" fillId="0" borderId="0" xfId="0" applyNumberFormat="1" applyFill="1" applyBorder="1" applyAlignment="1">
      <alignment horizontal="left"/>
    </xf>
    <xf numFmtId="0" fontId="0" fillId="7" borderId="1" xfId="0" applyFill="1" applyBorder="1" applyAlignment="1">
      <alignment horizontal="right"/>
    </xf>
    <xf numFmtId="2" fontId="0" fillId="0" borderId="1" xfId="0" applyNumberFormat="1" applyBorder="1"/>
    <xf numFmtId="1" fontId="0" fillId="3" borderId="0" xfId="0" applyNumberFormat="1" applyFill="1" applyAlignment="1">
      <alignment horizontal="left"/>
    </xf>
    <xf numFmtId="164" fontId="0" fillId="0" borderId="0" xfId="0" applyNumberFormat="1"/>
    <xf numFmtId="0" fontId="0" fillId="0" borderId="0" xfId="0" applyFill="1" applyBorder="1" applyAlignment="1">
      <alignment wrapText="1"/>
    </xf>
    <xf numFmtId="0" fontId="0" fillId="0" borderId="1" xfId="0" applyFill="1" applyBorder="1" applyAlignment="1">
      <alignment horizontal="right"/>
    </xf>
    <xf numFmtId="1" fontId="2" fillId="2" borderId="0" xfId="0" applyNumberFormat="1"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164" fontId="0" fillId="5" borderId="0" xfId="0" applyNumberFormat="1" applyFill="1" applyBorder="1" applyAlignment="1">
      <alignment horizontal="center"/>
    </xf>
    <xf numFmtId="0" fontId="0" fillId="4" borderId="3" xfId="0" applyFill="1" applyBorder="1" applyAlignment="1">
      <alignment horizontal="center"/>
    </xf>
    <xf numFmtId="0" fontId="0" fillId="5" borderId="0" xfId="0" applyFill="1" applyBorder="1" applyAlignment="1">
      <alignment horizontal="center"/>
    </xf>
    <xf numFmtId="0" fontId="0" fillId="4" borderId="8" xfId="0" applyFill="1" applyBorder="1" applyAlignment="1">
      <alignment horizontal="center"/>
    </xf>
    <xf numFmtId="0" fontId="0" fillId="4" borderId="2" xfId="0" applyFill="1" applyBorder="1" applyAlignment="1">
      <alignment horizontal="center"/>
    </xf>
    <xf numFmtId="0" fontId="0" fillId="4" borderId="9" xfId="0" applyFill="1" applyBorder="1" applyAlignment="1">
      <alignment horizontal="center"/>
    </xf>
    <xf numFmtId="0" fontId="0" fillId="0" borderId="0" xfId="0" applyBorder="1" applyAlignment="1">
      <alignment wrapText="1"/>
    </xf>
    <xf numFmtId="0" fontId="0" fillId="0" borderId="3" xfId="0" applyBorder="1"/>
    <xf numFmtId="0" fontId="0" fillId="0" borderId="7" xfId="0" applyFill="1" applyBorder="1"/>
    <xf numFmtId="0" fontId="0" fillId="5" borderId="7" xfId="0" applyFill="1" applyBorder="1"/>
    <xf numFmtId="0" fontId="0" fillId="6" borderId="7" xfId="0" applyFill="1" applyBorder="1"/>
    <xf numFmtId="0" fontId="0" fillId="0" borderId="9" xfId="0" applyBorder="1"/>
    <xf numFmtId="2" fontId="0" fillId="0" borderId="0" xfId="0" applyNumberFormat="1" applyFill="1" applyBorder="1"/>
    <xf numFmtId="0" fontId="2" fillId="0" borderId="0" xfId="0" applyFont="1" applyFill="1" applyBorder="1" applyAlignment="1">
      <alignment horizontal="center"/>
    </xf>
    <xf numFmtId="0" fontId="4" fillId="0" borderId="0" xfId="0" applyFont="1" applyAlignment="1">
      <alignment horizontal="right"/>
    </xf>
    <xf numFmtId="0" fontId="3" fillId="0" borderId="0" xfId="0" applyFont="1" applyFill="1" applyAlignment="1">
      <alignment horizontal="right"/>
    </xf>
    <xf numFmtId="0" fontId="0" fillId="2" borderId="0" xfId="0" applyFill="1"/>
    <xf numFmtId="0" fontId="0" fillId="2" borderId="0" xfId="0" applyFill="1" applyAlignment="1">
      <alignment horizontal="center"/>
    </xf>
    <xf numFmtId="0" fontId="2" fillId="2" borderId="0" xfId="0" applyFont="1" applyFill="1"/>
    <xf numFmtId="0" fontId="0" fillId="0" borderId="10" xfId="0" applyFill="1" applyBorder="1" applyAlignment="1">
      <alignment horizontal="right"/>
    </xf>
    <xf numFmtId="0" fontId="0" fillId="0" borderId="10" xfId="0" applyBorder="1"/>
    <xf numFmtId="0" fontId="0" fillId="7" borderId="11" xfId="0" applyFill="1" applyBorder="1" applyAlignment="1">
      <alignment horizontal="right"/>
    </xf>
    <xf numFmtId="0" fontId="0" fillId="7" borderId="12" xfId="0" applyFill="1" applyBorder="1" applyAlignment="1">
      <alignment horizontal="right"/>
    </xf>
    <xf numFmtId="0" fontId="0" fillId="7" borderId="13" xfId="0" applyFill="1" applyBorder="1" applyAlignment="1">
      <alignment horizontal="right"/>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2" borderId="0" xfId="0" applyFill="1" applyBorder="1" applyAlignment="1">
      <alignment horizontal="center" vertical="center" wrapText="1"/>
    </xf>
    <xf numFmtId="0" fontId="0" fillId="2" borderId="2" xfId="0" applyFill="1" applyBorder="1" applyAlignment="1">
      <alignment horizontal="center" vertical="center" wrapText="1"/>
    </xf>
    <xf numFmtId="0" fontId="0" fillId="2" borderId="0" xfId="0" applyFill="1" applyBorder="1" applyAlignment="1">
      <alignment horizontal="center" wrapText="1"/>
    </xf>
    <xf numFmtId="0" fontId="0" fillId="2" borderId="2" xfId="0" applyFill="1" applyBorder="1" applyAlignment="1">
      <alignment horizontal="center" wrapText="1"/>
    </xf>
    <xf numFmtId="0" fontId="0" fillId="3" borderId="0" xfId="0" applyFill="1" applyBorder="1" applyAlignment="1">
      <alignment horizontal="center"/>
    </xf>
    <xf numFmtId="0" fontId="0" fillId="0" borderId="0" xfId="0" applyFill="1" applyBorder="1" applyAlignment="1">
      <alignment horizontal="center"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1. True OTU table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strRef>
              <c:f>Sheet1!$D$3</c:f>
              <c:strCache>
                <c:ptCount val="1"/>
                <c:pt idx="0">
                  <c:v>OTU01</c:v>
                </c:pt>
              </c:strCache>
            </c:strRef>
          </c:tx>
          <c:spPr>
            <a:ln w="28575" cap="rnd">
              <a:solidFill>
                <a:schemeClr val="accent1"/>
              </a:solidFill>
              <a:round/>
            </a:ln>
            <a:effectLst/>
          </c:spPr>
          <c:marker>
            <c:symbol val="none"/>
          </c:marker>
          <c:cat>
            <c:strRef>
              <c:f>Sheet1!$C$4:$C$7</c:f>
              <c:strCache>
                <c:ptCount val="4"/>
                <c:pt idx="0">
                  <c:v>Sample 1</c:v>
                </c:pt>
                <c:pt idx="1">
                  <c:v>Sample 2</c:v>
                </c:pt>
                <c:pt idx="2">
                  <c:v>Sample 3</c:v>
                </c:pt>
                <c:pt idx="3">
                  <c:v>Sample 4</c:v>
                </c:pt>
              </c:strCache>
            </c:strRef>
          </c:cat>
          <c:val>
            <c:numRef>
              <c:f>Sheet1!$D$4:$D$7</c:f>
              <c:numCache>
                <c:formatCode>General</c:formatCode>
                <c:ptCount val="4"/>
                <c:pt idx="0">
                  <c:v>10</c:v>
                </c:pt>
                <c:pt idx="1">
                  <c:v>0</c:v>
                </c:pt>
                <c:pt idx="2">
                  <c:v>40</c:v>
                </c:pt>
                <c:pt idx="3">
                  <c:v>60</c:v>
                </c:pt>
              </c:numCache>
            </c:numRef>
          </c:val>
          <c:smooth val="0"/>
          <c:extLst>
            <c:ext xmlns:c16="http://schemas.microsoft.com/office/drawing/2014/chart" uri="{C3380CC4-5D6E-409C-BE32-E72D297353CC}">
              <c16:uniqueId val="{00000000-1783-714D-AC9F-68E30DC58DC8}"/>
            </c:ext>
          </c:extLst>
        </c:ser>
        <c:ser>
          <c:idx val="1"/>
          <c:order val="1"/>
          <c:tx>
            <c:strRef>
              <c:f>Sheet1!$E$3</c:f>
              <c:strCache>
                <c:ptCount val="1"/>
                <c:pt idx="0">
                  <c:v>OTU02</c:v>
                </c:pt>
              </c:strCache>
            </c:strRef>
          </c:tx>
          <c:spPr>
            <a:ln w="28575" cap="rnd">
              <a:solidFill>
                <a:schemeClr val="accent2"/>
              </a:solidFill>
              <a:round/>
            </a:ln>
            <a:effectLst/>
          </c:spPr>
          <c:marker>
            <c:symbol val="none"/>
          </c:marker>
          <c:cat>
            <c:strRef>
              <c:f>Sheet1!$C$4:$C$7</c:f>
              <c:strCache>
                <c:ptCount val="4"/>
                <c:pt idx="0">
                  <c:v>Sample 1</c:v>
                </c:pt>
                <c:pt idx="1">
                  <c:v>Sample 2</c:v>
                </c:pt>
                <c:pt idx="2">
                  <c:v>Sample 3</c:v>
                </c:pt>
                <c:pt idx="3">
                  <c:v>Sample 4</c:v>
                </c:pt>
              </c:strCache>
            </c:strRef>
          </c:cat>
          <c:val>
            <c:numRef>
              <c:f>Sheet1!$E$4:$E$7</c:f>
              <c:numCache>
                <c:formatCode>General</c:formatCode>
                <c:ptCount val="4"/>
                <c:pt idx="0">
                  <c:v>20</c:v>
                </c:pt>
                <c:pt idx="1">
                  <c:v>100</c:v>
                </c:pt>
                <c:pt idx="2">
                  <c:v>40</c:v>
                </c:pt>
                <c:pt idx="3">
                  <c:v>0</c:v>
                </c:pt>
              </c:numCache>
            </c:numRef>
          </c:val>
          <c:smooth val="0"/>
          <c:extLst>
            <c:ext xmlns:c16="http://schemas.microsoft.com/office/drawing/2014/chart" uri="{C3380CC4-5D6E-409C-BE32-E72D297353CC}">
              <c16:uniqueId val="{00000001-1783-714D-AC9F-68E30DC58DC8}"/>
            </c:ext>
          </c:extLst>
        </c:ser>
        <c:ser>
          <c:idx val="2"/>
          <c:order val="2"/>
          <c:tx>
            <c:strRef>
              <c:f>Sheet1!$F$3</c:f>
              <c:strCache>
                <c:ptCount val="1"/>
                <c:pt idx="0">
                  <c:v>OTU03</c:v>
                </c:pt>
              </c:strCache>
            </c:strRef>
          </c:tx>
          <c:spPr>
            <a:ln w="28575" cap="rnd">
              <a:solidFill>
                <a:schemeClr val="accent3"/>
              </a:solidFill>
              <a:round/>
            </a:ln>
            <a:effectLst/>
          </c:spPr>
          <c:marker>
            <c:symbol val="none"/>
          </c:marker>
          <c:cat>
            <c:strRef>
              <c:f>Sheet1!$C$4:$C$7</c:f>
              <c:strCache>
                <c:ptCount val="4"/>
                <c:pt idx="0">
                  <c:v>Sample 1</c:v>
                </c:pt>
                <c:pt idx="1">
                  <c:v>Sample 2</c:v>
                </c:pt>
                <c:pt idx="2">
                  <c:v>Sample 3</c:v>
                </c:pt>
                <c:pt idx="3">
                  <c:v>Sample 4</c:v>
                </c:pt>
              </c:strCache>
            </c:strRef>
          </c:cat>
          <c:val>
            <c:numRef>
              <c:f>Sheet1!$F$4:$F$7</c:f>
              <c:numCache>
                <c:formatCode>General</c:formatCode>
                <c:ptCount val="4"/>
                <c:pt idx="0">
                  <c:v>0</c:v>
                </c:pt>
                <c:pt idx="1">
                  <c:v>20</c:v>
                </c:pt>
                <c:pt idx="2">
                  <c:v>5</c:v>
                </c:pt>
                <c:pt idx="3">
                  <c:v>30</c:v>
                </c:pt>
              </c:numCache>
            </c:numRef>
          </c:val>
          <c:smooth val="0"/>
          <c:extLst>
            <c:ext xmlns:c16="http://schemas.microsoft.com/office/drawing/2014/chart" uri="{C3380CC4-5D6E-409C-BE32-E72D297353CC}">
              <c16:uniqueId val="{00000002-1783-714D-AC9F-68E30DC58DC8}"/>
            </c:ext>
          </c:extLst>
        </c:ser>
        <c:ser>
          <c:idx val="3"/>
          <c:order val="3"/>
          <c:tx>
            <c:strRef>
              <c:f>Sheet1!$G$3</c:f>
              <c:strCache>
                <c:ptCount val="1"/>
                <c:pt idx="0">
                  <c:v>OTU04</c:v>
                </c:pt>
              </c:strCache>
            </c:strRef>
          </c:tx>
          <c:spPr>
            <a:ln w="28575" cap="rnd">
              <a:solidFill>
                <a:schemeClr val="accent4"/>
              </a:solidFill>
              <a:round/>
            </a:ln>
            <a:effectLst/>
          </c:spPr>
          <c:marker>
            <c:symbol val="none"/>
          </c:marker>
          <c:cat>
            <c:strRef>
              <c:f>Sheet1!$C$4:$C$7</c:f>
              <c:strCache>
                <c:ptCount val="4"/>
                <c:pt idx="0">
                  <c:v>Sample 1</c:v>
                </c:pt>
                <c:pt idx="1">
                  <c:v>Sample 2</c:v>
                </c:pt>
                <c:pt idx="2">
                  <c:v>Sample 3</c:v>
                </c:pt>
                <c:pt idx="3">
                  <c:v>Sample 4</c:v>
                </c:pt>
              </c:strCache>
            </c:strRef>
          </c:cat>
          <c:val>
            <c:numRef>
              <c:f>Sheet1!$G$4:$G$7</c:f>
              <c:numCache>
                <c:formatCode>General</c:formatCode>
                <c:ptCount val="4"/>
                <c:pt idx="0">
                  <c:v>0</c:v>
                </c:pt>
                <c:pt idx="1">
                  <c:v>50</c:v>
                </c:pt>
                <c:pt idx="2">
                  <c:v>50</c:v>
                </c:pt>
                <c:pt idx="3">
                  <c:v>100</c:v>
                </c:pt>
              </c:numCache>
            </c:numRef>
          </c:val>
          <c:smooth val="0"/>
          <c:extLst>
            <c:ext xmlns:c16="http://schemas.microsoft.com/office/drawing/2014/chart" uri="{C3380CC4-5D6E-409C-BE32-E72D297353CC}">
              <c16:uniqueId val="{00000003-1783-714D-AC9F-68E30DC58DC8}"/>
            </c:ext>
          </c:extLst>
        </c:ser>
        <c:dLbls>
          <c:showLegendKey val="0"/>
          <c:showVal val="0"/>
          <c:showCatName val="0"/>
          <c:showSerName val="0"/>
          <c:showPercent val="0"/>
          <c:showBubbleSize val="0"/>
        </c:dLbls>
        <c:smooth val="0"/>
        <c:axId val="1691557647"/>
        <c:axId val="1680439311"/>
      </c:lineChart>
      <c:catAx>
        <c:axId val="169155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80439311"/>
        <c:crosses val="autoZero"/>
        <c:auto val="1"/>
        <c:lblAlgn val="ctr"/>
        <c:lblOffset val="100"/>
        <c:noMultiLvlLbl val="0"/>
      </c:catAx>
      <c:valAx>
        <c:axId val="168043931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91557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5">
          <a:lumMod val="75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2. Observed OTU tables with row noise and species biases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Sheet1!$D$12</c:f>
              <c:strCache>
                <c:ptCount val="1"/>
                <c:pt idx="0">
                  <c:v>OTU01</c:v>
                </c:pt>
              </c:strCache>
            </c:strRef>
          </c:tx>
          <c:spPr>
            <a:ln w="28575" cap="rnd">
              <a:solidFill>
                <a:schemeClr val="accent1"/>
              </a:solidFill>
              <a:round/>
            </a:ln>
            <a:effectLst/>
          </c:spPr>
          <c:marker>
            <c:symbol val="none"/>
          </c:marker>
          <c:cat>
            <c:strRef>
              <c:f>Sheet1!$C$13:$C$16</c:f>
              <c:strCache>
                <c:ptCount val="4"/>
                <c:pt idx="0">
                  <c:v>Sample 1</c:v>
                </c:pt>
                <c:pt idx="1">
                  <c:v>Sample 2</c:v>
                </c:pt>
                <c:pt idx="2">
                  <c:v>Sample 3</c:v>
                </c:pt>
                <c:pt idx="3">
                  <c:v>Sample 4</c:v>
                </c:pt>
              </c:strCache>
            </c:strRef>
          </c:cat>
          <c:val>
            <c:numRef>
              <c:f>Sheet1!$D$13:$D$16</c:f>
              <c:numCache>
                <c:formatCode>0</c:formatCode>
                <c:ptCount val="4"/>
                <c:pt idx="0">
                  <c:v>500</c:v>
                </c:pt>
                <c:pt idx="1">
                  <c:v>0</c:v>
                </c:pt>
                <c:pt idx="2">
                  <c:v>1200</c:v>
                </c:pt>
                <c:pt idx="3">
                  <c:v>600</c:v>
                </c:pt>
              </c:numCache>
            </c:numRef>
          </c:val>
          <c:smooth val="0"/>
          <c:extLst>
            <c:ext xmlns:c16="http://schemas.microsoft.com/office/drawing/2014/chart" uri="{C3380CC4-5D6E-409C-BE32-E72D297353CC}">
              <c16:uniqueId val="{00000000-4C1C-974F-924B-DFD4AF9B9687}"/>
            </c:ext>
          </c:extLst>
        </c:ser>
        <c:ser>
          <c:idx val="1"/>
          <c:order val="1"/>
          <c:tx>
            <c:strRef>
              <c:f>Sheet1!$E$12</c:f>
              <c:strCache>
                <c:ptCount val="1"/>
                <c:pt idx="0">
                  <c:v>OTU02</c:v>
                </c:pt>
              </c:strCache>
            </c:strRef>
          </c:tx>
          <c:spPr>
            <a:ln w="28575" cap="rnd">
              <a:solidFill>
                <a:schemeClr val="accent2"/>
              </a:solidFill>
              <a:round/>
            </a:ln>
            <a:effectLst/>
          </c:spPr>
          <c:marker>
            <c:symbol val="none"/>
          </c:marker>
          <c:cat>
            <c:strRef>
              <c:f>Sheet1!$C$13:$C$16</c:f>
              <c:strCache>
                <c:ptCount val="4"/>
                <c:pt idx="0">
                  <c:v>Sample 1</c:v>
                </c:pt>
                <c:pt idx="1">
                  <c:v>Sample 2</c:v>
                </c:pt>
                <c:pt idx="2">
                  <c:v>Sample 3</c:v>
                </c:pt>
                <c:pt idx="3">
                  <c:v>Sample 4</c:v>
                </c:pt>
              </c:strCache>
            </c:strRef>
          </c:cat>
          <c:val>
            <c:numRef>
              <c:f>Sheet1!$E$13:$E$16</c:f>
              <c:numCache>
                <c:formatCode>0</c:formatCode>
                <c:ptCount val="4"/>
                <c:pt idx="0">
                  <c:v>200</c:v>
                </c:pt>
                <c:pt idx="1">
                  <c:v>1000</c:v>
                </c:pt>
                <c:pt idx="2">
                  <c:v>240</c:v>
                </c:pt>
                <c:pt idx="3">
                  <c:v>0</c:v>
                </c:pt>
              </c:numCache>
            </c:numRef>
          </c:val>
          <c:smooth val="0"/>
          <c:extLst>
            <c:ext xmlns:c16="http://schemas.microsoft.com/office/drawing/2014/chart" uri="{C3380CC4-5D6E-409C-BE32-E72D297353CC}">
              <c16:uniqueId val="{00000001-4C1C-974F-924B-DFD4AF9B9687}"/>
            </c:ext>
          </c:extLst>
        </c:ser>
        <c:ser>
          <c:idx val="2"/>
          <c:order val="2"/>
          <c:tx>
            <c:strRef>
              <c:f>Sheet1!$F$12</c:f>
              <c:strCache>
                <c:ptCount val="1"/>
                <c:pt idx="0">
                  <c:v>OTU03</c:v>
                </c:pt>
              </c:strCache>
            </c:strRef>
          </c:tx>
          <c:spPr>
            <a:ln w="28575" cap="rnd">
              <a:solidFill>
                <a:schemeClr val="accent3"/>
              </a:solidFill>
              <a:round/>
            </a:ln>
            <a:effectLst/>
          </c:spPr>
          <c:marker>
            <c:symbol val="none"/>
          </c:marker>
          <c:cat>
            <c:strRef>
              <c:f>Sheet1!$C$13:$C$16</c:f>
              <c:strCache>
                <c:ptCount val="4"/>
                <c:pt idx="0">
                  <c:v>Sample 1</c:v>
                </c:pt>
                <c:pt idx="1">
                  <c:v>Sample 2</c:v>
                </c:pt>
                <c:pt idx="2">
                  <c:v>Sample 3</c:v>
                </c:pt>
                <c:pt idx="3">
                  <c:v>Sample 4</c:v>
                </c:pt>
              </c:strCache>
            </c:strRef>
          </c:cat>
          <c:val>
            <c:numRef>
              <c:f>Sheet1!$F$13:$F$16</c:f>
              <c:numCache>
                <c:formatCode>0</c:formatCode>
                <c:ptCount val="4"/>
                <c:pt idx="0">
                  <c:v>0</c:v>
                </c:pt>
                <c:pt idx="1">
                  <c:v>300</c:v>
                </c:pt>
                <c:pt idx="2">
                  <c:v>45</c:v>
                </c:pt>
                <c:pt idx="3">
                  <c:v>90</c:v>
                </c:pt>
              </c:numCache>
            </c:numRef>
          </c:val>
          <c:smooth val="0"/>
          <c:extLst>
            <c:ext xmlns:c16="http://schemas.microsoft.com/office/drawing/2014/chart" uri="{C3380CC4-5D6E-409C-BE32-E72D297353CC}">
              <c16:uniqueId val="{00000002-4C1C-974F-924B-DFD4AF9B9687}"/>
            </c:ext>
          </c:extLst>
        </c:ser>
        <c:ser>
          <c:idx val="3"/>
          <c:order val="3"/>
          <c:tx>
            <c:strRef>
              <c:f>Sheet1!$G$12</c:f>
              <c:strCache>
                <c:ptCount val="1"/>
                <c:pt idx="0">
                  <c:v>OTU04</c:v>
                </c:pt>
              </c:strCache>
            </c:strRef>
          </c:tx>
          <c:spPr>
            <a:ln w="28575" cap="rnd">
              <a:solidFill>
                <a:schemeClr val="accent4"/>
              </a:solidFill>
              <a:round/>
            </a:ln>
            <a:effectLst/>
          </c:spPr>
          <c:marker>
            <c:symbol val="none"/>
          </c:marker>
          <c:cat>
            <c:strRef>
              <c:f>Sheet1!$C$13:$C$16</c:f>
              <c:strCache>
                <c:ptCount val="4"/>
                <c:pt idx="0">
                  <c:v>Sample 1</c:v>
                </c:pt>
                <c:pt idx="1">
                  <c:v>Sample 2</c:v>
                </c:pt>
                <c:pt idx="2">
                  <c:v>Sample 3</c:v>
                </c:pt>
                <c:pt idx="3">
                  <c:v>Sample 4</c:v>
                </c:pt>
              </c:strCache>
            </c:strRef>
          </c:cat>
          <c:val>
            <c:numRef>
              <c:f>Sheet1!$G$13:$G$16</c:f>
              <c:numCache>
                <c:formatCode>0</c:formatCode>
                <c:ptCount val="4"/>
                <c:pt idx="0">
                  <c:v>0</c:v>
                </c:pt>
                <c:pt idx="1">
                  <c:v>1000</c:v>
                </c:pt>
                <c:pt idx="2">
                  <c:v>600</c:v>
                </c:pt>
                <c:pt idx="3">
                  <c:v>400</c:v>
                </c:pt>
              </c:numCache>
            </c:numRef>
          </c:val>
          <c:smooth val="0"/>
          <c:extLst>
            <c:ext xmlns:c16="http://schemas.microsoft.com/office/drawing/2014/chart" uri="{C3380CC4-5D6E-409C-BE32-E72D297353CC}">
              <c16:uniqueId val="{00000003-4C1C-974F-924B-DFD4AF9B9687}"/>
            </c:ext>
          </c:extLst>
        </c:ser>
        <c:dLbls>
          <c:showLegendKey val="0"/>
          <c:showVal val="0"/>
          <c:showCatName val="0"/>
          <c:showSerName val="0"/>
          <c:showPercent val="0"/>
          <c:showBubbleSize val="0"/>
        </c:dLbls>
        <c:smooth val="0"/>
        <c:axId val="1672473311"/>
        <c:axId val="1742493311"/>
      </c:lineChart>
      <c:catAx>
        <c:axId val="167247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93311"/>
        <c:crosses val="autoZero"/>
        <c:auto val="1"/>
        <c:lblAlgn val="ctr"/>
        <c:lblOffset val="100"/>
        <c:noMultiLvlLbl val="0"/>
      </c:catAx>
      <c:valAx>
        <c:axId val="1742493311"/>
        <c:scaling>
          <c:orientation val="minMax"/>
          <c:max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73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t>2a.</a:t>
            </a:r>
            <a:r>
              <a:rPr lang="en-GB" sz="1100" baseline="0"/>
              <a:t> Observed OTU table, QP transformed, not spike-corrected</a:t>
            </a:r>
            <a:endParaRPr lang="en-GB"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Sheet1!$D$22</c:f>
              <c:strCache>
                <c:ptCount val="1"/>
                <c:pt idx="0">
                  <c:v>OTU01</c:v>
                </c:pt>
              </c:strCache>
            </c:strRef>
          </c:tx>
          <c:spPr>
            <a:ln w="28575" cap="rnd">
              <a:solidFill>
                <a:schemeClr val="accent1"/>
              </a:solidFill>
              <a:round/>
            </a:ln>
            <a:effectLst/>
          </c:spPr>
          <c:marker>
            <c:symbol val="none"/>
          </c:marker>
          <c:cat>
            <c:strRef>
              <c:f>Sheet1!$C$23:$C$26</c:f>
              <c:strCache>
                <c:ptCount val="4"/>
                <c:pt idx="0">
                  <c:v>Sample 1</c:v>
                </c:pt>
                <c:pt idx="1">
                  <c:v>Sample 2</c:v>
                </c:pt>
                <c:pt idx="2">
                  <c:v>Sample 3</c:v>
                </c:pt>
                <c:pt idx="3">
                  <c:v>Sample 4</c:v>
                </c:pt>
              </c:strCache>
            </c:strRef>
          </c:cat>
          <c:val>
            <c:numRef>
              <c:f>Sheet1!$D$23:$D$26</c:f>
              <c:numCache>
                <c:formatCode>General</c:formatCode>
                <c:ptCount val="4"/>
                <c:pt idx="0">
                  <c:v>1.7000000000000001E-2</c:v>
                </c:pt>
                <c:pt idx="1">
                  <c:v>0</c:v>
                </c:pt>
                <c:pt idx="2">
                  <c:v>0.1</c:v>
                </c:pt>
                <c:pt idx="3">
                  <c:v>1</c:v>
                </c:pt>
              </c:numCache>
            </c:numRef>
          </c:val>
          <c:smooth val="0"/>
          <c:extLst>
            <c:ext xmlns:c16="http://schemas.microsoft.com/office/drawing/2014/chart" uri="{C3380CC4-5D6E-409C-BE32-E72D297353CC}">
              <c16:uniqueId val="{00000000-DC59-C94A-AD4E-3C9C22201158}"/>
            </c:ext>
          </c:extLst>
        </c:ser>
        <c:ser>
          <c:idx val="1"/>
          <c:order val="1"/>
          <c:tx>
            <c:strRef>
              <c:f>Sheet1!$E$22</c:f>
              <c:strCache>
                <c:ptCount val="1"/>
                <c:pt idx="0">
                  <c:v>OTU02</c:v>
                </c:pt>
              </c:strCache>
            </c:strRef>
          </c:tx>
          <c:spPr>
            <a:ln w="28575" cap="rnd">
              <a:solidFill>
                <a:schemeClr val="accent2"/>
              </a:solidFill>
              <a:round/>
            </a:ln>
            <a:effectLst/>
          </c:spPr>
          <c:marker>
            <c:symbol val="none"/>
          </c:marker>
          <c:cat>
            <c:strRef>
              <c:f>Sheet1!$C$23:$C$26</c:f>
              <c:strCache>
                <c:ptCount val="4"/>
                <c:pt idx="0">
                  <c:v>Sample 1</c:v>
                </c:pt>
                <c:pt idx="1">
                  <c:v>Sample 2</c:v>
                </c:pt>
                <c:pt idx="2">
                  <c:v>Sample 3</c:v>
                </c:pt>
                <c:pt idx="3">
                  <c:v>Sample 4</c:v>
                </c:pt>
              </c:strCache>
            </c:strRef>
          </c:cat>
          <c:val>
            <c:numRef>
              <c:f>Sheet1!$E$23:$E$26</c:f>
              <c:numCache>
                <c:formatCode>General</c:formatCode>
                <c:ptCount val="4"/>
                <c:pt idx="0">
                  <c:v>2.7E-2</c:v>
                </c:pt>
                <c:pt idx="1">
                  <c:v>1</c:v>
                </c:pt>
                <c:pt idx="2">
                  <c:v>0.08</c:v>
                </c:pt>
                <c:pt idx="3">
                  <c:v>0</c:v>
                </c:pt>
              </c:numCache>
            </c:numRef>
          </c:val>
          <c:smooth val="0"/>
          <c:extLst>
            <c:ext xmlns:c16="http://schemas.microsoft.com/office/drawing/2014/chart" uri="{C3380CC4-5D6E-409C-BE32-E72D297353CC}">
              <c16:uniqueId val="{00000001-DC59-C94A-AD4E-3C9C22201158}"/>
            </c:ext>
          </c:extLst>
        </c:ser>
        <c:ser>
          <c:idx val="2"/>
          <c:order val="2"/>
          <c:tx>
            <c:strRef>
              <c:f>Sheet1!$F$22</c:f>
              <c:strCache>
                <c:ptCount val="1"/>
                <c:pt idx="0">
                  <c:v>OTU03</c:v>
                </c:pt>
              </c:strCache>
            </c:strRef>
          </c:tx>
          <c:spPr>
            <a:ln w="28575" cap="rnd">
              <a:solidFill>
                <a:schemeClr val="accent3"/>
              </a:solidFill>
              <a:round/>
            </a:ln>
            <a:effectLst/>
          </c:spPr>
          <c:marker>
            <c:symbol val="none"/>
          </c:marker>
          <c:cat>
            <c:strRef>
              <c:f>Sheet1!$C$23:$C$26</c:f>
              <c:strCache>
                <c:ptCount val="4"/>
                <c:pt idx="0">
                  <c:v>Sample 1</c:v>
                </c:pt>
                <c:pt idx="1">
                  <c:v>Sample 2</c:v>
                </c:pt>
                <c:pt idx="2">
                  <c:v>Sample 3</c:v>
                </c:pt>
                <c:pt idx="3">
                  <c:v>Sample 4</c:v>
                </c:pt>
              </c:strCache>
            </c:strRef>
          </c:cat>
          <c:val>
            <c:numRef>
              <c:f>Sheet1!$F$23:$F$26</c:f>
              <c:numCache>
                <c:formatCode>General</c:formatCode>
                <c:ptCount val="4"/>
                <c:pt idx="0">
                  <c:v>0</c:v>
                </c:pt>
                <c:pt idx="1">
                  <c:v>0.20799999999999999</c:v>
                </c:pt>
                <c:pt idx="2">
                  <c:v>0</c:v>
                </c:pt>
                <c:pt idx="3">
                  <c:v>1</c:v>
                </c:pt>
              </c:numCache>
            </c:numRef>
          </c:val>
          <c:smooth val="0"/>
          <c:extLst>
            <c:ext xmlns:c16="http://schemas.microsoft.com/office/drawing/2014/chart" uri="{C3380CC4-5D6E-409C-BE32-E72D297353CC}">
              <c16:uniqueId val="{00000002-DC59-C94A-AD4E-3C9C22201158}"/>
            </c:ext>
          </c:extLst>
        </c:ser>
        <c:ser>
          <c:idx val="3"/>
          <c:order val="3"/>
          <c:tx>
            <c:strRef>
              <c:f>Sheet1!$G$22</c:f>
              <c:strCache>
                <c:ptCount val="1"/>
                <c:pt idx="0">
                  <c:v>OTU04</c:v>
                </c:pt>
              </c:strCache>
            </c:strRef>
          </c:tx>
          <c:spPr>
            <a:ln w="28575" cap="rnd">
              <a:solidFill>
                <a:schemeClr val="accent4"/>
              </a:solidFill>
              <a:round/>
            </a:ln>
            <a:effectLst/>
          </c:spPr>
          <c:marker>
            <c:symbol val="none"/>
          </c:marker>
          <c:cat>
            <c:strRef>
              <c:f>Sheet1!$C$23:$C$26</c:f>
              <c:strCache>
                <c:ptCount val="4"/>
                <c:pt idx="0">
                  <c:v>Sample 1</c:v>
                </c:pt>
                <c:pt idx="1">
                  <c:v>Sample 2</c:v>
                </c:pt>
                <c:pt idx="2">
                  <c:v>Sample 3</c:v>
                </c:pt>
                <c:pt idx="3">
                  <c:v>Sample 4</c:v>
                </c:pt>
              </c:strCache>
            </c:strRef>
          </c:cat>
          <c:val>
            <c:numRef>
              <c:f>Sheet1!$G$23:$G$26</c:f>
              <c:numCache>
                <c:formatCode>General</c:formatCode>
                <c:ptCount val="4"/>
                <c:pt idx="0">
                  <c:v>0</c:v>
                </c:pt>
                <c:pt idx="1">
                  <c:v>0.13600000000000001</c:v>
                </c:pt>
                <c:pt idx="2">
                  <c:v>4.4999999999999998E-2</c:v>
                </c:pt>
                <c:pt idx="3">
                  <c:v>1</c:v>
                </c:pt>
              </c:numCache>
            </c:numRef>
          </c:val>
          <c:smooth val="0"/>
          <c:extLst>
            <c:ext xmlns:c16="http://schemas.microsoft.com/office/drawing/2014/chart" uri="{C3380CC4-5D6E-409C-BE32-E72D297353CC}">
              <c16:uniqueId val="{00000003-DC59-C94A-AD4E-3C9C22201158}"/>
            </c:ext>
          </c:extLst>
        </c:ser>
        <c:dLbls>
          <c:showLegendKey val="0"/>
          <c:showVal val="0"/>
          <c:showCatName val="0"/>
          <c:showSerName val="0"/>
          <c:showPercent val="0"/>
          <c:showBubbleSize val="0"/>
        </c:dLbls>
        <c:smooth val="0"/>
        <c:axId val="1738147247"/>
        <c:axId val="1738207791"/>
      </c:lineChart>
      <c:catAx>
        <c:axId val="173814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207791"/>
        <c:crosses val="autoZero"/>
        <c:auto val="1"/>
        <c:lblAlgn val="ctr"/>
        <c:lblOffset val="100"/>
        <c:noMultiLvlLbl val="0"/>
      </c:catAx>
      <c:valAx>
        <c:axId val="173820779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47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2c. Observed OTU table,  QP-transformed, </a:t>
            </a:r>
            <a:r>
              <a:rPr lang="en-GB" sz="1200" b="0" i="0" u="none" strike="noStrike" baseline="0">
                <a:effectLst/>
              </a:rPr>
              <a:t>divided by observed rowSum</a:t>
            </a:r>
            <a:endParaRPr lang="en-GB"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Sheet1!$D$40</c:f>
              <c:strCache>
                <c:ptCount val="1"/>
                <c:pt idx="0">
                  <c:v>OTU01</c:v>
                </c:pt>
              </c:strCache>
            </c:strRef>
          </c:tx>
          <c:spPr>
            <a:ln w="28575" cap="rnd">
              <a:solidFill>
                <a:schemeClr val="accent1"/>
              </a:solidFill>
              <a:round/>
            </a:ln>
            <a:effectLst/>
          </c:spPr>
          <c:marker>
            <c:symbol val="none"/>
          </c:marker>
          <c:cat>
            <c:strRef>
              <c:f>Sheet1!$C$41:$C$44</c:f>
              <c:strCache>
                <c:ptCount val="4"/>
                <c:pt idx="0">
                  <c:v>Sample 1</c:v>
                </c:pt>
                <c:pt idx="1">
                  <c:v>Sample 2</c:v>
                </c:pt>
                <c:pt idx="2">
                  <c:v>Sample 3</c:v>
                </c:pt>
                <c:pt idx="3">
                  <c:v>Sample 4</c:v>
                </c:pt>
              </c:strCache>
            </c:strRef>
          </c:cat>
          <c:val>
            <c:numRef>
              <c:f>Sheet1!$D$41:$D$44</c:f>
              <c:numCache>
                <c:formatCode>0</c:formatCode>
                <c:ptCount val="4"/>
                <c:pt idx="0" formatCode="0.00">
                  <c:v>0.28999999999999998</c:v>
                </c:pt>
                <c:pt idx="1">
                  <c:v>0</c:v>
                </c:pt>
                <c:pt idx="2" formatCode="0.00">
                  <c:v>0.5</c:v>
                </c:pt>
                <c:pt idx="3" formatCode="0.00">
                  <c:v>1</c:v>
                </c:pt>
              </c:numCache>
            </c:numRef>
          </c:val>
          <c:smooth val="0"/>
          <c:extLst>
            <c:ext xmlns:c16="http://schemas.microsoft.com/office/drawing/2014/chart" uri="{C3380CC4-5D6E-409C-BE32-E72D297353CC}">
              <c16:uniqueId val="{00000000-F251-444F-BB8D-0CC29E18D0DC}"/>
            </c:ext>
          </c:extLst>
        </c:ser>
        <c:ser>
          <c:idx val="1"/>
          <c:order val="1"/>
          <c:tx>
            <c:strRef>
              <c:f>Sheet1!$E$40</c:f>
              <c:strCache>
                <c:ptCount val="1"/>
                <c:pt idx="0">
                  <c:v>OTU02</c:v>
                </c:pt>
              </c:strCache>
            </c:strRef>
          </c:tx>
          <c:spPr>
            <a:ln w="28575" cap="rnd">
              <a:solidFill>
                <a:schemeClr val="accent2"/>
              </a:solidFill>
              <a:round/>
            </a:ln>
            <a:effectLst/>
          </c:spPr>
          <c:marker>
            <c:symbol val="none"/>
          </c:marker>
          <c:cat>
            <c:strRef>
              <c:f>Sheet1!$C$41:$C$44</c:f>
              <c:strCache>
                <c:ptCount val="4"/>
                <c:pt idx="0">
                  <c:v>Sample 1</c:v>
                </c:pt>
                <c:pt idx="1">
                  <c:v>Sample 2</c:v>
                </c:pt>
                <c:pt idx="2">
                  <c:v>Sample 3</c:v>
                </c:pt>
                <c:pt idx="3">
                  <c:v>Sample 4</c:v>
                </c:pt>
              </c:strCache>
            </c:strRef>
          </c:cat>
          <c:val>
            <c:numRef>
              <c:f>Sheet1!$E$41:$E$44</c:f>
              <c:numCache>
                <c:formatCode>0</c:formatCode>
                <c:ptCount val="4"/>
                <c:pt idx="0" formatCode="0.00">
                  <c:v>0.69</c:v>
                </c:pt>
                <c:pt idx="1">
                  <c:v>1</c:v>
                </c:pt>
                <c:pt idx="2" formatCode="0.00">
                  <c:v>0.59</c:v>
                </c:pt>
                <c:pt idx="3">
                  <c:v>0</c:v>
                </c:pt>
              </c:numCache>
            </c:numRef>
          </c:val>
          <c:smooth val="0"/>
          <c:extLst>
            <c:ext xmlns:c16="http://schemas.microsoft.com/office/drawing/2014/chart" uri="{C3380CC4-5D6E-409C-BE32-E72D297353CC}">
              <c16:uniqueId val="{00000001-F251-444F-BB8D-0CC29E18D0DC}"/>
            </c:ext>
          </c:extLst>
        </c:ser>
        <c:ser>
          <c:idx val="2"/>
          <c:order val="2"/>
          <c:tx>
            <c:strRef>
              <c:f>Sheet1!$F$40</c:f>
              <c:strCache>
                <c:ptCount val="1"/>
                <c:pt idx="0">
                  <c:v>OTU03</c:v>
                </c:pt>
              </c:strCache>
            </c:strRef>
          </c:tx>
          <c:spPr>
            <a:ln w="28575" cap="rnd">
              <a:solidFill>
                <a:schemeClr val="accent3"/>
              </a:solidFill>
              <a:round/>
            </a:ln>
            <a:effectLst/>
          </c:spPr>
          <c:marker>
            <c:symbol val="none"/>
          </c:marker>
          <c:cat>
            <c:strRef>
              <c:f>Sheet1!$C$41:$C$44</c:f>
              <c:strCache>
                <c:ptCount val="4"/>
                <c:pt idx="0">
                  <c:v>Sample 1</c:v>
                </c:pt>
                <c:pt idx="1">
                  <c:v>Sample 2</c:v>
                </c:pt>
                <c:pt idx="2">
                  <c:v>Sample 3</c:v>
                </c:pt>
                <c:pt idx="3">
                  <c:v>Sample 4</c:v>
                </c:pt>
              </c:strCache>
            </c:strRef>
          </c:cat>
          <c:val>
            <c:numRef>
              <c:f>Sheet1!$F$41:$F$44</c:f>
              <c:numCache>
                <c:formatCode>0.00</c:formatCode>
                <c:ptCount val="4"/>
                <c:pt idx="0" formatCode="0">
                  <c:v>0</c:v>
                </c:pt>
                <c:pt idx="1">
                  <c:v>0.13</c:v>
                </c:pt>
                <c:pt idx="2" formatCode="0">
                  <c:v>0</c:v>
                </c:pt>
                <c:pt idx="3" formatCode="0">
                  <c:v>1</c:v>
                </c:pt>
              </c:numCache>
            </c:numRef>
          </c:val>
          <c:smooth val="0"/>
          <c:extLst>
            <c:ext xmlns:c16="http://schemas.microsoft.com/office/drawing/2014/chart" uri="{C3380CC4-5D6E-409C-BE32-E72D297353CC}">
              <c16:uniqueId val="{00000002-F251-444F-BB8D-0CC29E18D0DC}"/>
            </c:ext>
          </c:extLst>
        </c:ser>
        <c:ser>
          <c:idx val="3"/>
          <c:order val="3"/>
          <c:tx>
            <c:strRef>
              <c:f>Sheet1!$G$40</c:f>
              <c:strCache>
                <c:ptCount val="1"/>
                <c:pt idx="0">
                  <c:v>OTU04</c:v>
                </c:pt>
              </c:strCache>
            </c:strRef>
          </c:tx>
          <c:spPr>
            <a:ln w="28575" cap="rnd">
              <a:solidFill>
                <a:schemeClr val="accent4"/>
              </a:solidFill>
              <a:round/>
            </a:ln>
            <a:effectLst/>
          </c:spPr>
          <c:marker>
            <c:symbol val="none"/>
          </c:marker>
          <c:cat>
            <c:strRef>
              <c:f>Sheet1!$C$41:$C$44</c:f>
              <c:strCache>
                <c:ptCount val="4"/>
                <c:pt idx="0">
                  <c:v>Sample 1</c:v>
                </c:pt>
                <c:pt idx="1">
                  <c:v>Sample 2</c:v>
                </c:pt>
                <c:pt idx="2">
                  <c:v>Sample 3</c:v>
                </c:pt>
                <c:pt idx="3">
                  <c:v>Sample 4</c:v>
                </c:pt>
              </c:strCache>
            </c:strRef>
          </c:cat>
          <c:val>
            <c:numRef>
              <c:f>Sheet1!$G$41:$G$44</c:f>
              <c:numCache>
                <c:formatCode>0</c:formatCode>
                <c:ptCount val="4"/>
                <c:pt idx="0">
                  <c:v>1</c:v>
                </c:pt>
                <c:pt idx="1">
                  <c:v>0</c:v>
                </c:pt>
                <c:pt idx="2" formatCode="0.0">
                  <c:v>0.4</c:v>
                </c:pt>
                <c:pt idx="3" formatCode="0.0">
                  <c:v>0.7</c:v>
                </c:pt>
              </c:numCache>
            </c:numRef>
          </c:val>
          <c:smooth val="0"/>
          <c:extLst>
            <c:ext xmlns:c16="http://schemas.microsoft.com/office/drawing/2014/chart" uri="{C3380CC4-5D6E-409C-BE32-E72D297353CC}">
              <c16:uniqueId val="{00000003-F251-444F-BB8D-0CC29E18D0DC}"/>
            </c:ext>
          </c:extLst>
        </c:ser>
        <c:dLbls>
          <c:showLegendKey val="0"/>
          <c:showVal val="0"/>
          <c:showCatName val="0"/>
          <c:showSerName val="0"/>
          <c:showPercent val="0"/>
          <c:showBubbleSize val="0"/>
        </c:dLbls>
        <c:smooth val="0"/>
        <c:axId val="1759459311"/>
        <c:axId val="1744111919"/>
      </c:lineChart>
      <c:catAx>
        <c:axId val="17594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111919"/>
        <c:crosses val="autoZero"/>
        <c:auto val="1"/>
        <c:lblAlgn val="ctr"/>
        <c:lblOffset val="100"/>
        <c:noMultiLvlLbl val="0"/>
      </c:catAx>
      <c:valAx>
        <c:axId val="174411191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59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 Spike-corrected OTU table (row noise removed)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Sheet1!$M$12</c:f>
              <c:strCache>
                <c:ptCount val="1"/>
                <c:pt idx="0">
                  <c:v>OTU01</c:v>
                </c:pt>
              </c:strCache>
            </c:strRef>
          </c:tx>
          <c:spPr>
            <a:ln w="28575" cap="rnd">
              <a:solidFill>
                <a:schemeClr val="accent1"/>
              </a:solidFill>
              <a:round/>
            </a:ln>
            <a:effectLst/>
          </c:spPr>
          <c:marker>
            <c:symbol val="none"/>
          </c:marker>
          <c:cat>
            <c:strRef>
              <c:f>Sheet1!$L$13:$L$16</c:f>
              <c:strCache>
                <c:ptCount val="4"/>
                <c:pt idx="0">
                  <c:v>Sample 1</c:v>
                </c:pt>
                <c:pt idx="1">
                  <c:v>Sample 2</c:v>
                </c:pt>
                <c:pt idx="2">
                  <c:v>Sample 3</c:v>
                </c:pt>
                <c:pt idx="3">
                  <c:v>Sample 4</c:v>
                </c:pt>
              </c:strCache>
            </c:strRef>
          </c:cat>
          <c:val>
            <c:numRef>
              <c:f>Sheet1!$M$13:$M$16</c:f>
              <c:numCache>
                <c:formatCode>0</c:formatCode>
                <c:ptCount val="4"/>
                <c:pt idx="0">
                  <c:v>10</c:v>
                </c:pt>
                <c:pt idx="1">
                  <c:v>0</c:v>
                </c:pt>
                <c:pt idx="2">
                  <c:v>40</c:v>
                </c:pt>
                <c:pt idx="3">
                  <c:v>60</c:v>
                </c:pt>
              </c:numCache>
            </c:numRef>
          </c:val>
          <c:smooth val="0"/>
          <c:extLst>
            <c:ext xmlns:c16="http://schemas.microsoft.com/office/drawing/2014/chart" uri="{C3380CC4-5D6E-409C-BE32-E72D297353CC}">
              <c16:uniqueId val="{00000000-2962-C644-95D8-1C348CA67B81}"/>
            </c:ext>
          </c:extLst>
        </c:ser>
        <c:ser>
          <c:idx val="1"/>
          <c:order val="1"/>
          <c:tx>
            <c:strRef>
              <c:f>Sheet1!$N$12</c:f>
              <c:strCache>
                <c:ptCount val="1"/>
                <c:pt idx="0">
                  <c:v>OTU02</c:v>
                </c:pt>
              </c:strCache>
            </c:strRef>
          </c:tx>
          <c:spPr>
            <a:ln w="28575" cap="rnd">
              <a:solidFill>
                <a:schemeClr val="accent2"/>
              </a:solidFill>
              <a:round/>
            </a:ln>
            <a:effectLst/>
          </c:spPr>
          <c:marker>
            <c:symbol val="none"/>
          </c:marker>
          <c:cat>
            <c:strRef>
              <c:f>Sheet1!$L$13:$L$16</c:f>
              <c:strCache>
                <c:ptCount val="4"/>
                <c:pt idx="0">
                  <c:v>Sample 1</c:v>
                </c:pt>
                <c:pt idx="1">
                  <c:v>Sample 2</c:v>
                </c:pt>
                <c:pt idx="2">
                  <c:v>Sample 3</c:v>
                </c:pt>
                <c:pt idx="3">
                  <c:v>Sample 4</c:v>
                </c:pt>
              </c:strCache>
            </c:strRef>
          </c:cat>
          <c:val>
            <c:numRef>
              <c:f>Sheet1!$N$13:$N$16</c:f>
              <c:numCache>
                <c:formatCode>0</c:formatCode>
                <c:ptCount val="4"/>
                <c:pt idx="0">
                  <c:v>4</c:v>
                </c:pt>
                <c:pt idx="1">
                  <c:v>20</c:v>
                </c:pt>
                <c:pt idx="2">
                  <c:v>8</c:v>
                </c:pt>
                <c:pt idx="3">
                  <c:v>0</c:v>
                </c:pt>
              </c:numCache>
            </c:numRef>
          </c:val>
          <c:smooth val="0"/>
          <c:extLst>
            <c:ext xmlns:c16="http://schemas.microsoft.com/office/drawing/2014/chart" uri="{C3380CC4-5D6E-409C-BE32-E72D297353CC}">
              <c16:uniqueId val="{00000001-2962-C644-95D8-1C348CA67B81}"/>
            </c:ext>
          </c:extLst>
        </c:ser>
        <c:ser>
          <c:idx val="2"/>
          <c:order val="2"/>
          <c:tx>
            <c:strRef>
              <c:f>Sheet1!$O$12</c:f>
              <c:strCache>
                <c:ptCount val="1"/>
                <c:pt idx="0">
                  <c:v>OTU03</c:v>
                </c:pt>
              </c:strCache>
            </c:strRef>
          </c:tx>
          <c:spPr>
            <a:ln w="28575" cap="rnd">
              <a:solidFill>
                <a:schemeClr val="accent3"/>
              </a:solidFill>
              <a:round/>
            </a:ln>
            <a:effectLst/>
          </c:spPr>
          <c:marker>
            <c:symbol val="none"/>
          </c:marker>
          <c:cat>
            <c:strRef>
              <c:f>Sheet1!$L$13:$L$16</c:f>
              <c:strCache>
                <c:ptCount val="4"/>
                <c:pt idx="0">
                  <c:v>Sample 1</c:v>
                </c:pt>
                <c:pt idx="1">
                  <c:v>Sample 2</c:v>
                </c:pt>
                <c:pt idx="2">
                  <c:v>Sample 3</c:v>
                </c:pt>
                <c:pt idx="3">
                  <c:v>Sample 4</c:v>
                </c:pt>
              </c:strCache>
            </c:strRef>
          </c:cat>
          <c:val>
            <c:numRef>
              <c:f>Sheet1!$O$13:$O$16</c:f>
              <c:numCache>
                <c:formatCode>0</c:formatCode>
                <c:ptCount val="4"/>
                <c:pt idx="0">
                  <c:v>0</c:v>
                </c:pt>
                <c:pt idx="1">
                  <c:v>6</c:v>
                </c:pt>
                <c:pt idx="2" formatCode="0.0">
                  <c:v>1.5</c:v>
                </c:pt>
                <c:pt idx="3">
                  <c:v>9</c:v>
                </c:pt>
              </c:numCache>
            </c:numRef>
          </c:val>
          <c:smooth val="0"/>
          <c:extLst>
            <c:ext xmlns:c16="http://schemas.microsoft.com/office/drawing/2014/chart" uri="{C3380CC4-5D6E-409C-BE32-E72D297353CC}">
              <c16:uniqueId val="{00000002-2962-C644-95D8-1C348CA67B81}"/>
            </c:ext>
          </c:extLst>
        </c:ser>
        <c:ser>
          <c:idx val="3"/>
          <c:order val="3"/>
          <c:tx>
            <c:strRef>
              <c:f>Sheet1!$P$12</c:f>
              <c:strCache>
                <c:ptCount val="1"/>
                <c:pt idx="0">
                  <c:v>OTU04</c:v>
                </c:pt>
              </c:strCache>
            </c:strRef>
          </c:tx>
          <c:spPr>
            <a:ln w="28575" cap="rnd">
              <a:solidFill>
                <a:schemeClr val="accent4"/>
              </a:solidFill>
              <a:round/>
            </a:ln>
            <a:effectLst/>
          </c:spPr>
          <c:marker>
            <c:symbol val="none"/>
          </c:marker>
          <c:cat>
            <c:strRef>
              <c:f>Sheet1!$L$13:$L$16</c:f>
              <c:strCache>
                <c:ptCount val="4"/>
                <c:pt idx="0">
                  <c:v>Sample 1</c:v>
                </c:pt>
                <c:pt idx="1">
                  <c:v>Sample 2</c:v>
                </c:pt>
                <c:pt idx="2">
                  <c:v>Sample 3</c:v>
                </c:pt>
                <c:pt idx="3">
                  <c:v>Sample 4</c:v>
                </c:pt>
              </c:strCache>
            </c:strRef>
          </c:cat>
          <c:val>
            <c:numRef>
              <c:f>Sheet1!$P$13:$P$16</c:f>
              <c:numCache>
                <c:formatCode>0</c:formatCode>
                <c:ptCount val="4"/>
                <c:pt idx="0">
                  <c:v>0</c:v>
                </c:pt>
                <c:pt idx="1">
                  <c:v>20</c:v>
                </c:pt>
                <c:pt idx="2">
                  <c:v>20</c:v>
                </c:pt>
                <c:pt idx="3">
                  <c:v>40</c:v>
                </c:pt>
              </c:numCache>
            </c:numRef>
          </c:val>
          <c:smooth val="0"/>
          <c:extLst>
            <c:ext xmlns:c16="http://schemas.microsoft.com/office/drawing/2014/chart" uri="{C3380CC4-5D6E-409C-BE32-E72D297353CC}">
              <c16:uniqueId val="{00000003-2962-C644-95D8-1C348CA67B81}"/>
            </c:ext>
          </c:extLst>
        </c:ser>
        <c:dLbls>
          <c:showLegendKey val="0"/>
          <c:showVal val="0"/>
          <c:showCatName val="0"/>
          <c:showSerName val="0"/>
          <c:showPercent val="0"/>
          <c:showBubbleSize val="0"/>
        </c:dLbls>
        <c:smooth val="0"/>
        <c:axId val="1758235663"/>
        <c:axId val="1758237311"/>
      </c:lineChart>
      <c:catAx>
        <c:axId val="175823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37311"/>
        <c:crosses val="autoZero"/>
        <c:auto val="1"/>
        <c:lblAlgn val="ctr"/>
        <c:lblOffset val="100"/>
        <c:noMultiLvlLbl val="0"/>
      </c:catAx>
      <c:valAx>
        <c:axId val="1758237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35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0070C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4.  Spike-corrected OTU table, QP normalised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Sheet1!$S$12</c:f>
              <c:strCache>
                <c:ptCount val="1"/>
                <c:pt idx="0">
                  <c:v>OTU01</c:v>
                </c:pt>
              </c:strCache>
            </c:strRef>
          </c:tx>
          <c:spPr>
            <a:ln w="28575" cap="rnd">
              <a:solidFill>
                <a:schemeClr val="accent1"/>
              </a:solidFill>
              <a:round/>
            </a:ln>
            <a:effectLst/>
          </c:spPr>
          <c:marker>
            <c:symbol val="none"/>
          </c:marker>
          <c:cat>
            <c:strRef>
              <c:f>Sheet1!$R$13:$R$16</c:f>
              <c:strCache>
                <c:ptCount val="4"/>
                <c:pt idx="0">
                  <c:v>Sample 1</c:v>
                </c:pt>
                <c:pt idx="1">
                  <c:v>Sample 2</c:v>
                </c:pt>
                <c:pt idx="2">
                  <c:v>Sample 3</c:v>
                </c:pt>
                <c:pt idx="3">
                  <c:v>Sample 4</c:v>
                </c:pt>
              </c:strCache>
            </c:strRef>
          </c:cat>
          <c:val>
            <c:numRef>
              <c:f>Sheet1!$S$13:$S$16</c:f>
              <c:numCache>
                <c:formatCode>0.0</c:formatCode>
                <c:ptCount val="4"/>
                <c:pt idx="0">
                  <c:v>0.16666666666666666</c:v>
                </c:pt>
                <c:pt idx="1">
                  <c:v>0</c:v>
                </c:pt>
                <c:pt idx="2">
                  <c:v>0.66666666666666663</c:v>
                </c:pt>
                <c:pt idx="3">
                  <c:v>1</c:v>
                </c:pt>
              </c:numCache>
            </c:numRef>
          </c:val>
          <c:smooth val="0"/>
          <c:extLst>
            <c:ext xmlns:c16="http://schemas.microsoft.com/office/drawing/2014/chart" uri="{C3380CC4-5D6E-409C-BE32-E72D297353CC}">
              <c16:uniqueId val="{00000000-BDEE-DC4D-91A6-636E513FCC25}"/>
            </c:ext>
          </c:extLst>
        </c:ser>
        <c:ser>
          <c:idx val="1"/>
          <c:order val="1"/>
          <c:tx>
            <c:strRef>
              <c:f>Sheet1!$T$12</c:f>
              <c:strCache>
                <c:ptCount val="1"/>
                <c:pt idx="0">
                  <c:v>OTU02</c:v>
                </c:pt>
              </c:strCache>
            </c:strRef>
          </c:tx>
          <c:spPr>
            <a:ln w="28575" cap="rnd">
              <a:solidFill>
                <a:schemeClr val="accent2"/>
              </a:solidFill>
              <a:round/>
            </a:ln>
            <a:effectLst/>
          </c:spPr>
          <c:marker>
            <c:symbol val="none"/>
          </c:marker>
          <c:cat>
            <c:strRef>
              <c:f>Sheet1!$R$13:$R$16</c:f>
              <c:strCache>
                <c:ptCount val="4"/>
                <c:pt idx="0">
                  <c:v>Sample 1</c:v>
                </c:pt>
                <c:pt idx="1">
                  <c:v>Sample 2</c:v>
                </c:pt>
                <c:pt idx="2">
                  <c:v>Sample 3</c:v>
                </c:pt>
                <c:pt idx="3">
                  <c:v>Sample 4</c:v>
                </c:pt>
              </c:strCache>
            </c:strRef>
          </c:cat>
          <c:val>
            <c:numRef>
              <c:f>Sheet1!$T$13:$T$16</c:f>
              <c:numCache>
                <c:formatCode>0.0</c:formatCode>
                <c:ptCount val="4"/>
                <c:pt idx="0">
                  <c:v>0.2</c:v>
                </c:pt>
                <c:pt idx="1">
                  <c:v>1</c:v>
                </c:pt>
                <c:pt idx="2">
                  <c:v>0.4</c:v>
                </c:pt>
                <c:pt idx="3">
                  <c:v>0</c:v>
                </c:pt>
              </c:numCache>
            </c:numRef>
          </c:val>
          <c:smooth val="0"/>
          <c:extLst>
            <c:ext xmlns:c16="http://schemas.microsoft.com/office/drawing/2014/chart" uri="{C3380CC4-5D6E-409C-BE32-E72D297353CC}">
              <c16:uniqueId val="{00000001-BDEE-DC4D-91A6-636E513FCC25}"/>
            </c:ext>
          </c:extLst>
        </c:ser>
        <c:ser>
          <c:idx val="2"/>
          <c:order val="2"/>
          <c:tx>
            <c:strRef>
              <c:f>Sheet1!$U$12</c:f>
              <c:strCache>
                <c:ptCount val="1"/>
                <c:pt idx="0">
                  <c:v>OTU03</c:v>
                </c:pt>
              </c:strCache>
            </c:strRef>
          </c:tx>
          <c:spPr>
            <a:ln w="28575" cap="rnd">
              <a:solidFill>
                <a:schemeClr val="accent3"/>
              </a:solidFill>
              <a:round/>
            </a:ln>
            <a:effectLst/>
          </c:spPr>
          <c:marker>
            <c:symbol val="none"/>
          </c:marker>
          <c:cat>
            <c:strRef>
              <c:f>Sheet1!$R$13:$R$16</c:f>
              <c:strCache>
                <c:ptCount val="4"/>
                <c:pt idx="0">
                  <c:v>Sample 1</c:v>
                </c:pt>
                <c:pt idx="1">
                  <c:v>Sample 2</c:v>
                </c:pt>
                <c:pt idx="2">
                  <c:v>Sample 3</c:v>
                </c:pt>
                <c:pt idx="3">
                  <c:v>Sample 4</c:v>
                </c:pt>
              </c:strCache>
            </c:strRef>
          </c:cat>
          <c:val>
            <c:numRef>
              <c:f>Sheet1!$U$13:$U$16</c:f>
              <c:numCache>
                <c:formatCode>0.0</c:formatCode>
                <c:ptCount val="4"/>
                <c:pt idx="0">
                  <c:v>0</c:v>
                </c:pt>
                <c:pt idx="1">
                  <c:v>0.66666666666666663</c:v>
                </c:pt>
                <c:pt idx="2">
                  <c:v>0.16666666666666666</c:v>
                </c:pt>
                <c:pt idx="3">
                  <c:v>1</c:v>
                </c:pt>
              </c:numCache>
            </c:numRef>
          </c:val>
          <c:smooth val="0"/>
          <c:extLst>
            <c:ext xmlns:c16="http://schemas.microsoft.com/office/drawing/2014/chart" uri="{C3380CC4-5D6E-409C-BE32-E72D297353CC}">
              <c16:uniqueId val="{00000002-BDEE-DC4D-91A6-636E513FCC25}"/>
            </c:ext>
          </c:extLst>
        </c:ser>
        <c:ser>
          <c:idx val="3"/>
          <c:order val="3"/>
          <c:tx>
            <c:strRef>
              <c:f>Sheet1!$V$12</c:f>
              <c:strCache>
                <c:ptCount val="1"/>
                <c:pt idx="0">
                  <c:v>OTU04</c:v>
                </c:pt>
              </c:strCache>
            </c:strRef>
          </c:tx>
          <c:spPr>
            <a:ln w="28575" cap="rnd">
              <a:solidFill>
                <a:schemeClr val="accent4"/>
              </a:solidFill>
              <a:round/>
            </a:ln>
            <a:effectLst/>
          </c:spPr>
          <c:marker>
            <c:symbol val="none"/>
          </c:marker>
          <c:cat>
            <c:strRef>
              <c:f>Sheet1!$R$13:$R$16</c:f>
              <c:strCache>
                <c:ptCount val="4"/>
                <c:pt idx="0">
                  <c:v>Sample 1</c:v>
                </c:pt>
                <c:pt idx="1">
                  <c:v>Sample 2</c:v>
                </c:pt>
                <c:pt idx="2">
                  <c:v>Sample 3</c:v>
                </c:pt>
                <c:pt idx="3">
                  <c:v>Sample 4</c:v>
                </c:pt>
              </c:strCache>
            </c:strRef>
          </c:cat>
          <c:val>
            <c:numRef>
              <c:f>Sheet1!$V$13:$V$16</c:f>
              <c:numCache>
                <c:formatCode>0.0</c:formatCode>
                <c:ptCount val="4"/>
                <c:pt idx="0">
                  <c:v>0</c:v>
                </c:pt>
                <c:pt idx="1">
                  <c:v>0.5</c:v>
                </c:pt>
                <c:pt idx="2">
                  <c:v>0.5</c:v>
                </c:pt>
                <c:pt idx="3">
                  <c:v>1</c:v>
                </c:pt>
              </c:numCache>
            </c:numRef>
          </c:val>
          <c:smooth val="0"/>
          <c:extLst>
            <c:ext xmlns:c16="http://schemas.microsoft.com/office/drawing/2014/chart" uri="{C3380CC4-5D6E-409C-BE32-E72D297353CC}">
              <c16:uniqueId val="{00000003-BDEE-DC4D-91A6-636E513FCC25}"/>
            </c:ext>
          </c:extLst>
        </c:ser>
        <c:dLbls>
          <c:showLegendKey val="0"/>
          <c:showVal val="0"/>
          <c:showCatName val="0"/>
          <c:showSerName val="0"/>
          <c:showPercent val="0"/>
          <c:showBubbleSize val="0"/>
        </c:dLbls>
        <c:smooth val="0"/>
        <c:axId val="1687041455"/>
        <c:axId val="1785311615"/>
      </c:lineChart>
      <c:catAx>
        <c:axId val="16870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11615"/>
        <c:crosses val="autoZero"/>
        <c:auto val="1"/>
        <c:lblAlgn val="ctr"/>
        <c:lblOffset val="100"/>
        <c:noMultiLvlLbl val="0"/>
      </c:catAx>
      <c:valAx>
        <c:axId val="178531161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4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70C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5. Presence-Absence OTU table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Sheet1!$S$22</c:f>
              <c:strCache>
                <c:ptCount val="1"/>
                <c:pt idx="0">
                  <c:v>OTU01</c:v>
                </c:pt>
              </c:strCache>
            </c:strRef>
          </c:tx>
          <c:spPr>
            <a:ln w="28575" cap="rnd">
              <a:solidFill>
                <a:schemeClr val="accent1"/>
              </a:solidFill>
              <a:round/>
            </a:ln>
            <a:effectLst/>
          </c:spPr>
          <c:marker>
            <c:symbol val="none"/>
          </c:marker>
          <c:cat>
            <c:strRef>
              <c:f>Sheet1!$R$23:$R$26</c:f>
              <c:strCache>
                <c:ptCount val="4"/>
                <c:pt idx="0">
                  <c:v>Sample 1</c:v>
                </c:pt>
                <c:pt idx="1">
                  <c:v>Sample 2</c:v>
                </c:pt>
                <c:pt idx="2">
                  <c:v>Sample 3</c:v>
                </c:pt>
                <c:pt idx="3">
                  <c:v>Sample 4</c:v>
                </c:pt>
              </c:strCache>
            </c:strRef>
          </c:cat>
          <c:val>
            <c:numRef>
              <c:f>Sheet1!$S$23:$S$26</c:f>
              <c:numCache>
                <c:formatCode>0</c:formatCode>
                <c:ptCount val="4"/>
                <c:pt idx="0">
                  <c:v>1</c:v>
                </c:pt>
                <c:pt idx="1">
                  <c:v>0</c:v>
                </c:pt>
                <c:pt idx="2">
                  <c:v>1</c:v>
                </c:pt>
                <c:pt idx="3">
                  <c:v>1</c:v>
                </c:pt>
              </c:numCache>
            </c:numRef>
          </c:val>
          <c:smooth val="0"/>
          <c:extLst>
            <c:ext xmlns:c16="http://schemas.microsoft.com/office/drawing/2014/chart" uri="{C3380CC4-5D6E-409C-BE32-E72D297353CC}">
              <c16:uniqueId val="{00000000-ABB8-D34A-A20A-BE1C411AF0BD}"/>
            </c:ext>
          </c:extLst>
        </c:ser>
        <c:ser>
          <c:idx val="1"/>
          <c:order val="1"/>
          <c:tx>
            <c:strRef>
              <c:f>Sheet1!$T$22</c:f>
              <c:strCache>
                <c:ptCount val="1"/>
                <c:pt idx="0">
                  <c:v>OTU02</c:v>
                </c:pt>
              </c:strCache>
            </c:strRef>
          </c:tx>
          <c:spPr>
            <a:ln w="28575" cap="rnd">
              <a:solidFill>
                <a:schemeClr val="accent2"/>
              </a:solidFill>
              <a:round/>
            </a:ln>
            <a:effectLst/>
          </c:spPr>
          <c:marker>
            <c:symbol val="none"/>
          </c:marker>
          <c:cat>
            <c:strRef>
              <c:f>Sheet1!$R$23:$R$26</c:f>
              <c:strCache>
                <c:ptCount val="4"/>
                <c:pt idx="0">
                  <c:v>Sample 1</c:v>
                </c:pt>
                <c:pt idx="1">
                  <c:v>Sample 2</c:v>
                </c:pt>
                <c:pt idx="2">
                  <c:v>Sample 3</c:v>
                </c:pt>
                <c:pt idx="3">
                  <c:v>Sample 4</c:v>
                </c:pt>
              </c:strCache>
            </c:strRef>
          </c:cat>
          <c:val>
            <c:numRef>
              <c:f>Sheet1!$T$23:$T$26</c:f>
              <c:numCache>
                <c:formatCode>0</c:formatCode>
                <c:ptCount val="4"/>
                <c:pt idx="0">
                  <c:v>1</c:v>
                </c:pt>
                <c:pt idx="1">
                  <c:v>1</c:v>
                </c:pt>
                <c:pt idx="2">
                  <c:v>1</c:v>
                </c:pt>
                <c:pt idx="3">
                  <c:v>0</c:v>
                </c:pt>
              </c:numCache>
            </c:numRef>
          </c:val>
          <c:smooth val="0"/>
          <c:extLst>
            <c:ext xmlns:c16="http://schemas.microsoft.com/office/drawing/2014/chart" uri="{C3380CC4-5D6E-409C-BE32-E72D297353CC}">
              <c16:uniqueId val="{00000001-ABB8-D34A-A20A-BE1C411AF0BD}"/>
            </c:ext>
          </c:extLst>
        </c:ser>
        <c:ser>
          <c:idx val="2"/>
          <c:order val="2"/>
          <c:tx>
            <c:strRef>
              <c:f>Sheet1!$U$22</c:f>
              <c:strCache>
                <c:ptCount val="1"/>
                <c:pt idx="0">
                  <c:v>OTU03</c:v>
                </c:pt>
              </c:strCache>
            </c:strRef>
          </c:tx>
          <c:spPr>
            <a:ln w="28575" cap="rnd">
              <a:solidFill>
                <a:schemeClr val="accent3"/>
              </a:solidFill>
              <a:round/>
            </a:ln>
            <a:effectLst/>
          </c:spPr>
          <c:marker>
            <c:symbol val="none"/>
          </c:marker>
          <c:cat>
            <c:strRef>
              <c:f>Sheet1!$R$23:$R$26</c:f>
              <c:strCache>
                <c:ptCount val="4"/>
                <c:pt idx="0">
                  <c:v>Sample 1</c:v>
                </c:pt>
                <c:pt idx="1">
                  <c:v>Sample 2</c:v>
                </c:pt>
                <c:pt idx="2">
                  <c:v>Sample 3</c:v>
                </c:pt>
                <c:pt idx="3">
                  <c:v>Sample 4</c:v>
                </c:pt>
              </c:strCache>
            </c:strRef>
          </c:cat>
          <c:val>
            <c:numRef>
              <c:f>Sheet1!$U$23:$U$26</c:f>
              <c:numCache>
                <c:formatCode>0</c:formatCode>
                <c:ptCount val="4"/>
                <c:pt idx="0">
                  <c:v>0</c:v>
                </c:pt>
                <c:pt idx="1">
                  <c:v>1</c:v>
                </c:pt>
                <c:pt idx="2">
                  <c:v>1</c:v>
                </c:pt>
                <c:pt idx="3">
                  <c:v>1</c:v>
                </c:pt>
              </c:numCache>
            </c:numRef>
          </c:val>
          <c:smooth val="0"/>
          <c:extLst>
            <c:ext xmlns:c16="http://schemas.microsoft.com/office/drawing/2014/chart" uri="{C3380CC4-5D6E-409C-BE32-E72D297353CC}">
              <c16:uniqueId val="{00000002-ABB8-D34A-A20A-BE1C411AF0BD}"/>
            </c:ext>
          </c:extLst>
        </c:ser>
        <c:ser>
          <c:idx val="3"/>
          <c:order val="3"/>
          <c:tx>
            <c:strRef>
              <c:f>Sheet1!$V$22</c:f>
              <c:strCache>
                <c:ptCount val="1"/>
                <c:pt idx="0">
                  <c:v>OTU04</c:v>
                </c:pt>
              </c:strCache>
            </c:strRef>
          </c:tx>
          <c:spPr>
            <a:ln w="28575" cap="rnd">
              <a:solidFill>
                <a:schemeClr val="accent4"/>
              </a:solidFill>
              <a:round/>
            </a:ln>
            <a:effectLst/>
          </c:spPr>
          <c:marker>
            <c:symbol val="none"/>
          </c:marker>
          <c:cat>
            <c:strRef>
              <c:f>Sheet1!$R$23:$R$26</c:f>
              <c:strCache>
                <c:ptCount val="4"/>
                <c:pt idx="0">
                  <c:v>Sample 1</c:v>
                </c:pt>
                <c:pt idx="1">
                  <c:v>Sample 2</c:v>
                </c:pt>
                <c:pt idx="2">
                  <c:v>Sample 3</c:v>
                </c:pt>
                <c:pt idx="3">
                  <c:v>Sample 4</c:v>
                </c:pt>
              </c:strCache>
            </c:strRef>
          </c:cat>
          <c:val>
            <c:numRef>
              <c:f>Sheet1!$V$23:$V$26</c:f>
              <c:numCache>
                <c:formatCode>0</c:formatCode>
                <c:ptCount val="4"/>
                <c:pt idx="0">
                  <c:v>0</c:v>
                </c:pt>
                <c:pt idx="1">
                  <c:v>1</c:v>
                </c:pt>
                <c:pt idx="2">
                  <c:v>1</c:v>
                </c:pt>
                <c:pt idx="3">
                  <c:v>1</c:v>
                </c:pt>
              </c:numCache>
            </c:numRef>
          </c:val>
          <c:smooth val="0"/>
          <c:extLst>
            <c:ext xmlns:c16="http://schemas.microsoft.com/office/drawing/2014/chart" uri="{C3380CC4-5D6E-409C-BE32-E72D297353CC}">
              <c16:uniqueId val="{00000003-ABB8-D34A-A20A-BE1C411AF0BD}"/>
            </c:ext>
          </c:extLst>
        </c:ser>
        <c:dLbls>
          <c:showLegendKey val="0"/>
          <c:showVal val="0"/>
          <c:showCatName val="0"/>
          <c:showSerName val="0"/>
          <c:showPercent val="0"/>
          <c:showBubbleSize val="0"/>
        </c:dLbls>
        <c:smooth val="0"/>
        <c:axId val="1743433215"/>
        <c:axId val="1786357455"/>
      </c:lineChart>
      <c:catAx>
        <c:axId val="174343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57455"/>
        <c:crosses val="autoZero"/>
        <c:auto val="1"/>
        <c:lblAlgn val="ctr"/>
        <c:lblOffset val="100"/>
        <c:noMultiLvlLbl val="0"/>
      </c:catAx>
      <c:valAx>
        <c:axId val="17863574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43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1a. True OTU table, QP </a:t>
            </a:r>
            <a:r>
              <a:rPr lang="en-GB" sz="1400" b="0" i="0" u="none" strike="noStrike" baseline="0">
                <a:effectLst/>
              </a:rPr>
              <a:t>normalised</a:t>
            </a:r>
            <a:r>
              <a:rPr lang="en-GB" sz="1400" b="0" i="0" u="none" strike="noStrike" baseline="0"/>
              <a:t> </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Sheet1!$S$3</c:f>
              <c:strCache>
                <c:ptCount val="1"/>
                <c:pt idx="0">
                  <c:v>OTU01</c:v>
                </c:pt>
              </c:strCache>
            </c:strRef>
          </c:tx>
          <c:spPr>
            <a:ln w="28575" cap="rnd">
              <a:solidFill>
                <a:schemeClr val="accent1"/>
              </a:solidFill>
              <a:round/>
            </a:ln>
            <a:effectLst/>
          </c:spPr>
          <c:marker>
            <c:symbol val="none"/>
          </c:marker>
          <c:cat>
            <c:strRef>
              <c:f>Sheet1!$R$4:$R$7</c:f>
              <c:strCache>
                <c:ptCount val="4"/>
                <c:pt idx="0">
                  <c:v>Sample 1</c:v>
                </c:pt>
                <c:pt idx="1">
                  <c:v>Sample 2</c:v>
                </c:pt>
                <c:pt idx="2">
                  <c:v>Sample 3</c:v>
                </c:pt>
                <c:pt idx="3">
                  <c:v>Sample 4</c:v>
                </c:pt>
              </c:strCache>
            </c:strRef>
          </c:cat>
          <c:val>
            <c:numRef>
              <c:f>Sheet1!$S$4:$S$7</c:f>
              <c:numCache>
                <c:formatCode>0.0</c:formatCode>
                <c:ptCount val="4"/>
                <c:pt idx="0">
                  <c:v>0.16666666666666666</c:v>
                </c:pt>
                <c:pt idx="1">
                  <c:v>0</c:v>
                </c:pt>
                <c:pt idx="2">
                  <c:v>0.66666666666666663</c:v>
                </c:pt>
                <c:pt idx="3">
                  <c:v>1</c:v>
                </c:pt>
              </c:numCache>
            </c:numRef>
          </c:val>
          <c:smooth val="0"/>
          <c:extLst>
            <c:ext xmlns:c16="http://schemas.microsoft.com/office/drawing/2014/chart" uri="{C3380CC4-5D6E-409C-BE32-E72D297353CC}">
              <c16:uniqueId val="{00000000-B6D0-6340-A5DA-A29C5D32C80B}"/>
            </c:ext>
          </c:extLst>
        </c:ser>
        <c:ser>
          <c:idx val="1"/>
          <c:order val="1"/>
          <c:tx>
            <c:strRef>
              <c:f>Sheet1!$T$3</c:f>
              <c:strCache>
                <c:ptCount val="1"/>
                <c:pt idx="0">
                  <c:v>OTU02</c:v>
                </c:pt>
              </c:strCache>
            </c:strRef>
          </c:tx>
          <c:spPr>
            <a:ln w="28575" cap="rnd">
              <a:solidFill>
                <a:schemeClr val="accent2"/>
              </a:solidFill>
              <a:round/>
            </a:ln>
            <a:effectLst/>
          </c:spPr>
          <c:marker>
            <c:symbol val="none"/>
          </c:marker>
          <c:cat>
            <c:strRef>
              <c:f>Sheet1!$R$4:$R$7</c:f>
              <c:strCache>
                <c:ptCount val="4"/>
                <c:pt idx="0">
                  <c:v>Sample 1</c:v>
                </c:pt>
                <c:pt idx="1">
                  <c:v>Sample 2</c:v>
                </c:pt>
                <c:pt idx="2">
                  <c:v>Sample 3</c:v>
                </c:pt>
                <c:pt idx="3">
                  <c:v>Sample 4</c:v>
                </c:pt>
              </c:strCache>
            </c:strRef>
          </c:cat>
          <c:val>
            <c:numRef>
              <c:f>Sheet1!$T$4:$T$7</c:f>
              <c:numCache>
                <c:formatCode>0.0</c:formatCode>
                <c:ptCount val="4"/>
                <c:pt idx="0">
                  <c:v>0.2</c:v>
                </c:pt>
                <c:pt idx="1">
                  <c:v>1</c:v>
                </c:pt>
                <c:pt idx="2">
                  <c:v>0.4</c:v>
                </c:pt>
                <c:pt idx="3">
                  <c:v>0</c:v>
                </c:pt>
              </c:numCache>
            </c:numRef>
          </c:val>
          <c:smooth val="0"/>
          <c:extLst>
            <c:ext xmlns:c16="http://schemas.microsoft.com/office/drawing/2014/chart" uri="{C3380CC4-5D6E-409C-BE32-E72D297353CC}">
              <c16:uniqueId val="{00000001-B6D0-6340-A5DA-A29C5D32C80B}"/>
            </c:ext>
          </c:extLst>
        </c:ser>
        <c:ser>
          <c:idx val="2"/>
          <c:order val="2"/>
          <c:tx>
            <c:strRef>
              <c:f>Sheet1!$U$3</c:f>
              <c:strCache>
                <c:ptCount val="1"/>
                <c:pt idx="0">
                  <c:v>OTU03</c:v>
                </c:pt>
              </c:strCache>
            </c:strRef>
          </c:tx>
          <c:spPr>
            <a:ln w="28575" cap="rnd">
              <a:solidFill>
                <a:schemeClr val="accent3"/>
              </a:solidFill>
              <a:round/>
            </a:ln>
            <a:effectLst/>
          </c:spPr>
          <c:marker>
            <c:symbol val="none"/>
          </c:marker>
          <c:cat>
            <c:strRef>
              <c:f>Sheet1!$R$4:$R$7</c:f>
              <c:strCache>
                <c:ptCount val="4"/>
                <c:pt idx="0">
                  <c:v>Sample 1</c:v>
                </c:pt>
                <c:pt idx="1">
                  <c:v>Sample 2</c:v>
                </c:pt>
                <c:pt idx="2">
                  <c:v>Sample 3</c:v>
                </c:pt>
                <c:pt idx="3">
                  <c:v>Sample 4</c:v>
                </c:pt>
              </c:strCache>
            </c:strRef>
          </c:cat>
          <c:val>
            <c:numRef>
              <c:f>Sheet1!$U$4:$U$7</c:f>
              <c:numCache>
                <c:formatCode>0.00</c:formatCode>
                <c:ptCount val="4"/>
                <c:pt idx="0" formatCode="0.0">
                  <c:v>0</c:v>
                </c:pt>
                <c:pt idx="1">
                  <c:v>0.66666666666666663</c:v>
                </c:pt>
                <c:pt idx="2">
                  <c:v>0.16666666666666666</c:v>
                </c:pt>
                <c:pt idx="3" formatCode="0.0">
                  <c:v>1</c:v>
                </c:pt>
              </c:numCache>
            </c:numRef>
          </c:val>
          <c:smooth val="0"/>
          <c:extLst>
            <c:ext xmlns:c16="http://schemas.microsoft.com/office/drawing/2014/chart" uri="{C3380CC4-5D6E-409C-BE32-E72D297353CC}">
              <c16:uniqueId val="{00000002-B6D0-6340-A5DA-A29C5D32C80B}"/>
            </c:ext>
          </c:extLst>
        </c:ser>
        <c:ser>
          <c:idx val="3"/>
          <c:order val="3"/>
          <c:tx>
            <c:strRef>
              <c:f>Sheet1!$V$3</c:f>
              <c:strCache>
                <c:ptCount val="1"/>
                <c:pt idx="0">
                  <c:v>OTU04</c:v>
                </c:pt>
              </c:strCache>
            </c:strRef>
          </c:tx>
          <c:spPr>
            <a:ln w="28575" cap="rnd">
              <a:solidFill>
                <a:schemeClr val="accent4"/>
              </a:solidFill>
              <a:round/>
            </a:ln>
            <a:effectLst/>
          </c:spPr>
          <c:marker>
            <c:symbol val="none"/>
          </c:marker>
          <c:cat>
            <c:strRef>
              <c:f>Sheet1!$R$4:$R$7</c:f>
              <c:strCache>
                <c:ptCount val="4"/>
                <c:pt idx="0">
                  <c:v>Sample 1</c:v>
                </c:pt>
                <c:pt idx="1">
                  <c:v>Sample 2</c:v>
                </c:pt>
                <c:pt idx="2">
                  <c:v>Sample 3</c:v>
                </c:pt>
                <c:pt idx="3">
                  <c:v>Sample 4</c:v>
                </c:pt>
              </c:strCache>
            </c:strRef>
          </c:cat>
          <c:val>
            <c:numRef>
              <c:f>Sheet1!$V$4:$V$7</c:f>
              <c:numCache>
                <c:formatCode>0.0</c:formatCode>
                <c:ptCount val="4"/>
                <c:pt idx="0">
                  <c:v>0</c:v>
                </c:pt>
                <c:pt idx="1">
                  <c:v>0.5</c:v>
                </c:pt>
                <c:pt idx="2">
                  <c:v>0.5</c:v>
                </c:pt>
                <c:pt idx="3">
                  <c:v>1</c:v>
                </c:pt>
              </c:numCache>
            </c:numRef>
          </c:val>
          <c:smooth val="0"/>
          <c:extLst>
            <c:ext xmlns:c16="http://schemas.microsoft.com/office/drawing/2014/chart" uri="{C3380CC4-5D6E-409C-BE32-E72D297353CC}">
              <c16:uniqueId val="{00000003-B6D0-6340-A5DA-A29C5D32C80B}"/>
            </c:ext>
          </c:extLst>
        </c:ser>
        <c:dLbls>
          <c:showLegendKey val="0"/>
          <c:showVal val="0"/>
          <c:showCatName val="0"/>
          <c:showSerName val="0"/>
          <c:showPercent val="0"/>
          <c:showBubbleSize val="0"/>
        </c:dLbls>
        <c:smooth val="0"/>
        <c:axId val="1738441455"/>
        <c:axId val="1738443103"/>
      </c:lineChart>
      <c:catAx>
        <c:axId val="17384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443103"/>
        <c:crosses val="autoZero"/>
        <c:auto val="1"/>
        <c:lblAlgn val="ctr"/>
        <c:lblOffset val="100"/>
        <c:noMultiLvlLbl val="0"/>
      </c:catAx>
      <c:valAx>
        <c:axId val="173844310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44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70C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2b. Observed OTU table, divided by observed rowSum</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Sheet1!$D$31</c:f>
              <c:strCache>
                <c:ptCount val="1"/>
                <c:pt idx="0">
                  <c:v>OTU01</c:v>
                </c:pt>
              </c:strCache>
            </c:strRef>
          </c:tx>
          <c:spPr>
            <a:ln w="28575" cap="rnd">
              <a:solidFill>
                <a:schemeClr val="accent1"/>
              </a:solidFill>
              <a:round/>
            </a:ln>
            <a:effectLst/>
          </c:spPr>
          <c:marker>
            <c:symbol val="none"/>
          </c:marker>
          <c:cat>
            <c:strRef>
              <c:f>Sheet1!$C$32:$C$35</c:f>
              <c:strCache>
                <c:ptCount val="4"/>
                <c:pt idx="0">
                  <c:v>Sample 1</c:v>
                </c:pt>
                <c:pt idx="1">
                  <c:v>Sample 2</c:v>
                </c:pt>
                <c:pt idx="2">
                  <c:v>Sample 3</c:v>
                </c:pt>
                <c:pt idx="3">
                  <c:v>Sample 4</c:v>
                </c:pt>
              </c:strCache>
            </c:strRef>
          </c:cat>
          <c:val>
            <c:numRef>
              <c:f>Sheet1!$D$32:$D$35</c:f>
              <c:numCache>
                <c:formatCode>0.00</c:formatCode>
                <c:ptCount val="4"/>
                <c:pt idx="0">
                  <c:v>0.7142857142857143</c:v>
                </c:pt>
                <c:pt idx="1">
                  <c:v>0</c:v>
                </c:pt>
                <c:pt idx="2">
                  <c:v>0.57553956834532372</c:v>
                </c:pt>
                <c:pt idx="3">
                  <c:v>0.55045871559633031</c:v>
                </c:pt>
              </c:numCache>
            </c:numRef>
          </c:val>
          <c:smooth val="0"/>
          <c:extLst>
            <c:ext xmlns:c16="http://schemas.microsoft.com/office/drawing/2014/chart" uri="{C3380CC4-5D6E-409C-BE32-E72D297353CC}">
              <c16:uniqueId val="{00000000-4C8E-0B48-BACB-C4148BC8EC9F}"/>
            </c:ext>
          </c:extLst>
        </c:ser>
        <c:ser>
          <c:idx val="1"/>
          <c:order val="1"/>
          <c:tx>
            <c:strRef>
              <c:f>Sheet1!$E$31</c:f>
              <c:strCache>
                <c:ptCount val="1"/>
                <c:pt idx="0">
                  <c:v>OTU02</c:v>
                </c:pt>
              </c:strCache>
            </c:strRef>
          </c:tx>
          <c:spPr>
            <a:ln w="28575" cap="rnd">
              <a:solidFill>
                <a:schemeClr val="accent2"/>
              </a:solidFill>
              <a:round/>
            </a:ln>
            <a:effectLst/>
          </c:spPr>
          <c:marker>
            <c:symbol val="none"/>
          </c:marker>
          <c:cat>
            <c:strRef>
              <c:f>Sheet1!$C$32:$C$35</c:f>
              <c:strCache>
                <c:ptCount val="4"/>
                <c:pt idx="0">
                  <c:v>Sample 1</c:v>
                </c:pt>
                <c:pt idx="1">
                  <c:v>Sample 2</c:v>
                </c:pt>
                <c:pt idx="2">
                  <c:v>Sample 3</c:v>
                </c:pt>
                <c:pt idx="3">
                  <c:v>Sample 4</c:v>
                </c:pt>
              </c:strCache>
            </c:strRef>
          </c:cat>
          <c:val>
            <c:numRef>
              <c:f>Sheet1!$E$32:$E$35</c:f>
              <c:numCache>
                <c:formatCode>0.00</c:formatCode>
                <c:ptCount val="4"/>
                <c:pt idx="0">
                  <c:v>0.2857142857142857</c:v>
                </c:pt>
                <c:pt idx="1">
                  <c:v>0.43478260869565216</c:v>
                </c:pt>
                <c:pt idx="2">
                  <c:v>0.11510791366906475</c:v>
                </c:pt>
                <c:pt idx="3">
                  <c:v>0</c:v>
                </c:pt>
              </c:numCache>
            </c:numRef>
          </c:val>
          <c:smooth val="0"/>
          <c:extLst>
            <c:ext xmlns:c16="http://schemas.microsoft.com/office/drawing/2014/chart" uri="{C3380CC4-5D6E-409C-BE32-E72D297353CC}">
              <c16:uniqueId val="{00000001-4C8E-0B48-BACB-C4148BC8EC9F}"/>
            </c:ext>
          </c:extLst>
        </c:ser>
        <c:ser>
          <c:idx val="2"/>
          <c:order val="2"/>
          <c:tx>
            <c:strRef>
              <c:f>Sheet1!$F$31</c:f>
              <c:strCache>
                <c:ptCount val="1"/>
                <c:pt idx="0">
                  <c:v>OTU03</c:v>
                </c:pt>
              </c:strCache>
            </c:strRef>
          </c:tx>
          <c:spPr>
            <a:ln w="28575" cap="rnd">
              <a:solidFill>
                <a:schemeClr val="accent3"/>
              </a:solidFill>
              <a:round/>
            </a:ln>
            <a:effectLst/>
          </c:spPr>
          <c:marker>
            <c:symbol val="none"/>
          </c:marker>
          <c:cat>
            <c:strRef>
              <c:f>Sheet1!$C$32:$C$35</c:f>
              <c:strCache>
                <c:ptCount val="4"/>
                <c:pt idx="0">
                  <c:v>Sample 1</c:v>
                </c:pt>
                <c:pt idx="1">
                  <c:v>Sample 2</c:v>
                </c:pt>
                <c:pt idx="2">
                  <c:v>Sample 3</c:v>
                </c:pt>
                <c:pt idx="3">
                  <c:v>Sample 4</c:v>
                </c:pt>
              </c:strCache>
            </c:strRef>
          </c:cat>
          <c:val>
            <c:numRef>
              <c:f>Sheet1!$F$32:$F$35</c:f>
              <c:numCache>
                <c:formatCode>0.00</c:formatCode>
                <c:ptCount val="4"/>
                <c:pt idx="0">
                  <c:v>0</c:v>
                </c:pt>
                <c:pt idx="1">
                  <c:v>0.13043478260869565</c:v>
                </c:pt>
                <c:pt idx="2">
                  <c:v>2.1582733812949641E-2</c:v>
                </c:pt>
                <c:pt idx="3">
                  <c:v>8.2568807339449546E-2</c:v>
                </c:pt>
              </c:numCache>
            </c:numRef>
          </c:val>
          <c:smooth val="0"/>
          <c:extLst>
            <c:ext xmlns:c16="http://schemas.microsoft.com/office/drawing/2014/chart" uri="{C3380CC4-5D6E-409C-BE32-E72D297353CC}">
              <c16:uniqueId val="{00000002-4C8E-0B48-BACB-C4148BC8EC9F}"/>
            </c:ext>
          </c:extLst>
        </c:ser>
        <c:ser>
          <c:idx val="3"/>
          <c:order val="3"/>
          <c:tx>
            <c:strRef>
              <c:f>Sheet1!$G$31</c:f>
              <c:strCache>
                <c:ptCount val="1"/>
                <c:pt idx="0">
                  <c:v>OTU04</c:v>
                </c:pt>
              </c:strCache>
            </c:strRef>
          </c:tx>
          <c:spPr>
            <a:ln w="28575" cap="rnd">
              <a:solidFill>
                <a:schemeClr val="accent4"/>
              </a:solidFill>
              <a:round/>
            </a:ln>
            <a:effectLst/>
          </c:spPr>
          <c:marker>
            <c:symbol val="none"/>
          </c:marker>
          <c:cat>
            <c:strRef>
              <c:f>Sheet1!$C$32:$C$35</c:f>
              <c:strCache>
                <c:ptCount val="4"/>
                <c:pt idx="0">
                  <c:v>Sample 1</c:v>
                </c:pt>
                <c:pt idx="1">
                  <c:v>Sample 2</c:v>
                </c:pt>
                <c:pt idx="2">
                  <c:v>Sample 3</c:v>
                </c:pt>
                <c:pt idx="3">
                  <c:v>Sample 4</c:v>
                </c:pt>
              </c:strCache>
            </c:strRef>
          </c:cat>
          <c:val>
            <c:numRef>
              <c:f>Sheet1!$G$32:$G$35</c:f>
              <c:numCache>
                <c:formatCode>0.00</c:formatCode>
                <c:ptCount val="4"/>
                <c:pt idx="0">
                  <c:v>0</c:v>
                </c:pt>
                <c:pt idx="1">
                  <c:v>0.43478260869565216</c:v>
                </c:pt>
                <c:pt idx="2">
                  <c:v>0.28776978417266186</c:v>
                </c:pt>
                <c:pt idx="3">
                  <c:v>0.3669724770642202</c:v>
                </c:pt>
              </c:numCache>
            </c:numRef>
          </c:val>
          <c:smooth val="0"/>
          <c:extLst>
            <c:ext xmlns:c16="http://schemas.microsoft.com/office/drawing/2014/chart" uri="{C3380CC4-5D6E-409C-BE32-E72D297353CC}">
              <c16:uniqueId val="{00000003-4C8E-0B48-BACB-C4148BC8EC9F}"/>
            </c:ext>
          </c:extLst>
        </c:ser>
        <c:dLbls>
          <c:showLegendKey val="0"/>
          <c:showVal val="0"/>
          <c:showCatName val="0"/>
          <c:showSerName val="0"/>
          <c:showPercent val="0"/>
          <c:showBubbleSize val="0"/>
        </c:dLbls>
        <c:smooth val="0"/>
        <c:axId val="1782722175"/>
        <c:axId val="1744227471"/>
      </c:lineChart>
      <c:catAx>
        <c:axId val="17827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227471"/>
        <c:crosses val="autoZero"/>
        <c:auto val="1"/>
        <c:lblAlgn val="ctr"/>
        <c:lblOffset val="100"/>
        <c:noMultiLvlLbl val="0"/>
      </c:catAx>
      <c:valAx>
        <c:axId val="174422747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22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63499</xdr:colOff>
      <xdr:row>13</xdr:row>
      <xdr:rowOff>95251</xdr:rowOff>
    </xdr:from>
    <xdr:to>
      <xdr:col>10</xdr:col>
      <xdr:colOff>2084917</xdr:colOff>
      <xdr:row>13</xdr:row>
      <xdr:rowOff>105837</xdr:rowOff>
    </xdr:to>
    <xdr:cxnSp macro="">
      <xdr:nvCxnSpPr>
        <xdr:cNvPr id="3" name="Straight Connector 2">
          <a:extLst>
            <a:ext uri="{FF2B5EF4-FFF2-40B4-BE49-F238E27FC236}">
              <a16:creationId xmlns:a16="http://schemas.microsoft.com/office/drawing/2014/main" id="{F2AAD2E2-EF1A-5940-81A6-37C511E06D46}"/>
            </a:ext>
          </a:extLst>
        </xdr:cNvPr>
        <xdr:cNvCxnSpPr/>
      </xdr:nvCxnSpPr>
      <xdr:spPr>
        <a:xfrm flipV="1">
          <a:off x="5894916" y="4265084"/>
          <a:ext cx="2021418" cy="10586"/>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154393</xdr:colOff>
      <xdr:row>13</xdr:row>
      <xdr:rowOff>134471</xdr:rowOff>
    </xdr:from>
    <xdr:to>
      <xdr:col>17</xdr:col>
      <xdr:colOff>97117</xdr:colOff>
      <xdr:row>13</xdr:row>
      <xdr:rowOff>134472</xdr:rowOff>
    </xdr:to>
    <xdr:cxnSp macro="">
      <xdr:nvCxnSpPr>
        <xdr:cNvPr id="6" name="Straight Connector 5">
          <a:extLst>
            <a:ext uri="{FF2B5EF4-FFF2-40B4-BE49-F238E27FC236}">
              <a16:creationId xmlns:a16="http://schemas.microsoft.com/office/drawing/2014/main" id="{28454711-BAEA-7449-99A8-A16A5405C0F2}"/>
            </a:ext>
          </a:extLst>
        </xdr:cNvPr>
        <xdr:cNvCxnSpPr/>
      </xdr:nvCxnSpPr>
      <xdr:spPr>
        <a:xfrm>
          <a:off x="10179922" y="3316942"/>
          <a:ext cx="1227666" cy="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501651</xdr:colOff>
      <xdr:row>16</xdr:row>
      <xdr:rowOff>78316</xdr:rowOff>
    </xdr:from>
    <xdr:to>
      <xdr:col>19</xdr:col>
      <xdr:colOff>508001</xdr:colOff>
      <xdr:row>19</xdr:row>
      <xdr:rowOff>190500</xdr:rowOff>
    </xdr:to>
    <xdr:cxnSp macro="">
      <xdr:nvCxnSpPr>
        <xdr:cNvPr id="8" name="Straight Connector 7">
          <a:extLst>
            <a:ext uri="{FF2B5EF4-FFF2-40B4-BE49-F238E27FC236}">
              <a16:creationId xmlns:a16="http://schemas.microsoft.com/office/drawing/2014/main" id="{C455CEA6-FFE5-4B4B-931E-9CA5C2821ECD}"/>
            </a:ext>
          </a:extLst>
        </xdr:cNvPr>
        <xdr:cNvCxnSpPr/>
      </xdr:nvCxnSpPr>
      <xdr:spPr>
        <a:xfrm>
          <a:off x="11254318" y="4121149"/>
          <a:ext cx="6350" cy="51435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127000</xdr:colOff>
      <xdr:row>16</xdr:row>
      <xdr:rowOff>84667</xdr:rowOff>
    </xdr:from>
    <xdr:to>
      <xdr:col>18</xdr:col>
      <xdr:colOff>10584</xdr:colOff>
      <xdr:row>24</xdr:row>
      <xdr:rowOff>10584</xdr:rowOff>
    </xdr:to>
    <xdr:cxnSp macro="">
      <xdr:nvCxnSpPr>
        <xdr:cNvPr id="11" name="Straight Connector 10">
          <a:extLst>
            <a:ext uri="{FF2B5EF4-FFF2-40B4-BE49-F238E27FC236}">
              <a16:creationId xmlns:a16="http://schemas.microsoft.com/office/drawing/2014/main" id="{CF836EA3-7231-3F48-B7E1-7E85E95881CF}"/>
            </a:ext>
          </a:extLst>
        </xdr:cNvPr>
        <xdr:cNvCxnSpPr/>
      </xdr:nvCxnSpPr>
      <xdr:spPr>
        <a:xfrm>
          <a:off x="4476750" y="4529667"/>
          <a:ext cx="6783917" cy="1333500"/>
        </a:xfrm>
        <a:prstGeom prst="line">
          <a:avLst/>
        </a:prstGeom>
        <a:ln w="19050">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31750</xdr:colOff>
      <xdr:row>7</xdr:row>
      <xdr:rowOff>42332</xdr:rowOff>
    </xdr:from>
    <xdr:to>
      <xdr:col>5</xdr:col>
      <xdr:colOff>31751</xdr:colOff>
      <xdr:row>10</xdr:row>
      <xdr:rowOff>10583</xdr:rowOff>
    </xdr:to>
    <xdr:cxnSp macro="">
      <xdr:nvCxnSpPr>
        <xdr:cNvPr id="15" name="Straight Connector 14">
          <a:extLst>
            <a:ext uri="{FF2B5EF4-FFF2-40B4-BE49-F238E27FC236}">
              <a16:creationId xmlns:a16="http://schemas.microsoft.com/office/drawing/2014/main" id="{9D1CA5A4-83B4-3F4D-AF38-105CAB805D95}"/>
            </a:ext>
          </a:extLst>
        </xdr:cNvPr>
        <xdr:cNvCxnSpPr/>
      </xdr:nvCxnSpPr>
      <xdr:spPr>
        <a:xfrm flipH="1">
          <a:off x="2444750" y="1852082"/>
          <a:ext cx="1" cy="571501"/>
        </a:xfrm>
        <a:prstGeom prst="line">
          <a:avLst/>
        </a:prstGeom>
        <a:ln w="19050">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296334</xdr:colOff>
      <xdr:row>7</xdr:row>
      <xdr:rowOff>167466</xdr:rowOff>
    </xdr:from>
    <xdr:ext cx="1554080" cy="264560"/>
    <xdr:sp macro="" textlink="">
      <xdr:nvSpPr>
        <xdr:cNvPr id="23" name="TextBox 22">
          <a:extLst>
            <a:ext uri="{FF2B5EF4-FFF2-40B4-BE49-F238E27FC236}">
              <a16:creationId xmlns:a16="http://schemas.microsoft.com/office/drawing/2014/main" id="{A9104946-F140-8D4C-933F-8DC79264B54B}"/>
            </a:ext>
          </a:extLst>
        </xdr:cNvPr>
        <xdr:cNvSpPr txBox="1"/>
      </xdr:nvSpPr>
      <xdr:spPr>
        <a:xfrm>
          <a:off x="901452" y="1796054"/>
          <a:ext cx="15540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Metabarcoding pipeline</a:t>
          </a:r>
        </a:p>
      </xdr:txBody>
    </xdr:sp>
    <xdr:clientData/>
  </xdr:oneCellAnchor>
  <xdr:oneCellAnchor>
    <xdr:from>
      <xdr:col>12</xdr:col>
      <xdr:colOff>47226</xdr:colOff>
      <xdr:row>20</xdr:row>
      <xdr:rowOff>306921</xdr:rowOff>
    </xdr:from>
    <xdr:ext cx="1053237" cy="264560"/>
    <xdr:sp macro="" textlink="">
      <xdr:nvSpPr>
        <xdr:cNvPr id="24" name="TextBox 23">
          <a:extLst>
            <a:ext uri="{FF2B5EF4-FFF2-40B4-BE49-F238E27FC236}">
              <a16:creationId xmlns:a16="http://schemas.microsoft.com/office/drawing/2014/main" id="{0E8E4FC8-B76E-3E4E-9546-3F29361F1751}"/>
            </a:ext>
          </a:extLst>
        </xdr:cNvPr>
        <xdr:cNvSpPr txBox="1"/>
      </xdr:nvSpPr>
      <xdr:spPr>
        <a:xfrm rot="22200000">
          <a:off x="7582559" y="5080004"/>
          <a:ext cx="10532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otu[otu&gt;0] &lt;- 1</a:t>
          </a:r>
        </a:p>
      </xdr:txBody>
    </xdr:sp>
    <xdr:clientData/>
  </xdr:oneCellAnchor>
  <xdr:twoCellAnchor>
    <xdr:from>
      <xdr:col>9</xdr:col>
      <xdr:colOff>105834</xdr:colOff>
      <xdr:row>5</xdr:row>
      <xdr:rowOff>10583</xdr:rowOff>
    </xdr:from>
    <xdr:to>
      <xdr:col>16</xdr:col>
      <xdr:colOff>1143000</xdr:colOff>
      <xdr:row>5</xdr:row>
      <xdr:rowOff>10584</xdr:rowOff>
    </xdr:to>
    <xdr:cxnSp macro="">
      <xdr:nvCxnSpPr>
        <xdr:cNvPr id="14" name="Straight Connector 13">
          <a:extLst>
            <a:ext uri="{FF2B5EF4-FFF2-40B4-BE49-F238E27FC236}">
              <a16:creationId xmlns:a16="http://schemas.microsoft.com/office/drawing/2014/main" id="{7DBED5DA-8DCA-D34A-906C-2415E92DE9D2}"/>
            </a:ext>
          </a:extLst>
        </xdr:cNvPr>
        <xdr:cNvCxnSpPr/>
      </xdr:nvCxnSpPr>
      <xdr:spPr>
        <a:xfrm flipV="1">
          <a:off x="4878917" y="1418166"/>
          <a:ext cx="5916083" cy="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486833</xdr:colOff>
      <xdr:row>7</xdr:row>
      <xdr:rowOff>190500</xdr:rowOff>
    </xdr:from>
    <xdr:to>
      <xdr:col>19</xdr:col>
      <xdr:colOff>486833</xdr:colOff>
      <xdr:row>10</xdr:row>
      <xdr:rowOff>10584</xdr:rowOff>
    </xdr:to>
    <xdr:cxnSp macro="">
      <xdr:nvCxnSpPr>
        <xdr:cNvPr id="16" name="Straight Connector 15">
          <a:extLst>
            <a:ext uri="{FF2B5EF4-FFF2-40B4-BE49-F238E27FC236}">
              <a16:creationId xmlns:a16="http://schemas.microsoft.com/office/drawing/2014/main" id="{4F198428-EAC2-BD4E-B880-9DB22D31E9F3}"/>
            </a:ext>
          </a:extLst>
        </xdr:cNvPr>
        <xdr:cNvCxnSpPr/>
      </xdr:nvCxnSpPr>
      <xdr:spPr>
        <a:xfrm flipV="1">
          <a:off x="11938000" y="2000250"/>
          <a:ext cx="0" cy="423334"/>
        </a:xfrm>
        <a:prstGeom prst="line">
          <a:avLst/>
        </a:prstGeom>
        <a:ln w="19050">
          <a:solidFill>
            <a:schemeClr val="accent4">
              <a:lumMod val="75000"/>
            </a:schemeClr>
          </a:solidFill>
          <a:headEnd type="triangle" w="lg" len="lg"/>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790222</xdr:colOff>
      <xdr:row>23</xdr:row>
      <xdr:rowOff>190497</xdr:rowOff>
    </xdr:from>
    <xdr:to>
      <xdr:col>16</xdr:col>
      <xdr:colOff>1132418</xdr:colOff>
      <xdr:row>44</xdr:row>
      <xdr:rowOff>3526</xdr:rowOff>
    </xdr:to>
    <xdr:sp macro="" textlink="">
      <xdr:nvSpPr>
        <xdr:cNvPr id="20" name="TextBox 19">
          <a:extLst>
            <a:ext uri="{FF2B5EF4-FFF2-40B4-BE49-F238E27FC236}">
              <a16:creationId xmlns:a16="http://schemas.microsoft.com/office/drawing/2014/main" id="{5F498F87-DD98-DE4B-8940-27E74294AA71}"/>
            </a:ext>
          </a:extLst>
        </xdr:cNvPr>
        <xdr:cNvSpPr txBox="1"/>
      </xdr:nvSpPr>
      <xdr:spPr>
        <a:xfrm>
          <a:off x="6265333" y="5722053"/>
          <a:ext cx="4631974" cy="48083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Table</a:t>
          </a:r>
          <a:r>
            <a:rPr lang="en-GB" sz="1100" baseline="0"/>
            <a:t> 1. is the true table (e.g. representing true amounts of DNA and/or biomass for each species-sample combination), and the True rowSum shows the total DNA and/or biomass per sample.</a:t>
          </a:r>
        </a:p>
        <a:p>
          <a:endParaRPr lang="en-GB" sz="1100" baseline="0"/>
        </a:p>
        <a:p>
          <a:r>
            <a:rPr lang="en-GB" sz="1100" baseline="0"/>
            <a:t>Table 1a is Table 1 QP-transformed to reveal the true within-species frequencies.</a:t>
          </a:r>
        </a:p>
        <a:p>
          <a:endParaRPr lang="en-GB" sz="1100" baseline="0"/>
        </a:p>
        <a:p>
          <a:r>
            <a:rPr lang="en-GB" sz="1100" baseline="0"/>
            <a:t>Table 2 shows how the true data is obscured during metabarcoding, due to both species-specific biases and row noise.</a:t>
          </a:r>
        </a:p>
        <a:p>
          <a:endParaRPr lang="en-GB" sz="1100" baseline="0"/>
        </a:p>
        <a:p>
          <a:r>
            <a:rPr lang="en-GB" sz="1100" baseline="0"/>
            <a:t>Table 3 is Table 2 after spike-correction, and Table 4 QP-transforms Table 3 to show that spike-correction recovers within-species frequency information (compare to Table 1a)</a:t>
          </a:r>
        </a:p>
        <a:p>
          <a:endParaRPr lang="en-GB" sz="1100" baseline="0"/>
        </a:p>
        <a:p>
          <a:r>
            <a:rPr lang="en-GB" sz="1100" baseline="0"/>
            <a:t>*mvabund incorporates spike correction using spikeOTU as an offset on Table 2, not by dividing through each row by its spikeOTU*</a:t>
          </a:r>
        </a:p>
        <a:p>
          <a:endParaRPr lang="en-GB" sz="1100" baseline="0"/>
        </a:p>
        <a:p>
          <a:r>
            <a:rPr lang="en-GB" sz="1100" baseline="0"/>
            <a:t>Table 5 is Table 2 after presence-absence-transformation. Although PA-transformation removes the species-specific biases, it also hides the true rowSum information (compare Observed PA rowSum with True rowSum in Table 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Table 2a is Table 2 quasi-probability transformed (and not spike-corrected). This table shows that row noise prevents recovering within-species frequencies.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r>
            <a:rPr lang="en-GB" sz="1100" baseline="0"/>
            <a:t>Tables 2b and 2c demonstrate that dividing each row by Observed rowSum (instead of a spikeOTU) does *not* recover within-species frequency information.  Compare Table 2c with Table 1a.</a:t>
          </a:r>
        </a:p>
      </xdr:txBody>
    </xdr:sp>
    <xdr:clientData/>
  </xdr:twoCellAnchor>
  <xdr:twoCellAnchor>
    <xdr:from>
      <xdr:col>23</xdr:col>
      <xdr:colOff>21166</xdr:colOff>
      <xdr:row>27</xdr:row>
      <xdr:rowOff>25400</xdr:rowOff>
    </xdr:from>
    <xdr:to>
      <xdr:col>28</xdr:col>
      <xdr:colOff>99482</xdr:colOff>
      <xdr:row>38</xdr:row>
      <xdr:rowOff>57150</xdr:rowOff>
    </xdr:to>
    <xdr:sp macro="" textlink="">
      <xdr:nvSpPr>
        <xdr:cNvPr id="31" name="TextBox 30">
          <a:extLst>
            <a:ext uri="{FF2B5EF4-FFF2-40B4-BE49-F238E27FC236}">
              <a16:creationId xmlns:a16="http://schemas.microsoft.com/office/drawing/2014/main" id="{24DBF810-F1B9-5547-AD65-41C1A0FE4446}"/>
            </a:ext>
          </a:extLst>
        </xdr:cNvPr>
        <xdr:cNvSpPr txBox="1"/>
      </xdr:nvSpPr>
      <xdr:spPr>
        <a:xfrm>
          <a:off x="13673666" y="6428317"/>
          <a:ext cx="3401483"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This mini example shows the potential usefulness of preserving within-species frequency information. </a:t>
          </a:r>
        </a:p>
        <a:p>
          <a:endParaRPr lang="en-GB" sz="1100" baseline="0"/>
        </a:p>
        <a:p>
          <a:r>
            <a:rPr lang="en-GB" sz="1100" baseline="0"/>
            <a:t>Imagine that a species is found in lots of sites and that most of those locations are suboptimal for it. If we know that the species' abundance in optimal locations is high and in suboptimal locations is low, a niche model can identify that green is the optimal habitat, and we infer that loss of green habitat would lead to disappearance from grey habitat too.</a:t>
          </a:r>
        </a:p>
        <a:p>
          <a:endParaRPr lang="en-GB" sz="1100" baseline="0"/>
        </a:p>
        <a:p>
          <a:r>
            <a:rPr lang="en-GB" sz="1100" baseline="0"/>
            <a:t>If, however, the data are converted to PA, then a niche model might conclude incorrectly that a species has no habitat preference, and we might mistakenly authorise the loss of land parcels in the green habitat.</a:t>
          </a:r>
        </a:p>
      </xdr:txBody>
    </xdr:sp>
    <xdr:clientData/>
  </xdr:twoCellAnchor>
  <xdr:twoCellAnchor>
    <xdr:from>
      <xdr:col>4</xdr:col>
      <xdr:colOff>497417</xdr:colOff>
      <xdr:row>36</xdr:row>
      <xdr:rowOff>0</xdr:rowOff>
    </xdr:from>
    <xdr:to>
      <xdr:col>4</xdr:col>
      <xdr:colOff>497418</xdr:colOff>
      <xdr:row>38</xdr:row>
      <xdr:rowOff>10582</xdr:rowOff>
    </xdr:to>
    <xdr:cxnSp macro="">
      <xdr:nvCxnSpPr>
        <xdr:cNvPr id="32" name="Straight Connector 31">
          <a:extLst>
            <a:ext uri="{FF2B5EF4-FFF2-40B4-BE49-F238E27FC236}">
              <a16:creationId xmlns:a16="http://schemas.microsoft.com/office/drawing/2014/main" id="{46C26BFD-F1DA-704B-897D-7955F83CD814}"/>
            </a:ext>
          </a:extLst>
        </xdr:cNvPr>
        <xdr:cNvCxnSpPr/>
      </xdr:nvCxnSpPr>
      <xdr:spPr>
        <a:xfrm>
          <a:off x="2381250" y="8636000"/>
          <a:ext cx="1" cy="412749"/>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518584</xdr:colOff>
      <xdr:row>17</xdr:row>
      <xdr:rowOff>105833</xdr:rowOff>
    </xdr:from>
    <xdr:to>
      <xdr:col>4</xdr:col>
      <xdr:colOff>518585</xdr:colOff>
      <xdr:row>19</xdr:row>
      <xdr:rowOff>116415</xdr:rowOff>
    </xdr:to>
    <xdr:cxnSp macro="">
      <xdr:nvCxnSpPr>
        <xdr:cNvPr id="18" name="Straight Connector 17">
          <a:extLst>
            <a:ext uri="{FF2B5EF4-FFF2-40B4-BE49-F238E27FC236}">
              <a16:creationId xmlns:a16="http://schemas.microsoft.com/office/drawing/2014/main" id="{77C74EFF-2DB9-DD41-9BA1-EA1EF947D589}"/>
            </a:ext>
          </a:extLst>
        </xdr:cNvPr>
        <xdr:cNvCxnSpPr/>
      </xdr:nvCxnSpPr>
      <xdr:spPr>
        <a:xfrm>
          <a:off x="2402417" y="4275666"/>
          <a:ext cx="1" cy="412749"/>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1</xdr:row>
      <xdr:rowOff>12700</xdr:rowOff>
    </xdr:from>
    <xdr:to>
      <xdr:col>33</xdr:col>
      <xdr:colOff>708025</xdr:colOff>
      <xdr:row>11</xdr:row>
      <xdr:rowOff>177800</xdr:rowOff>
    </xdr:to>
    <xdr:graphicFrame macro="">
      <xdr:nvGraphicFramePr>
        <xdr:cNvPr id="2" name="Chart 1">
          <a:extLst>
            <a:ext uri="{FF2B5EF4-FFF2-40B4-BE49-F238E27FC236}">
              <a16:creationId xmlns:a16="http://schemas.microsoft.com/office/drawing/2014/main" id="{C7097D0C-E181-0842-BBDB-E1B94727A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250825</xdr:colOff>
      <xdr:row>12</xdr:row>
      <xdr:rowOff>63499</xdr:rowOff>
    </xdr:from>
    <xdr:to>
      <xdr:col>33</xdr:col>
      <xdr:colOff>695325</xdr:colOff>
      <xdr:row>24</xdr:row>
      <xdr:rowOff>92074</xdr:rowOff>
    </xdr:to>
    <xdr:graphicFrame macro="">
      <xdr:nvGraphicFramePr>
        <xdr:cNvPr id="5" name="Chart 4">
          <a:extLst>
            <a:ext uri="{FF2B5EF4-FFF2-40B4-BE49-F238E27FC236}">
              <a16:creationId xmlns:a16="http://schemas.microsoft.com/office/drawing/2014/main" id="{8023A662-323A-0F44-9FD4-7445DCF10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234950</xdr:colOff>
      <xdr:row>24</xdr:row>
      <xdr:rowOff>171450</xdr:rowOff>
    </xdr:from>
    <xdr:to>
      <xdr:col>33</xdr:col>
      <xdr:colOff>711200</xdr:colOff>
      <xdr:row>36</xdr:row>
      <xdr:rowOff>53975</xdr:rowOff>
    </xdr:to>
    <xdr:graphicFrame macro="">
      <xdr:nvGraphicFramePr>
        <xdr:cNvPr id="7" name="Chart 6">
          <a:extLst>
            <a:ext uri="{FF2B5EF4-FFF2-40B4-BE49-F238E27FC236}">
              <a16:creationId xmlns:a16="http://schemas.microsoft.com/office/drawing/2014/main" id="{C82BEE50-7267-E143-AC52-787FD847C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247650</xdr:colOff>
      <xdr:row>48</xdr:row>
      <xdr:rowOff>120650</xdr:rowOff>
    </xdr:from>
    <xdr:to>
      <xdr:col>33</xdr:col>
      <xdr:colOff>685800</xdr:colOff>
      <xdr:row>62</xdr:row>
      <xdr:rowOff>12700</xdr:rowOff>
    </xdr:to>
    <xdr:graphicFrame macro="">
      <xdr:nvGraphicFramePr>
        <xdr:cNvPr id="9" name="Chart 8">
          <a:extLst>
            <a:ext uri="{FF2B5EF4-FFF2-40B4-BE49-F238E27FC236}">
              <a16:creationId xmlns:a16="http://schemas.microsoft.com/office/drawing/2014/main" id="{C176C47B-47C6-BC4A-9B63-984A7B01E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768350</xdr:colOff>
      <xdr:row>12</xdr:row>
      <xdr:rowOff>63500</xdr:rowOff>
    </xdr:from>
    <xdr:to>
      <xdr:col>39</xdr:col>
      <xdr:colOff>387350</xdr:colOff>
      <xdr:row>24</xdr:row>
      <xdr:rowOff>123825</xdr:rowOff>
    </xdr:to>
    <xdr:graphicFrame macro="">
      <xdr:nvGraphicFramePr>
        <xdr:cNvPr id="10" name="Chart 9">
          <a:extLst>
            <a:ext uri="{FF2B5EF4-FFF2-40B4-BE49-F238E27FC236}">
              <a16:creationId xmlns:a16="http://schemas.microsoft.com/office/drawing/2014/main" id="{B1F049EA-75D2-6643-96CA-E27B2098B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530225</xdr:colOff>
      <xdr:row>12</xdr:row>
      <xdr:rowOff>63500</xdr:rowOff>
    </xdr:from>
    <xdr:to>
      <xdr:col>45</xdr:col>
      <xdr:colOff>149225</xdr:colOff>
      <xdr:row>24</xdr:row>
      <xdr:rowOff>123825</xdr:rowOff>
    </xdr:to>
    <xdr:graphicFrame macro="">
      <xdr:nvGraphicFramePr>
        <xdr:cNvPr id="12" name="Chart 11">
          <a:extLst>
            <a:ext uri="{FF2B5EF4-FFF2-40B4-BE49-F238E27FC236}">
              <a16:creationId xmlns:a16="http://schemas.microsoft.com/office/drawing/2014/main" id="{EC40E5E5-E117-E348-B88E-EB5B21ADB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139700</xdr:colOff>
      <xdr:row>6</xdr:row>
      <xdr:rowOff>63500</xdr:rowOff>
    </xdr:from>
    <xdr:to>
      <xdr:col>39</xdr:col>
      <xdr:colOff>279400</xdr:colOff>
      <xdr:row>6</xdr:row>
      <xdr:rowOff>76200</xdr:rowOff>
    </xdr:to>
    <xdr:cxnSp macro="">
      <xdr:nvCxnSpPr>
        <xdr:cNvPr id="22" name="Straight Connector 21">
          <a:extLst>
            <a:ext uri="{FF2B5EF4-FFF2-40B4-BE49-F238E27FC236}">
              <a16:creationId xmlns:a16="http://schemas.microsoft.com/office/drawing/2014/main" id="{00BD8E16-EB1B-E34A-9900-FEED1B3D25CD}"/>
            </a:ext>
          </a:extLst>
        </xdr:cNvPr>
        <xdr:cNvCxnSpPr/>
      </xdr:nvCxnSpPr>
      <xdr:spPr>
        <a:xfrm flipV="1">
          <a:off x="22821900" y="1485900"/>
          <a:ext cx="4343400" cy="12700"/>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552450</xdr:colOff>
      <xdr:row>25</xdr:row>
      <xdr:rowOff>50800</xdr:rowOff>
    </xdr:from>
    <xdr:to>
      <xdr:col>45</xdr:col>
      <xdr:colOff>171450</xdr:colOff>
      <xdr:row>36</xdr:row>
      <xdr:rowOff>139700</xdr:rowOff>
    </xdr:to>
    <xdr:graphicFrame macro="">
      <xdr:nvGraphicFramePr>
        <xdr:cNvPr id="21" name="Chart 20">
          <a:extLst>
            <a:ext uri="{FF2B5EF4-FFF2-40B4-BE49-F238E27FC236}">
              <a16:creationId xmlns:a16="http://schemas.microsoft.com/office/drawing/2014/main" id="{2DBA9BD1-754D-B541-AE78-2C0D6B8BB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39</xdr:col>
      <xdr:colOff>514350</xdr:colOff>
      <xdr:row>0</xdr:row>
      <xdr:rowOff>177800</xdr:rowOff>
    </xdr:from>
    <xdr:to>
      <xdr:col>45</xdr:col>
      <xdr:colOff>133350</xdr:colOff>
      <xdr:row>11</xdr:row>
      <xdr:rowOff>139700</xdr:rowOff>
    </xdr:to>
    <xdr:graphicFrame macro="">
      <xdr:nvGraphicFramePr>
        <xdr:cNvPr id="13" name="Chart 12">
          <a:extLst>
            <a:ext uri="{FF2B5EF4-FFF2-40B4-BE49-F238E27FC236}">
              <a16:creationId xmlns:a16="http://schemas.microsoft.com/office/drawing/2014/main" id="{F011E181-EC5C-AE40-9939-030401A7A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247650</xdr:colOff>
      <xdr:row>36</xdr:row>
      <xdr:rowOff>139700</xdr:rowOff>
    </xdr:from>
    <xdr:to>
      <xdr:col>33</xdr:col>
      <xdr:colOff>692150</xdr:colOff>
      <xdr:row>48</xdr:row>
      <xdr:rowOff>25400</xdr:rowOff>
    </xdr:to>
    <xdr:graphicFrame macro="">
      <xdr:nvGraphicFramePr>
        <xdr:cNvPr id="17" name="Chart 16">
          <a:extLst>
            <a:ext uri="{FF2B5EF4-FFF2-40B4-BE49-F238E27FC236}">
              <a16:creationId xmlns:a16="http://schemas.microsoft.com/office/drawing/2014/main" id="{AA9FAAF7-D58B-6C41-BC3E-2380568E5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ouglas Yu (BIO - Staff)" id="{1203B81B-6D7A-C244-8A5D-F509FA96D000}" userId="S::b042@uea.ac.uk::5608b1c6-a62d-49b6-952d-1b3572938aa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7" dT="2020-12-04T09:37:37.44" personId="{1203B81B-6D7A-C244-8A5D-F509FA96D000}" id="{8CC6B961-1F37-3340-9799-5B1154081512}">
    <text>spikeOTU bias does not matter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AE32-F5AF-E840-B10C-98CC4787FA60}">
  <dimension ref="A1:AN46"/>
  <sheetViews>
    <sheetView showGridLines="0" tabSelected="1" topLeftCell="N13" zoomScale="170" zoomScaleNormal="170" workbookViewId="0">
      <selection activeCell="W34" sqref="W34"/>
    </sheetView>
  </sheetViews>
  <sheetFormatPr baseColWidth="10" defaultRowHeight="16" x14ac:dyDescent="0.2"/>
  <cols>
    <col min="1" max="1" width="3.6640625" customWidth="1"/>
    <col min="2" max="2" width="4.33203125" customWidth="1"/>
    <col min="3" max="3" width="9.83203125" customWidth="1"/>
    <col min="4" max="7" width="7" customWidth="1"/>
    <col min="8" max="8" width="8.6640625" customWidth="1"/>
    <col min="9" max="9" width="8.5" customWidth="1"/>
    <col min="10" max="10" width="9.33203125" style="8" customWidth="1"/>
    <col min="11" max="11" width="28.1640625" customWidth="1"/>
    <col min="12" max="12" width="3.5" customWidth="1"/>
    <col min="13" max="16" width="7" customWidth="1"/>
    <col min="17" max="17" width="16.83203125" customWidth="1"/>
    <col min="18" max="18" width="3.5" customWidth="1"/>
    <col min="19" max="22" width="6.83203125" bestFit="1" customWidth="1"/>
    <col min="23" max="23" width="10" customWidth="1"/>
    <col min="24" max="24" width="7" customWidth="1"/>
    <col min="25" max="27" width="9.1640625" customWidth="1"/>
    <col min="28" max="28" width="12.1640625" customWidth="1"/>
    <col min="39" max="39" width="11.83203125" customWidth="1"/>
    <col min="40" max="40" width="10.83203125" customWidth="1"/>
  </cols>
  <sheetData>
    <row r="1" spans="2:40" x14ac:dyDescent="0.2">
      <c r="B1" s="11"/>
      <c r="C1" s="11"/>
      <c r="D1" s="11"/>
      <c r="E1" s="12"/>
      <c r="F1" s="11"/>
      <c r="G1" s="11"/>
      <c r="H1" s="11"/>
      <c r="I1" s="11"/>
      <c r="J1" s="11"/>
      <c r="K1" s="11"/>
      <c r="L1" s="11"/>
      <c r="R1" s="11"/>
    </row>
    <row r="2" spans="2:40" ht="32" customHeight="1" thickBot="1" x14ac:dyDescent="0.25">
      <c r="B2" s="11"/>
      <c r="C2" s="11"/>
      <c r="D2" s="64" t="s">
        <v>19</v>
      </c>
      <c r="E2" s="64"/>
      <c r="F2" s="64"/>
      <c r="G2" s="64"/>
      <c r="H2" s="65"/>
      <c r="I2" s="66" t="s">
        <v>31</v>
      </c>
      <c r="J2" s="69"/>
      <c r="K2" s="11"/>
      <c r="L2" s="11"/>
      <c r="R2" s="11"/>
      <c r="S2" s="67" t="s">
        <v>20</v>
      </c>
      <c r="T2" s="67"/>
      <c r="U2" s="67"/>
      <c r="V2" s="67"/>
      <c r="W2" s="28"/>
    </row>
    <row r="3" spans="2:40" x14ac:dyDescent="0.2">
      <c r="B3" s="11"/>
      <c r="C3" s="11"/>
      <c r="D3" s="56" t="s">
        <v>0</v>
      </c>
      <c r="E3" s="57" t="s">
        <v>1</v>
      </c>
      <c r="F3" s="57" t="s">
        <v>2</v>
      </c>
      <c r="G3" s="58" t="s">
        <v>3</v>
      </c>
      <c r="H3" s="54" t="s">
        <v>16</v>
      </c>
      <c r="I3" s="66"/>
      <c r="J3" s="69"/>
      <c r="K3" s="11"/>
      <c r="L3" s="11"/>
      <c r="R3" s="11"/>
      <c r="S3" s="24" t="s">
        <v>0</v>
      </c>
      <c r="T3" s="24" t="s">
        <v>1</v>
      </c>
      <c r="U3" s="24" t="s">
        <v>2</v>
      </c>
      <c r="V3" s="24" t="s">
        <v>3</v>
      </c>
      <c r="W3" s="9"/>
      <c r="AI3" s="53" t="s">
        <v>41</v>
      </c>
      <c r="AJ3" s="51"/>
      <c r="AK3" s="51"/>
      <c r="AL3" s="51"/>
      <c r="AM3" s="51"/>
      <c r="AN3" s="51"/>
    </row>
    <row r="4" spans="2:40" x14ac:dyDescent="0.2">
      <c r="B4" s="11"/>
      <c r="C4" s="19" t="s">
        <v>4</v>
      </c>
      <c r="D4" s="59">
        <v>10</v>
      </c>
      <c r="E4" s="1">
        <v>20</v>
      </c>
      <c r="F4" s="1">
        <v>0</v>
      </c>
      <c r="G4" s="60">
        <v>0</v>
      </c>
      <c r="H4" s="55">
        <v>20</v>
      </c>
      <c r="I4" s="30">
        <f>SUM(D4:G4)</f>
        <v>30</v>
      </c>
      <c r="J4" s="48"/>
      <c r="K4" s="23"/>
      <c r="L4" s="23" t="s">
        <v>47</v>
      </c>
      <c r="M4" s="4"/>
      <c r="Q4" s="19"/>
      <c r="R4" s="49" t="s">
        <v>4</v>
      </c>
      <c r="S4" s="2">
        <f>(D4-MIN(D$4:D$7)) / (MAX(D$4:D$7) - MIN(D$4:D$7))</f>
        <v>0.16666666666666666</v>
      </c>
      <c r="T4" s="2">
        <f t="shared" ref="T4:V7" si="0">(E4-MIN(E$4:E$7)) / (MAX(E$4:E$7) - MIN(E$4:E$7))</f>
        <v>0.2</v>
      </c>
      <c r="U4" s="2">
        <f t="shared" si="0"/>
        <v>0</v>
      </c>
      <c r="V4" s="2">
        <f t="shared" si="0"/>
        <v>0</v>
      </c>
      <c r="W4" s="6"/>
      <c r="X4" s="27"/>
      <c r="Y4" s="27"/>
      <c r="Z4" s="27"/>
      <c r="AA4" s="27"/>
      <c r="AI4" s="51" t="s">
        <v>45</v>
      </c>
      <c r="AJ4" s="51"/>
      <c r="AK4" s="51"/>
      <c r="AL4" s="51"/>
      <c r="AM4" s="51"/>
      <c r="AN4" s="51"/>
    </row>
    <row r="5" spans="2:40" x14ac:dyDescent="0.2">
      <c r="B5" s="11"/>
      <c r="C5" s="19" t="s">
        <v>9</v>
      </c>
      <c r="D5" s="59">
        <v>0</v>
      </c>
      <c r="E5" s="1">
        <v>100</v>
      </c>
      <c r="F5" s="1">
        <v>20</v>
      </c>
      <c r="G5" s="60">
        <v>50</v>
      </c>
      <c r="H5" s="55">
        <v>20</v>
      </c>
      <c r="I5" s="30">
        <f t="shared" ref="I5:I7" si="1">SUM(D5:G5)</f>
        <v>170</v>
      </c>
      <c r="J5" s="48"/>
      <c r="K5" s="23"/>
      <c r="L5" s="23"/>
      <c r="M5" s="4" t="s">
        <v>6</v>
      </c>
      <c r="Q5" s="19"/>
      <c r="R5" s="49" t="s">
        <v>9</v>
      </c>
      <c r="S5" s="2">
        <f t="shared" ref="S5:S7" si="2">(D5-MIN(D$4:D$7)) / (MAX(D$4:D$7) - MIN(D$4:D$7))</f>
        <v>0</v>
      </c>
      <c r="T5" s="2">
        <f t="shared" si="0"/>
        <v>1</v>
      </c>
      <c r="U5" s="25">
        <f t="shared" si="0"/>
        <v>0.66666666666666663</v>
      </c>
      <c r="V5" s="2">
        <f t="shared" si="0"/>
        <v>0.5</v>
      </c>
      <c r="W5" s="6"/>
      <c r="X5" s="27"/>
      <c r="Y5" s="27"/>
      <c r="Z5" s="27"/>
      <c r="AA5" s="27"/>
      <c r="AI5" s="51" t="s">
        <v>42</v>
      </c>
      <c r="AJ5" s="51"/>
      <c r="AK5" s="51"/>
      <c r="AL5" s="51"/>
      <c r="AM5" s="51"/>
      <c r="AN5" s="51"/>
    </row>
    <row r="6" spans="2:40" x14ac:dyDescent="0.2">
      <c r="B6" s="11"/>
      <c r="C6" s="19" t="s">
        <v>10</v>
      </c>
      <c r="D6" s="59">
        <v>40</v>
      </c>
      <c r="E6" s="1">
        <v>40</v>
      </c>
      <c r="F6" s="1">
        <v>5</v>
      </c>
      <c r="G6" s="60">
        <v>50</v>
      </c>
      <c r="H6" s="55">
        <v>20</v>
      </c>
      <c r="I6" s="30">
        <f t="shared" si="1"/>
        <v>135</v>
      </c>
      <c r="J6" s="48"/>
      <c r="K6" s="23"/>
      <c r="L6" t="s">
        <v>46</v>
      </c>
      <c r="M6" s="27"/>
      <c r="Q6" s="19"/>
      <c r="R6" s="49" t="s">
        <v>10</v>
      </c>
      <c r="S6" s="2">
        <f t="shared" si="2"/>
        <v>0.66666666666666663</v>
      </c>
      <c r="T6" s="2">
        <f t="shared" si="0"/>
        <v>0.4</v>
      </c>
      <c r="U6" s="25">
        <f t="shared" si="0"/>
        <v>0.16666666666666666</v>
      </c>
      <c r="V6" s="2">
        <f t="shared" si="0"/>
        <v>0.5</v>
      </c>
      <c r="W6" s="6"/>
      <c r="X6" s="27"/>
      <c r="Y6" s="27"/>
      <c r="Z6" s="27"/>
      <c r="AA6" s="27"/>
      <c r="AI6" s="51"/>
      <c r="AJ6" s="51" t="s">
        <v>43</v>
      </c>
      <c r="AK6" s="51"/>
      <c r="AL6" s="51"/>
      <c r="AM6" s="51"/>
      <c r="AN6" s="51"/>
    </row>
    <row r="7" spans="2:40" ht="17" thickBot="1" x14ac:dyDescent="0.25">
      <c r="B7" s="11"/>
      <c r="C7" s="19" t="s">
        <v>11</v>
      </c>
      <c r="D7" s="61">
        <v>60</v>
      </c>
      <c r="E7" s="62">
        <v>0</v>
      </c>
      <c r="F7" s="62">
        <v>30</v>
      </c>
      <c r="G7" s="63">
        <v>100</v>
      </c>
      <c r="H7" s="55">
        <v>20</v>
      </c>
      <c r="I7" s="30">
        <f t="shared" si="1"/>
        <v>190</v>
      </c>
      <c r="J7" s="48"/>
      <c r="K7" s="23"/>
      <c r="L7" s="23"/>
      <c r="M7" s="27"/>
      <c r="Q7" s="19"/>
      <c r="R7" s="49" t="s">
        <v>11</v>
      </c>
      <c r="S7" s="2">
        <f t="shared" si="2"/>
        <v>1</v>
      </c>
      <c r="T7" s="2">
        <f t="shared" si="0"/>
        <v>0</v>
      </c>
      <c r="U7" s="2">
        <f t="shared" si="0"/>
        <v>1</v>
      </c>
      <c r="V7" s="2">
        <f t="shared" si="0"/>
        <v>1</v>
      </c>
      <c r="W7" s="6"/>
      <c r="X7" s="27"/>
      <c r="Y7" s="27"/>
      <c r="Z7" s="27"/>
      <c r="AA7" s="27"/>
      <c r="AI7" s="51"/>
      <c r="AJ7" s="51"/>
      <c r="AK7" s="51"/>
      <c r="AL7" s="51"/>
      <c r="AM7" s="51"/>
      <c r="AN7" s="51"/>
    </row>
    <row r="8" spans="2:40" x14ac:dyDescent="0.2">
      <c r="B8" s="11"/>
      <c r="C8" s="11"/>
      <c r="D8" s="6"/>
      <c r="E8" s="6"/>
      <c r="F8" s="6"/>
      <c r="G8" s="6"/>
      <c r="H8" s="6"/>
      <c r="I8" s="17"/>
      <c r="J8" s="11"/>
      <c r="K8" s="11"/>
      <c r="L8" s="11"/>
      <c r="R8" s="11"/>
      <c r="S8" s="6" t="s">
        <v>26</v>
      </c>
      <c r="AI8" s="51" t="s">
        <v>40</v>
      </c>
      <c r="AJ8" s="52"/>
      <c r="AK8" s="51"/>
      <c r="AL8" s="51"/>
      <c r="AM8" s="51"/>
      <c r="AN8" s="51"/>
    </row>
    <row r="9" spans="2:40" x14ac:dyDescent="0.2">
      <c r="J9" s="18"/>
      <c r="S9" s="6"/>
      <c r="T9" s="6"/>
      <c r="V9" s="6"/>
      <c r="X9" s="11"/>
      <c r="Y9" s="8"/>
      <c r="Z9" s="8"/>
      <c r="AI9" s="51"/>
      <c r="AJ9" s="51" t="s">
        <v>44</v>
      </c>
      <c r="AK9" s="52"/>
      <c r="AL9" s="51"/>
      <c r="AM9" s="51"/>
      <c r="AN9" s="51"/>
    </row>
    <row r="10" spans="2:40" s="8" customFormat="1" x14ac:dyDescent="0.2">
      <c r="J10" s="18"/>
      <c r="S10" s="11"/>
      <c r="T10" s="11"/>
      <c r="U10" s="11"/>
      <c r="V10" s="11"/>
      <c r="X10" s="11"/>
      <c r="AI10" s="51"/>
      <c r="AJ10" s="51"/>
      <c r="AK10" s="51"/>
      <c r="AL10" s="51"/>
      <c r="AM10" s="51"/>
      <c r="AN10" s="51"/>
    </row>
    <row r="11" spans="2:40" s="5" customFormat="1" ht="43" customHeight="1" x14ac:dyDescent="0.2">
      <c r="D11" s="65" t="s">
        <v>13</v>
      </c>
      <c r="E11" s="65"/>
      <c r="F11" s="65"/>
      <c r="G11" s="65"/>
      <c r="H11" s="65"/>
      <c r="I11" s="68" t="s">
        <v>5</v>
      </c>
      <c r="J11" s="66" t="s">
        <v>24</v>
      </c>
      <c r="M11" s="65" t="s">
        <v>22</v>
      </c>
      <c r="N11" s="65"/>
      <c r="O11" s="65"/>
      <c r="P11" s="65"/>
      <c r="S11" s="65" t="s">
        <v>21</v>
      </c>
      <c r="T11" s="65"/>
      <c r="U11" s="65"/>
      <c r="V11" s="65"/>
      <c r="Y11" s="70" t="s">
        <v>48</v>
      </c>
      <c r="Z11" s="71"/>
      <c r="AA11" s="71"/>
      <c r="AB11" s="72"/>
    </row>
    <row r="12" spans="2:40" x14ac:dyDescent="0.2">
      <c r="D12" s="24" t="s">
        <v>0</v>
      </c>
      <c r="E12" s="24" t="s">
        <v>1</v>
      </c>
      <c r="F12" s="24" t="s">
        <v>2</v>
      </c>
      <c r="G12" s="24" t="s">
        <v>3</v>
      </c>
      <c r="H12" s="29" t="s">
        <v>16</v>
      </c>
      <c r="I12" s="68"/>
      <c r="J12" s="66"/>
      <c r="M12" s="24" t="s">
        <v>0</v>
      </c>
      <c r="N12" s="24" t="s">
        <v>1</v>
      </c>
      <c r="O12" s="24" t="s">
        <v>2</v>
      </c>
      <c r="P12" s="24" t="s">
        <v>3</v>
      </c>
      <c r="S12" s="24" t="s">
        <v>0</v>
      </c>
      <c r="T12" s="24" t="s">
        <v>1</v>
      </c>
      <c r="U12" s="24" t="s">
        <v>2</v>
      </c>
      <c r="V12" s="24" t="s">
        <v>3</v>
      </c>
      <c r="Y12" s="21" t="s">
        <v>29</v>
      </c>
      <c r="Z12" s="41"/>
      <c r="AA12" s="41"/>
      <c r="AB12" s="42"/>
    </row>
    <row r="13" spans="2:40" x14ac:dyDescent="0.2">
      <c r="C13" s="19" t="s">
        <v>4</v>
      </c>
      <c r="D13" s="3">
        <f>D4*D$17*$I13</f>
        <v>500</v>
      </c>
      <c r="E13" s="3">
        <f t="shared" ref="D13:G16" si="3">E4*E$17*$I13</f>
        <v>200</v>
      </c>
      <c r="F13" s="3">
        <f t="shared" si="3"/>
        <v>0</v>
      </c>
      <c r="G13" s="3">
        <f t="shared" si="3"/>
        <v>0</v>
      </c>
      <c r="H13" s="3">
        <f>H4*I13*H$17</f>
        <v>50</v>
      </c>
      <c r="I13" s="26">
        <v>5</v>
      </c>
      <c r="J13" s="30">
        <f>SUM(D13:G13)</f>
        <v>700</v>
      </c>
      <c r="K13" s="4" t="s">
        <v>8</v>
      </c>
      <c r="L13" s="49" t="s">
        <v>4</v>
      </c>
      <c r="M13" s="3">
        <f>(D13/$H13)</f>
        <v>10</v>
      </c>
      <c r="N13" s="3">
        <f>(E13/$H13)</f>
        <v>4</v>
      </c>
      <c r="O13" s="3">
        <f>(F13/$H13)</f>
        <v>0</v>
      </c>
      <c r="P13" s="3">
        <f>(G13/$H13)</f>
        <v>0</v>
      </c>
      <c r="Q13" s="4" t="s">
        <v>6</v>
      </c>
      <c r="R13" s="49" t="s">
        <v>4</v>
      </c>
      <c r="S13" s="2">
        <f>(M13 - MIN(M$13:M$16)) / (MAX(M$13:M$16) - MIN(M$13:M$16))</f>
        <v>0.16666666666666666</v>
      </c>
      <c r="T13" s="2">
        <f t="shared" ref="T13:V16" si="4">(N13 - MIN(N$13:N$16)) / (MAX(N$13:N$16) - MIN(N$13:N$16))</f>
        <v>0.2</v>
      </c>
      <c r="U13" s="2">
        <f t="shared" si="4"/>
        <v>0</v>
      </c>
      <c r="V13" s="2">
        <f t="shared" si="4"/>
        <v>0</v>
      </c>
      <c r="Y13" s="43" t="s">
        <v>50</v>
      </c>
      <c r="Z13" s="41"/>
      <c r="AA13" s="41"/>
      <c r="AB13" s="42"/>
    </row>
    <row r="14" spans="2:40" x14ac:dyDescent="0.2">
      <c r="C14" s="19" t="s">
        <v>9</v>
      </c>
      <c r="D14" s="3">
        <f t="shared" si="3"/>
        <v>0</v>
      </c>
      <c r="E14" s="3">
        <f t="shared" si="3"/>
        <v>1000</v>
      </c>
      <c r="F14" s="3">
        <f>F5*F$17*$I14</f>
        <v>300</v>
      </c>
      <c r="G14" s="3">
        <f>G5*G$17*$I14</f>
        <v>1000</v>
      </c>
      <c r="H14" s="3">
        <f>H5*I14*H$17</f>
        <v>50</v>
      </c>
      <c r="I14" s="26">
        <v>5</v>
      </c>
      <c r="J14" s="30">
        <f>SUM(D14:G14)</f>
        <v>2300</v>
      </c>
      <c r="L14" s="49" t="s">
        <v>9</v>
      </c>
      <c r="M14" s="3">
        <f t="shared" ref="M14:M16" si="5">(D14/$H14)</f>
        <v>0</v>
      </c>
      <c r="N14" s="3">
        <f t="shared" ref="N14:P16" si="6">(E14/$H14)</f>
        <v>20</v>
      </c>
      <c r="O14" s="3">
        <f>(F14/$H14)</f>
        <v>6</v>
      </c>
      <c r="P14" s="3">
        <f t="shared" si="6"/>
        <v>20</v>
      </c>
      <c r="R14" s="49" t="s">
        <v>9</v>
      </c>
      <c r="S14" s="2">
        <f t="shared" ref="S14:S16" si="7">(M14 - MIN(M$13:M$16)) / (MAX(M$13:M$16) - MIN(M$13:M$16))</f>
        <v>0</v>
      </c>
      <c r="T14" s="2">
        <f t="shared" si="4"/>
        <v>1</v>
      </c>
      <c r="U14" s="2">
        <f t="shared" si="4"/>
        <v>0.66666666666666663</v>
      </c>
      <c r="V14" s="2">
        <f t="shared" si="4"/>
        <v>0.5</v>
      </c>
      <c r="Y14" s="31"/>
      <c r="Z14" s="32"/>
      <c r="AA14" s="33">
        <v>0.1</v>
      </c>
      <c r="AB14" s="42"/>
    </row>
    <row r="15" spans="2:40" x14ac:dyDescent="0.2">
      <c r="C15" s="19" t="s">
        <v>10</v>
      </c>
      <c r="D15" s="3">
        <f>D6*D$17*$I15</f>
        <v>1200</v>
      </c>
      <c r="E15" s="3">
        <f t="shared" si="3"/>
        <v>240</v>
      </c>
      <c r="F15" s="3">
        <f>F6*F$17*$I15</f>
        <v>45</v>
      </c>
      <c r="G15" s="3">
        <f t="shared" si="3"/>
        <v>600</v>
      </c>
      <c r="H15" s="3">
        <f>H6*I15*H$17</f>
        <v>30</v>
      </c>
      <c r="I15" s="26">
        <v>3</v>
      </c>
      <c r="J15" s="30">
        <f>SUM(D15:G15)</f>
        <v>2085</v>
      </c>
      <c r="K15" s="4" t="s">
        <v>18</v>
      </c>
      <c r="L15" s="49" t="s">
        <v>10</v>
      </c>
      <c r="M15" s="3">
        <f>(D15/$H15)</f>
        <v>40</v>
      </c>
      <c r="N15" s="3">
        <f t="shared" si="6"/>
        <v>8</v>
      </c>
      <c r="O15" s="2">
        <f>(F15/$H15)</f>
        <v>1.5</v>
      </c>
      <c r="P15" s="3">
        <f t="shared" si="6"/>
        <v>20</v>
      </c>
      <c r="R15" s="49" t="s">
        <v>10</v>
      </c>
      <c r="S15" s="2">
        <f t="shared" si="7"/>
        <v>0.66666666666666663</v>
      </c>
      <c r="T15" s="2">
        <f t="shared" si="4"/>
        <v>0.4</v>
      </c>
      <c r="U15" s="2">
        <f t="shared" si="4"/>
        <v>0.16666666666666666</v>
      </c>
      <c r="V15" s="2">
        <f t="shared" si="4"/>
        <v>0.5</v>
      </c>
      <c r="Y15" s="34">
        <v>0.1</v>
      </c>
      <c r="Z15" s="35">
        <v>1</v>
      </c>
      <c r="AA15" s="36">
        <v>0.1</v>
      </c>
      <c r="AB15" s="42"/>
    </row>
    <row r="16" spans="2:40" x14ac:dyDescent="0.2">
      <c r="C16" s="19" t="s">
        <v>11</v>
      </c>
      <c r="D16" s="3">
        <f t="shared" si="3"/>
        <v>600</v>
      </c>
      <c r="E16" s="3">
        <f t="shared" si="3"/>
        <v>0</v>
      </c>
      <c r="F16" s="3">
        <f>F7*F$17*$I16</f>
        <v>90</v>
      </c>
      <c r="G16" s="3">
        <f t="shared" si="3"/>
        <v>400</v>
      </c>
      <c r="H16" s="3">
        <f>H7*I16*H$17</f>
        <v>10</v>
      </c>
      <c r="I16" s="26">
        <v>1</v>
      </c>
      <c r="J16" s="30">
        <f>SUM(D16:G16)</f>
        <v>1090</v>
      </c>
      <c r="K16" s="4"/>
      <c r="L16" s="49" t="s">
        <v>11</v>
      </c>
      <c r="M16" s="3">
        <f t="shared" si="5"/>
        <v>60</v>
      </c>
      <c r="N16" s="3">
        <f t="shared" si="6"/>
        <v>0</v>
      </c>
      <c r="O16" s="3">
        <f t="shared" si="6"/>
        <v>9</v>
      </c>
      <c r="P16" s="3">
        <f t="shared" si="6"/>
        <v>40</v>
      </c>
      <c r="R16" s="49" t="s">
        <v>11</v>
      </c>
      <c r="S16" s="2">
        <f t="shared" si="7"/>
        <v>1</v>
      </c>
      <c r="T16" s="2">
        <f t="shared" si="4"/>
        <v>0</v>
      </c>
      <c r="U16" s="2">
        <f t="shared" si="4"/>
        <v>1</v>
      </c>
      <c r="V16" s="2">
        <f t="shared" si="4"/>
        <v>1</v>
      </c>
      <c r="Y16" s="34">
        <v>0.1</v>
      </c>
      <c r="Z16" s="37">
        <v>0.7</v>
      </c>
      <c r="AA16" s="36"/>
      <c r="AB16" s="42"/>
    </row>
    <row r="17" spans="1:28" x14ac:dyDescent="0.2">
      <c r="A17" s="7"/>
      <c r="B17" s="7"/>
      <c r="C17" s="22" t="s">
        <v>12</v>
      </c>
      <c r="D17" s="7">
        <v>10</v>
      </c>
      <c r="E17" s="7">
        <v>2</v>
      </c>
      <c r="F17" s="7">
        <v>3</v>
      </c>
      <c r="G17" s="7">
        <v>4</v>
      </c>
      <c r="H17" s="7">
        <v>0.5</v>
      </c>
      <c r="K17" s="22" t="s">
        <v>12</v>
      </c>
      <c r="L17" s="22"/>
      <c r="M17" s="7">
        <f>D17</f>
        <v>10</v>
      </c>
      <c r="N17" s="7">
        <f t="shared" ref="N17:P17" si="8">E17</f>
        <v>2</v>
      </c>
      <c r="O17" s="7">
        <f t="shared" si="8"/>
        <v>3</v>
      </c>
      <c r="P17" s="7">
        <f t="shared" si="8"/>
        <v>4</v>
      </c>
      <c r="R17" s="50"/>
      <c r="Y17" s="38">
        <v>0.1</v>
      </c>
      <c r="Z17" s="39">
        <v>0.1</v>
      </c>
      <c r="AA17" s="40">
        <v>0.1</v>
      </c>
      <c r="AB17" s="42"/>
    </row>
    <row r="18" spans="1:28" x14ac:dyDescent="0.2">
      <c r="K18" s="9" t="s">
        <v>39</v>
      </c>
      <c r="L18" s="9"/>
      <c r="M18" t="s">
        <v>38</v>
      </c>
      <c r="R18" s="9"/>
      <c r="Y18" s="21"/>
      <c r="Z18" s="6"/>
      <c r="AA18" s="6"/>
      <c r="AB18" s="42"/>
    </row>
    <row r="19" spans="1:28" x14ac:dyDescent="0.2">
      <c r="F19" s="10" t="s">
        <v>6</v>
      </c>
      <c r="K19" s="19" t="s">
        <v>37</v>
      </c>
      <c r="L19" s="19"/>
      <c r="M19" t="s">
        <v>36</v>
      </c>
      <c r="R19" s="19"/>
      <c r="Y19" s="44" t="s">
        <v>14</v>
      </c>
      <c r="Z19" s="16"/>
      <c r="AA19" s="16"/>
      <c r="AB19" s="42"/>
    </row>
    <row r="20" spans="1:28" x14ac:dyDescent="0.2">
      <c r="U20" t="s">
        <v>7</v>
      </c>
      <c r="Y20" s="45" t="s">
        <v>15</v>
      </c>
      <c r="Z20" s="20"/>
      <c r="AA20" s="20"/>
      <c r="AB20" s="42"/>
    </row>
    <row r="21" spans="1:28" ht="33" customHeight="1" x14ac:dyDescent="0.2">
      <c r="D21" s="65" t="s">
        <v>25</v>
      </c>
      <c r="E21" s="65"/>
      <c r="F21" s="65"/>
      <c r="G21" s="65"/>
      <c r="S21" s="65" t="s">
        <v>23</v>
      </c>
      <c r="T21" s="65"/>
      <c r="U21" s="65"/>
      <c r="V21" s="65"/>
      <c r="W21" s="66" t="s">
        <v>32</v>
      </c>
      <c r="Y21" s="21" t="s">
        <v>28</v>
      </c>
      <c r="Z21" s="6"/>
      <c r="AA21" s="6"/>
      <c r="AB21" s="42"/>
    </row>
    <row r="22" spans="1:28" x14ac:dyDescent="0.2">
      <c r="D22" s="24" t="s">
        <v>0</v>
      </c>
      <c r="E22" s="24" t="s">
        <v>1</v>
      </c>
      <c r="F22" s="24" t="s">
        <v>2</v>
      </c>
      <c r="G22" s="24" t="s">
        <v>3</v>
      </c>
      <c r="S22" s="24" t="s">
        <v>0</v>
      </c>
      <c r="T22" s="24" t="s">
        <v>1</v>
      </c>
      <c r="U22" s="24" t="s">
        <v>2</v>
      </c>
      <c r="V22" s="24" t="s">
        <v>3</v>
      </c>
      <c r="W22" s="66"/>
      <c r="Y22" s="43" t="s">
        <v>49</v>
      </c>
      <c r="Z22" s="6"/>
      <c r="AA22" s="6"/>
      <c r="AB22" s="42"/>
    </row>
    <row r="23" spans="1:28" x14ac:dyDescent="0.2">
      <c r="B23" s="8"/>
      <c r="C23" s="19" t="s">
        <v>4</v>
      </c>
      <c r="D23" s="1">
        <v>1.7000000000000001E-2</v>
      </c>
      <c r="E23" s="1">
        <v>2.7E-2</v>
      </c>
      <c r="F23" s="1">
        <v>0</v>
      </c>
      <c r="G23" s="1">
        <v>0</v>
      </c>
      <c r="H23" s="8"/>
      <c r="I23" s="8"/>
      <c r="K23" s="8"/>
      <c r="L23" s="8"/>
      <c r="R23" s="49" t="s">
        <v>4</v>
      </c>
      <c r="S23" s="3">
        <f t="shared" ref="S23:V26" si="9">IF(D4&gt;0, 1, 0)</f>
        <v>1</v>
      </c>
      <c r="T23" s="3">
        <f t="shared" si="9"/>
        <v>1</v>
      </c>
      <c r="U23" s="3">
        <f t="shared" si="9"/>
        <v>0</v>
      </c>
      <c r="V23" s="3">
        <f t="shared" si="9"/>
        <v>0</v>
      </c>
      <c r="W23" s="30">
        <f>SUM(S23:V23)</f>
        <v>2</v>
      </c>
      <c r="Y23" s="31"/>
      <c r="Z23" s="32"/>
      <c r="AA23" s="33">
        <v>1</v>
      </c>
      <c r="AB23" s="42"/>
    </row>
    <row r="24" spans="1:28" x14ac:dyDescent="0.2">
      <c r="B24" s="8"/>
      <c r="C24" s="19" t="s">
        <v>9</v>
      </c>
      <c r="D24" s="1">
        <v>0</v>
      </c>
      <c r="E24" s="1">
        <v>1</v>
      </c>
      <c r="F24" s="1">
        <v>0.20799999999999999</v>
      </c>
      <c r="G24" s="1">
        <v>0.13600000000000001</v>
      </c>
      <c r="H24" s="11"/>
      <c r="I24" s="11"/>
      <c r="K24" s="11"/>
      <c r="L24" s="11"/>
      <c r="R24" s="49" t="s">
        <v>9</v>
      </c>
      <c r="S24" s="3">
        <f t="shared" si="9"/>
        <v>0</v>
      </c>
      <c r="T24" s="3">
        <f t="shared" si="9"/>
        <v>1</v>
      </c>
      <c r="U24" s="3">
        <f t="shared" si="9"/>
        <v>1</v>
      </c>
      <c r="V24" s="3">
        <f t="shared" si="9"/>
        <v>1</v>
      </c>
      <c r="W24" s="30">
        <f t="shared" ref="W24:W26" si="10">SUM(S24:V24)</f>
        <v>3</v>
      </c>
      <c r="Y24" s="34">
        <v>1</v>
      </c>
      <c r="Z24" s="37">
        <v>1</v>
      </c>
      <c r="AA24" s="36">
        <v>1</v>
      </c>
      <c r="AB24" s="42"/>
    </row>
    <row r="25" spans="1:28" x14ac:dyDescent="0.2">
      <c r="B25" s="8"/>
      <c r="C25" s="19" t="s">
        <v>10</v>
      </c>
      <c r="D25" s="1">
        <v>0.1</v>
      </c>
      <c r="E25" s="1">
        <v>0.08</v>
      </c>
      <c r="F25" s="1">
        <v>0</v>
      </c>
      <c r="G25" s="1">
        <v>4.4999999999999998E-2</v>
      </c>
      <c r="H25" s="14"/>
      <c r="I25" s="11"/>
      <c r="J25" s="15"/>
      <c r="K25" s="11"/>
      <c r="L25" s="11"/>
      <c r="M25" s="8"/>
      <c r="N25" s="8"/>
      <c r="O25" s="8"/>
      <c r="P25" s="8"/>
      <c r="R25" s="49" t="s">
        <v>10</v>
      </c>
      <c r="S25" s="3">
        <f t="shared" si="9"/>
        <v>1</v>
      </c>
      <c r="T25" s="3">
        <f t="shared" si="9"/>
        <v>1</v>
      </c>
      <c r="U25" s="3">
        <f t="shared" si="9"/>
        <v>1</v>
      </c>
      <c r="V25" s="3">
        <f t="shared" si="9"/>
        <v>1</v>
      </c>
      <c r="W25" s="30">
        <f t="shared" si="10"/>
        <v>4</v>
      </c>
      <c r="Y25" s="34">
        <v>1</v>
      </c>
      <c r="Z25" s="37">
        <v>1</v>
      </c>
      <c r="AA25" s="36"/>
      <c r="AB25" s="42"/>
    </row>
    <row r="26" spans="1:28" x14ac:dyDescent="0.2">
      <c r="B26" s="8"/>
      <c r="C26" s="19" t="s">
        <v>11</v>
      </c>
      <c r="D26" s="1">
        <v>1</v>
      </c>
      <c r="E26" s="1">
        <v>0</v>
      </c>
      <c r="F26" s="1">
        <v>1</v>
      </c>
      <c r="G26" s="1">
        <v>1</v>
      </c>
      <c r="H26" s="9"/>
      <c r="I26" s="11"/>
      <c r="J26" s="18"/>
      <c r="K26" s="11"/>
      <c r="L26" s="11"/>
      <c r="M26" s="8"/>
      <c r="N26" s="8"/>
      <c r="O26" s="8"/>
      <c r="P26" s="8"/>
      <c r="R26" s="49" t="s">
        <v>11</v>
      </c>
      <c r="S26" s="3">
        <f t="shared" si="9"/>
        <v>1</v>
      </c>
      <c r="T26" s="3">
        <f t="shared" si="9"/>
        <v>0</v>
      </c>
      <c r="U26" s="3">
        <f t="shared" si="9"/>
        <v>1</v>
      </c>
      <c r="V26" s="3">
        <f t="shared" si="9"/>
        <v>1</v>
      </c>
      <c r="W26" s="30">
        <f t="shared" si="10"/>
        <v>3</v>
      </c>
      <c r="Y26" s="38">
        <v>1</v>
      </c>
      <c r="Z26" s="39">
        <v>1</v>
      </c>
      <c r="AA26" s="40">
        <v>1</v>
      </c>
      <c r="AB26" s="46"/>
    </row>
    <row r="27" spans="1:28" x14ac:dyDescent="0.2">
      <c r="B27" s="8"/>
      <c r="C27" s="11"/>
      <c r="D27" s="6" t="s">
        <v>27</v>
      </c>
      <c r="E27" s="11"/>
      <c r="F27" s="11"/>
      <c r="G27" s="11"/>
      <c r="H27" s="11"/>
      <c r="I27" s="11"/>
      <c r="J27" s="18"/>
      <c r="K27" s="11"/>
      <c r="L27" s="11"/>
      <c r="M27" s="8"/>
      <c r="N27" s="8"/>
      <c r="O27" s="8"/>
      <c r="P27" s="8"/>
      <c r="R27" s="11"/>
      <c r="S27" t="s">
        <v>17</v>
      </c>
    </row>
    <row r="28" spans="1:28" x14ac:dyDescent="0.2">
      <c r="B28" s="8"/>
      <c r="C28" s="11"/>
      <c r="D28" t="s">
        <v>35</v>
      </c>
      <c r="E28" s="11"/>
      <c r="F28" s="11"/>
      <c r="G28" s="11"/>
      <c r="H28" s="11"/>
      <c r="I28" s="11"/>
      <c r="J28" s="18"/>
      <c r="K28" s="11"/>
      <c r="L28" s="11"/>
      <c r="M28" s="8"/>
      <c r="N28" s="8"/>
      <c r="O28" s="8"/>
      <c r="P28" s="8"/>
      <c r="R28" s="11"/>
    </row>
    <row r="29" spans="1:28" x14ac:dyDescent="0.2">
      <c r="B29" s="8"/>
      <c r="C29" s="11"/>
      <c r="D29" s="13"/>
      <c r="E29" s="13"/>
      <c r="F29" s="13"/>
      <c r="G29" s="13"/>
      <c r="H29" s="13"/>
      <c r="I29" s="13"/>
      <c r="J29" s="11"/>
      <c r="K29" s="11"/>
      <c r="L29" s="11"/>
      <c r="R29" s="11"/>
    </row>
    <row r="30" spans="1:28" ht="49" customHeight="1" x14ac:dyDescent="0.2">
      <c r="B30" s="8"/>
      <c r="C30" s="11"/>
      <c r="D30" s="65" t="s">
        <v>30</v>
      </c>
      <c r="E30" s="65"/>
      <c r="F30" s="65"/>
      <c r="G30" s="65"/>
      <c r="H30" s="13"/>
      <c r="I30" s="13"/>
      <c r="J30" s="11"/>
      <c r="K30" s="11"/>
      <c r="L30" s="11"/>
      <c r="M30" s="69"/>
      <c r="N30" s="69"/>
      <c r="O30" s="69"/>
      <c r="P30" s="69"/>
      <c r="R30" s="11"/>
    </row>
    <row r="31" spans="1:28" x14ac:dyDescent="0.2">
      <c r="B31" s="8"/>
      <c r="C31" s="11"/>
      <c r="D31" s="24" t="s">
        <v>0</v>
      </c>
      <c r="E31" s="24" t="s">
        <v>1</v>
      </c>
      <c r="F31" s="24" t="s">
        <v>2</v>
      </c>
      <c r="G31" s="24" t="s">
        <v>3</v>
      </c>
      <c r="H31" s="13"/>
      <c r="I31" s="13"/>
      <c r="J31" s="11"/>
      <c r="K31" s="11"/>
      <c r="L31" s="11"/>
      <c r="M31" s="9"/>
      <c r="N31" s="9"/>
      <c r="O31" s="9"/>
      <c r="P31" s="9"/>
      <c r="R31" s="11"/>
    </row>
    <row r="32" spans="1:28" x14ac:dyDescent="0.2">
      <c r="B32" s="8"/>
      <c r="C32" s="19" t="s">
        <v>4</v>
      </c>
      <c r="D32" s="25">
        <f>D13/$J13</f>
        <v>0.7142857142857143</v>
      </c>
      <c r="E32" s="25">
        <f t="shared" ref="E32:G32" si="11">E13/$J13</f>
        <v>0.2857142857142857</v>
      </c>
      <c r="F32" s="25">
        <f t="shared" si="11"/>
        <v>0</v>
      </c>
      <c r="G32" s="25">
        <f t="shared" si="11"/>
        <v>0</v>
      </c>
      <c r="H32" s="11"/>
      <c r="I32" s="11"/>
      <c r="J32" s="11"/>
      <c r="K32" s="11"/>
      <c r="L32" s="11"/>
      <c r="M32" s="47"/>
      <c r="N32" s="47"/>
      <c r="O32" s="13"/>
      <c r="P32" s="12"/>
      <c r="R32" s="11"/>
    </row>
    <row r="33" spans="3:16" x14ac:dyDescent="0.2">
      <c r="C33" s="19" t="s">
        <v>9</v>
      </c>
      <c r="D33" s="25">
        <f t="shared" ref="D33:G35" si="12">D14/$J14</f>
        <v>0</v>
      </c>
      <c r="E33" s="25">
        <f t="shared" si="12"/>
        <v>0.43478260869565216</v>
      </c>
      <c r="F33" s="25">
        <f t="shared" si="12"/>
        <v>0.13043478260869565</v>
      </c>
      <c r="G33" s="25">
        <f t="shared" si="12"/>
        <v>0.43478260869565216</v>
      </c>
      <c r="M33" s="13"/>
      <c r="N33" s="13"/>
      <c r="O33" s="47"/>
      <c r="P33" s="12"/>
    </row>
    <row r="34" spans="3:16" x14ac:dyDescent="0.2">
      <c r="C34" s="19" t="s">
        <v>10</v>
      </c>
      <c r="D34" s="25">
        <f t="shared" si="12"/>
        <v>0.57553956834532372</v>
      </c>
      <c r="E34" s="25">
        <f t="shared" si="12"/>
        <v>0.11510791366906475</v>
      </c>
      <c r="F34" s="25">
        <f t="shared" si="12"/>
        <v>2.1582733812949641E-2</v>
      </c>
      <c r="G34" s="25">
        <f t="shared" si="12"/>
        <v>0.28776978417266186</v>
      </c>
      <c r="M34" s="47"/>
      <c r="N34" s="47"/>
      <c r="O34" s="13"/>
      <c r="P34" s="47"/>
    </row>
    <row r="35" spans="3:16" x14ac:dyDescent="0.2">
      <c r="C35" s="19" t="s">
        <v>11</v>
      </c>
      <c r="D35" s="25">
        <f t="shared" si="12"/>
        <v>0.55045871559633031</v>
      </c>
      <c r="E35" s="25">
        <f t="shared" si="12"/>
        <v>0</v>
      </c>
      <c r="F35" s="25">
        <f t="shared" si="12"/>
        <v>8.2568807339449546E-2</v>
      </c>
      <c r="G35" s="25">
        <f t="shared" si="12"/>
        <v>0.3669724770642202</v>
      </c>
      <c r="M35" s="47"/>
      <c r="N35" s="13"/>
      <c r="O35" s="13"/>
      <c r="P35" s="47"/>
    </row>
    <row r="36" spans="3:16" x14ac:dyDescent="0.2">
      <c r="D36" s="6" t="s">
        <v>27</v>
      </c>
      <c r="E36" s="11"/>
      <c r="F36" s="11"/>
      <c r="G36" s="11"/>
      <c r="M36" s="11"/>
      <c r="N36" s="11"/>
      <c r="O36" s="11"/>
      <c r="P36" s="11"/>
    </row>
    <row r="39" spans="3:16" ht="49" customHeight="1" x14ac:dyDescent="0.2">
      <c r="D39" s="65" t="s">
        <v>33</v>
      </c>
      <c r="E39" s="65"/>
      <c r="F39" s="65"/>
      <c r="G39" s="65"/>
    </row>
    <row r="40" spans="3:16" x14ac:dyDescent="0.2">
      <c r="D40" s="24" t="s">
        <v>0</v>
      </c>
      <c r="E40" s="24" t="s">
        <v>1</v>
      </c>
      <c r="F40" s="24" t="s">
        <v>2</v>
      </c>
      <c r="G40" s="24" t="s">
        <v>3</v>
      </c>
    </row>
    <row r="41" spans="3:16" x14ac:dyDescent="0.2">
      <c r="C41" s="19" t="s">
        <v>4</v>
      </c>
      <c r="D41" s="25">
        <v>0.28999999999999998</v>
      </c>
      <c r="E41" s="25">
        <v>0.69</v>
      </c>
      <c r="F41" s="3">
        <v>0</v>
      </c>
      <c r="G41" s="3">
        <v>1</v>
      </c>
    </row>
    <row r="42" spans="3:16" x14ac:dyDescent="0.2">
      <c r="C42" s="19" t="s">
        <v>9</v>
      </c>
      <c r="D42" s="3">
        <v>0</v>
      </c>
      <c r="E42" s="3">
        <v>1</v>
      </c>
      <c r="F42" s="25">
        <v>0.13</v>
      </c>
      <c r="G42" s="3">
        <v>0</v>
      </c>
    </row>
    <row r="43" spans="3:16" x14ac:dyDescent="0.2">
      <c r="C43" s="19" t="s">
        <v>10</v>
      </c>
      <c r="D43" s="25">
        <v>0.5</v>
      </c>
      <c r="E43" s="25">
        <v>0.59</v>
      </c>
      <c r="F43" s="3">
        <v>0</v>
      </c>
      <c r="G43" s="2">
        <v>0.4</v>
      </c>
    </row>
    <row r="44" spans="3:16" x14ac:dyDescent="0.2">
      <c r="C44" s="19" t="s">
        <v>11</v>
      </c>
      <c r="D44" s="25">
        <v>1</v>
      </c>
      <c r="E44" s="3">
        <v>0</v>
      </c>
      <c r="F44" s="3">
        <v>1</v>
      </c>
      <c r="G44" s="2">
        <v>0.7</v>
      </c>
    </row>
    <row r="45" spans="3:16" x14ac:dyDescent="0.2">
      <c r="D45" s="6" t="s">
        <v>27</v>
      </c>
      <c r="E45" s="11"/>
      <c r="F45" s="11"/>
      <c r="G45" s="11"/>
    </row>
    <row r="46" spans="3:16" x14ac:dyDescent="0.2">
      <c r="D46" t="s">
        <v>34</v>
      </c>
    </row>
  </sheetData>
  <mergeCells count="16">
    <mergeCell ref="Y11:AB11"/>
    <mergeCell ref="D39:G39"/>
    <mergeCell ref="M11:P11"/>
    <mergeCell ref="D30:G30"/>
    <mergeCell ref="M30:P30"/>
    <mergeCell ref="W21:W22"/>
    <mergeCell ref="S21:V21"/>
    <mergeCell ref="S11:V11"/>
    <mergeCell ref="D21:G21"/>
    <mergeCell ref="D2:H2"/>
    <mergeCell ref="D11:H11"/>
    <mergeCell ref="I2:I3"/>
    <mergeCell ref="S2:V2"/>
    <mergeCell ref="I11:I12"/>
    <mergeCell ref="J11:J12"/>
    <mergeCell ref="J2:J3"/>
  </mergeCells>
  <phoneticPr fontId="1" type="noConversion"/>
  <pageMargins left="0.7" right="0.7" top="0.75" bottom="0.75" header="0.3" footer="0.3"/>
  <pageSetup paperSize="9" orientation="portrait" horizontalDpi="0" verticalDpi="0"/>
  <ignoredErrors>
    <ignoredError sqref="I4:I7" formulaRange="1"/>
  </ignoredErrors>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dc:creator>
  <cp:lastModifiedBy>dy</cp:lastModifiedBy>
  <dcterms:created xsi:type="dcterms:W3CDTF">2020-11-23T10:50:26Z</dcterms:created>
  <dcterms:modified xsi:type="dcterms:W3CDTF">2021-04-02T08:57:53Z</dcterms:modified>
</cp:coreProperties>
</file>