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showInkAnnotation="0" autoCompressPictures="0"/>
  <mc:AlternateContent xmlns:mc="http://schemas.openxmlformats.org/markup-compatibility/2006">
    <mc:Choice Requires="x15">
      <x15ac:absPath xmlns:x15ac="http://schemas.microsoft.com/office/spreadsheetml/2010/11/ac" url="/Users/Negorashi2011/Downloads/iDNA/Vietnam_leeches/Vietnam_leeches_swarm_lulu_20180404/"/>
    </mc:Choice>
  </mc:AlternateContent>
  <xr:revisionPtr revIDLastSave="0" documentId="13_ncr:1_{F2E90610-5012-4C44-9106-F6841C82A30E}" xr6:coauthVersionLast="34" xr6:coauthVersionMax="34" xr10:uidLastSave="{00000000-0000-0000-0000-000000000000}"/>
  <bookViews>
    <workbookView xWindow="0" yWindow="440" windowWidth="38400" windowHeight="23560" tabRatio="500" xr2:uid="{00000000-000D-0000-FFFF-FFFF00000000}"/>
  </bookViews>
  <sheets>
    <sheet name="Site_codes" sheetId="3" r:id="rId1"/>
    <sheet name="tube_labels" sheetId="18" r:id="rId2"/>
    <sheet name="WCS_Sample_Status_2015Oct19_All" sheetId="17" r:id="rId3"/>
    <sheet name="Leech_Combinations_20140919.xls" sheetId="15" r:id="rId4"/>
    <sheet name="WWF_2013Samples_20140919.xlsx" sheetId="14" r:id="rId5"/>
  </sheets>
  <definedNames>
    <definedName name="_xlnm._FilterDatabase" localSheetId="3" hidden="1">Leech_Combinations_20140919.xls!$A$1:$S$384</definedName>
    <definedName name="_xlnm._FilterDatabase" localSheetId="0" hidden="1">Site_codes!$A$1:$R$712</definedName>
    <definedName name="_xlnm._FilterDatabase" localSheetId="2" hidden="1">WCS_Sample_Status_2015Oct19_All!$B$1:$Z$216</definedName>
    <definedName name="_xlnm._FilterDatabase" localSheetId="4" hidden="1">WWF_2013Samples_20140919.xlsx!$A$1:$I$588</definedName>
    <definedName name="_xlnm.Print_Titles" localSheetId="3">Leech_Combinations_20140919.xls!$1:$1</definedName>
  </definedNames>
  <calcPr calcId="179017"/>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3" i="3" l="1"/>
  <c r="G4" i="3"/>
  <c r="G5" i="3"/>
  <c r="G6" i="3"/>
  <c r="G7" i="3"/>
  <c r="G8" i="3"/>
  <c r="G9" i="3"/>
  <c r="G10" i="3"/>
  <c r="G11" i="3"/>
  <c r="G12" i="3"/>
  <c r="G13" i="3"/>
  <c r="G14" i="3"/>
  <c r="G15" i="3"/>
  <c r="G16" i="3"/>
  <c r="G17" i="3"/>
  <c r="G18" i="3"/>
  <c r="G19" i="3"/>
  <c r="G20" i="3"/>
  <c r="G21" i="3"/>
  <c r="G2" i="3"/>
  <c r="F3" i="3"/>
  <c r="F4" i="3"/>
  <c r="F5" i="3"/>
  <c r="F6" i="3"/>
  <c r="F7" i="3"/>
  <c r="F8" i="3"/>
  <c r="F9" i="3"/>
  <c r="F10" i="3"/>
  <c r="F11" i="3"/>
  <c r="F12" i="3"/>
  <c r="F13" i="3"/>
  <c r="F14" i="3"/>
  <c r="F15" i="3"/>
  <c r="F16" i="3"/>
  <c r="F17" i="3"/>
  <c r="F18" i="3"/>
  <c r="F19" i="3"/>
  <c r="F20" i="3"/>
  <c r="F21" i="3"/>
  <c r="F2" i="3"/>
  <c r="L12" i="3" l="1"/>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139" i="14"/>
  <c r="A140" i="14"/>
  <c r="A141" i="14"/>
  <c r="A142" i="14"/>
  <c r="A143" i="14"/>
  <c r="A144" i="14"/>
  <c r="A145" i="14"/>
  <c r="A146" i="14"/>
  <c r="A147" i="14"/>
  <c r="A148" i="14"/>
  <c r="A149" i="14"/>
  <c r="A150" i="14"/>
  <c r="A151" i="14"/>
  <c r="A152" i="14"/>
  <c r="A153" i="14"/>
  <c r="A154" i="14"/>
  <c r="A155" i="14"/>
  <c r="A156" i="14"/>
  <c r="A157" i="14"/>
  <c r="A158" i="14"/>
  <c r="A159" i="14"/>
  <c r="A160" i="14"/>
  <c r="A161" i="14"/>
  <c r="A162" i="14"/>
  <c r="A163" i="14"/>
  <c r="A164" i="14"/>
  <c r="A165" i="14"/>
  <c r="A166" i="14"/>
  <c r="A167" i="14"/>
  <c r="A168" i="14"/>
  <c r="A169" i="14"/>
  <c r="A170" i="14"/>
  <c r="A171" i="14"/>
  <c r="A172" i="14"/>
  <c r="A173"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07" i="14"/>
  <c r="A208" i="14"/>
  <c r="A209" i="14"/>
  <c r="A210" i="14"/>
  <c r="A211" i="14"/>
  <c r="A212" i="14"/>
  <c r="A213" i="14"/>
  <c r="A214" i="14"/>
  <c r="A215" i="14"/>
  <c r="A216" i="14"/>
  <c r="A217" i="14"/>
  <c r="A218" i="14"/>
  <c r="A219" i="14"/>
  <c r="A220" i="14"/>
  <c r="A221" i="14"/>
  <c r="A222" i="14"/>
  <c r="A223" i="14"/>
  <c r="A224" i="14"/>
  <c r="A225" i="14"/>
  <c r="A226" i="14"/>
  <c r="A227" i="14"/>
  <c r="A228" i="14"/>
  <c r="A229" i="14"/>
  <c r="A230" i="14"/>
  <c r="A231" i="14"/>
  <c r="A232" i="14"/>
  <c r="A233" i="14"/>
  <c r="A234" i="14"/>
  <c r="A235" i="14"/>
  <c r="A236" i="14"/>
  <c r="A237" i="14"/>
  <c r="A238" i="14"/>
  <c r="A239" i="14"/>
  <c r="A240" i="14"/>
  <c r="A241" i="14"/>
  <c r="A242" i="14"/>
  <c r="A243" i="14"/>
  <c r="A244" i="14"/>
  <c r="A245" i="14"/>
  <c r="A246" i="14"/>
  <c r="A247" i="14"/>
  <c r="A248" i="14"/>
  <c r="A249" i="14"/>
  <c r="A250" i="14"/>
  <c r="A251" i="14"/>
  <c r="A252" i="14"/>
  <c r="A253" i="14"/>
  <c r="A254" i="14"/>
  <c r="A255" i="14"/>
  <c r="A256" i="14"/>
  <c r="A257" i="14"/>
  <c r="A258" i="14"/>
  <c r="A259" i="14"/>
  <c r="A260" i="14"/>
  <c r="A261" i="14"/>
  <c r="A262" i="14"/>
  <c r="A263" i="14"/>
  <c r="A264" i="14"/>
  <c r="A265" i="14"/>
  <c r="A266" i="14"/>
  <c r="A267" i="14"/>
  <c r="A268" i="14"/>
  <c r="A269" i="14"/>
  <c r="A270" i="14"/>
  <c r="A271" i="14"/>
  <c r="A272" i="14"/>
  <c r="A273" i="14"/>
  <c r="A274" i="14"/>
  <c r="A275" i="14"/>
  <c r="A276" i="14"/>
  <c r="A277" i="14"/>
  <c r="A278" i="14"/>
  <c r="A279" i="14"/>
  <c r="A280" i="14"/>
  <c r="A281" i="14"/>
  <c r="A282" i="14"/>
  <c r="A283" i="14"/>
  <c r="A284" i="14"/>
  <c r="A285" i="14"/>
  <c r="A286" i="14"/>
  <c r="A287" i="14"/>
  <c r="A288" i="14"/>
  <c r="A289" i="14"/>
  <c r="A290" i="14"/>
  <c r="A291" i="14"/>
  <c r="A292" i="14"/>
  <c r="A293" i="14"/>
  <c r="A294" i="14"/>
  <c r="A295" i="14"/>
  <c r="A296" i="14"/>
  <c r="A297" i="14"/>
  <c r="A298" i="14"/>
  <c r="A299" i="14"/>
  <c r="A300" i="14"/>
  <c r="A301" i="14"/>
  <c r="A302" i="14"/>
  <c r="A303" i="14"/>
  <c r="A304" i="14"/>
  <c r="A305" i="14"/>
  <c r="A306" i="14"/>
  <c r="A307" i="14"/>
  <c r="A308" i="14"/>
  <c r="A309" i="14"/>
  <c r="A310" i="14"/>
  <c r="A311" i="14"/>
  <c r="A312" i="14"/>
  <c r="A313" i="14"/>
  <c r="A314" i="14"/>
  <c r="A315" i="14"/>
  <c r="A316" i="14"/>
  <c r="A317" i="14"/>
  <c r="A318" i="14"/>
  <c r="A319" i="14"/>
  <c r="A320" i="14"/>
  <c r="A321" i="14"/>
  <c r="A322" i="14"/>
  <c r="A323" i="14"/>
  <c r="A324" i="14"/>
  <c r="A325" i="14"/>
  <c r="A326" i="14"/>
  <c r="A327" i="14"/>
  <c r="A328" i="14"/>
  <c r="A329" i="14"/>
  <c r="A330" i="14"/>
  <c r="A331" i="14"/>
  <c r="A332" i="14"/>
  <c r="A333" i="14"/>
  <c r="A334" i="14"/>
  <c r="A335" i="14"/>
  <c r="A336" i="14"/>
  <c r="A337" i="14"/>
  <c r="A338" i="14"/>
  <c r="A339" i="14"/>
  <c r="A340" i="14"/>
  <c r="A341" i="14"/>
  <c r="A342" i="14"/>
  <c r="A343" i="14"/>
  <c r="A344" i="14"/>
  <c r="A345" i="14"/>
  <c r="A346" i="14"/>
  <c r="A347" i="14"/>
  <c r="A348" i="14"/>
  <c r="A349" i="14"/>
  <c r="A350" i="14"/>
  <c r="A351" i="14"/>
  <c r="A352" i="14"/>
  <c r="A353" i="14"/>
  <c r="A354" i="14"/>
  <c r="A355" i="14"/>
  <c r="A356" i="14"/>
  <c r="A357" i="14"/>
  <c r="A358" i="14"/>
  <c r="A359" i="14"/>
  <c r="A360" i="14"/>
  <c r="A361" i="14"/>
  <c r="A362" i="14"/>
  <c r="A363" i="14"/>
  <c r="A364" i="14"/>
  <c r="A365" i="14"/>
  <c r="A366" i="14"/>
  <c r="A367" i="14"/>
  <c r="A368" i="14"/>
  <c r="A369" i="14"/>
  <c r="A370" i="14"/>
  <c r="A371" i="14"/>
  <c r="A372" i="14"/>
  <c r="A373" i="14"/>
  <c r="A374" i="14"/>
  <c r="A375" i="14"/>
  <c r="A376" i="14"/>
  <c r="A377" i="14"/>
  <c r="A378" i="14"/>
  <c r="A379" i="14"/>
  <c r="A380" i="14"/>
  <c r="A381" i="14"/>
  <c r="A382" i="14"/>
  <c r="A383" i="14"/>
  <c r="A384" i="14"/>
  <c r="A385" i="14"/>
  <c r="A386" i="14"/>
  <c r="A387" i="14"/>
  <c r="A388" i="14"/>
  <c r="A389" i="14"/>
  <c r="A390" i="14"/>
  <c r="A391" i="14"/>
  <c r="A392" i="14"/>
  <c r="A393" i="14"/>
  <c r="A394" i="14"/>
  <c r="A395" i="14"/>
  <c r="A396" i="14"/>
  <c r="A397" i="14"/>
  <c r="A398" i="14"/>
  <c r="A399" i="14"/>
  <c r="A400" i="14"/>
  <c r="A401" i="14"/>
  <c r="A402" i="14"/>
  <c r="A403" i="14"/>
  <c r="A404" i="14"/>
  <c r="A405" i="14"/>
  <c r="A406" i="14"/>
  <c r="A407" i="14"/>
  <c r="A408" i="14"/>
  <c r="A409" i="14"/>
  <c r="A410" i="14"/>
  <c r="A411" i="14"/>
  <c r="A412" i="14"/>
  <c r="A413" i="14"/>
  <c r="A414" i="14"/>
  <c r="A415" i="14"/>
  <c r="A416" i="14"/>
  <c r="A417" i="14"/>
  <c r="A418" i="14"/>
  <c r="A419" i="14"/>
  <c r="A420" i="14"/>
  <c r="A421" i="14"/>
  <c r="A422" i="14"/>
  <c r="A423" i="14"/>
  <c r="A424" i="14"/>
  <c r="A425" i="14"/>
  <c r="A426" i="14"/>
  <c r="A427" i="14"/>
  <c r="A428" i="14"/>
  <c r="A429" i="14"/>
  <c r="A430" i="14"/>
  <c r="A431" i="14"/>
  <c r="A432" i="14"/>
  <c r="A433" i="14"/>
  <c r="A434" i="14"/>
  <c r="A435" i="14"/>
  <c r="A436" i="14"/>
  <c r="A437" i="14"/>
  <c r="A438" i="14"/>
  <c r="A439" i="14"/>
  <c r="A440" i="14"/>
  <c r="A441" i="14"/>
  <c r="A442" i="14"/>
  <c r="A443" i="14"/>
  <c r="A444" i="14"/>
  <c r="A445" i="14"/>
  <c r="A446" i="14"/>
  <c r="A447" i="14"/>
  <c r="A448" i="14"/>
  <c r="A449" i="14"/>
  <c r="A450" i="14"/>
  <c r="A451" i="14"/>
  <c r="A452" i="14"/>
  <c r="A453" i="14"/>
  <c r="A454" i="14"/>
  <c r="A455" i="14"/>
  <c r="A456" i="14"/>
  <c r="A457" i="14"/>
  <c r="A458" i="14"/>
  <c r="A459" i="14"/>
  <c r="A460" i="14"/>
  <c r="A461" i="14"/>
  <c r="A462" i="14"/>
  <c r="A463" i="14"/>
  <c r="A464" i="14"/>
  <c r="A465" i="14"/>
  <c r="A466" i="14"/>
  <c r="A467" i="14"/>
  <c r="A468" i="14"/>
  <c r="A469" i="14"/>
  <c r="A470" i="14"/>
  <c r="A471" i="14"/>
  <c r="A472" i="14"/>
  <c r="A473" i="14"/>
  <c r="A474" i="14"/>
  <c r="A475" i="14"/>
  <c r="A476" i="14"/>
  <c r="A477" i="14"/>
  <c r="A478" i="14"/>
  <c r="A479" i="14"/>
  <c r="A480" i="14"/>
  <c r="A481" i="14"/>
  <c r="A482" i="14"/>
  <c r="A483" i="14"/>
  <c r="A484" i="14"/>
  <c r="A485" i="14"/>
  <c r="A486" i="14"/>
  <c r="A487" i="14"/>
  <c r="A488" i="14"/>
  <c r="A489" i="14"/>
  <c r="A490" i="14"/>
  <c r="A491" i="14"/>
  <c r="A492" i="14"/>
  <c r="A493" i="14"/>
  <c r="A494" i="14"/>
  <c r="A495" i="14"/>
  <c r="A496" i="14"/>
  <c r="A497" i="14"/>
  <c r="A498" i="14"/>
  <c r="A499" i="14"/>
  <c r="A500" i="14"/>
  <c r="A501" i="14"/>
  <c r="A502" i="14"/>
  <c r="A503" i="14"/>
  <c r="A504" i="14"/>
  <c r="A505" i="14"/>
  <c r="A506" i="14"/>
  <c r="A507" i="14"/>
  <c r="A508" i="14"/>
  <c r="A509" i="14"/>
  <c r="A510" i="14"/>
  <c r="A511" i="14"/>
  <c r="A512" i="14"/>
  <c r="A513" i="14"/>
  <c r="A514" i="14"/>
  <c r="A515" i="14"/>
  <c r="A516" i="14"/>
  <c r="A517" i="14"/>
  <c r="A518" i="14"/>
  <c r="A519" i="14"/>
  <c r="A520" i="14"/>
  <c r="A521" i="14"/>
  <c r="A522" i="14"/>
  <c r="A523" i="14"/>
  <c r="A524" i="14"/>
  <c r="A525" i="14"/>
  <c r="A526" i="14"/>
  <c r="A527" i="14"/>
  <c r="A528" i="14"/>
  <c r="A529" i="14"/>
  <c r="A530" i="14"/>
  <c r="A531" i="14"/>
  <c r="A532" i="14"/>
  <c r="A533" i="14"/>
  <c r="A534" i="14"/>
  <c r="A535" i="14"/>
  <c r="A536" i="14"/>
  <c r="A537" i="14"/>
  <c r="A538" i="14"/>
  <c r="A539" i="14"/>
  <c r="A540" i="14"/>
  <c r="A541" i="14"/>
  <c r="A542" i="14"/>
  <c r="A543" i="14"/>
  <c r="A544" i="14"/>
  <c r="A545" i="14"/>
  <c r="A546"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I424" i="3"/>
  <c r="L161" i="3"/>
  <c r="L160" i="3"/>
  <c r="L159" i="3"/>
  <c r="L90" i="3"/>
  <c r="L91" i="3"/>
  <c r="L92" i="3"/>
  <c r="L93" i="3"/>
  <c r="L94" i="3"/>
  <c r="L95" i="3"/>
  <c r="L96" i="3"/>
  <c r="L97" i="3"/>
  <c r="L98" i="3"/>
  <c r="L99" i="3"/>
  <c r="L100" i="3"/>
  <c r="L101" i="3"/>
  <c r="L102" i="3"/>
  <c r="L103" i="3"/>
  <c r="L104" i="3"/>
  <c r="L89" i="3"/>
  <c r="L3" i="3"/>
  <c r="L4" i="3"/>
  <c r="L5" i="3"/>
  <c r="L6" i="3"/>
  <c r="L7" i="3"/>
  <c r="L8" i="3"/>
  <c r="L9" i="3"/>
  <c r="L10" i="3"/>
  <c r="L11" i="3"/>
  <c r="L13" i="3"/>
  <c r="L14" i="3"/>
  <c r="L15" i="3"/>
  <c r="L16" i="3"/>
  <c r="L17" i="3"/>
  <c r="L18" i="3"/>
  <c r="L19" i="3"/>
  <c r="L20" i="3"/>
  <c r="L21" i="3"/>
  <c r="L2" i="3"/>
  <c r="A1" i="17"/>
  <c r="A2" i="17"/>
  <c r="A3" i="17"/>
  <c r="A4" i="17"/>
  <c r="A5" i="17"/>
  <c r="A6" i="17"/>
  <c r="A7" i="17"/>
  <c r="L558" i="3" s="1"/>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A123" i="17"/>
  <c r="A124" i="17"/>
  <c r="A125" i="17"/>
  <c r="A126" i="17"/>
  <c r="A127" i="17"/>
  <c r="A128" i="17"/>
  <c r="A129" i="17"/>
  <c r="A130" i="17"/>
  <c r="A131" i="17"/>
  <c r="A132" i="17"/>
  <c r="A133" i="17"/>
  <c r="A134" i="17"/>
  <c r="A135" i="17"/>
  <c r="A136" i="17"/>
  <c r="A137" i="17"/>
  <c r="A138" i="17"/>
  <c r="A139" i="17"/>
  <c r="A140" i="17"/>
  <c r="A141" i="17"/>
  <c r="A142" i="17"/>
  <c r="A143" i="17"/>
  <c r="A144" i="17"/>
  <c r="A145" i="17"/>
  <c r="A146" i="17"/>
  <c r="A147" i="17"/>
  <c r="A148" i="17"/>
  <c r="A149" i="17"/>
  <c r="A150" i="17"/>
  <c r="A151" i="17"/>
  <c r="A152" i="17"/>
  <c r="A153" i="17"/>
  <c r="A154" i="17"/>
  <c r="A155" i="17"/>
  <c r="A156" i="17"/>
  <c r="A157" i="17"/>
  <c r="A158" i="17"/>
  <c r="A159" i="17"/>
  <c r="A160" i="17"/>
  <c r="A161" i="17"/>
  <c r="A162" i="17"/>
  <c r="A163" i="17"/>
  <c r="A164" i="17"/>
  <c r="A165" i="17"/>
  <c r="A166" i="17"/>
  <c r="A167" i="17"/>
  <c r="A168" i="17"/>
  <c r="A169" i="17"/>
  <c r="A170" i="17"/>
  <c r="A171" i="17"/>
  <c r="A172" i="17"/>
  <c r="A173" i="17"/>
  <c r="A174" i="17"/>
  <c r="A175" i="17"/>
  <c r="A176" i="17"/>
  <c r="A177" i="17"/>
  <c r="A178" i="17"/>
  <c r="A179" i="17"/>
  <c r="A180" i="17"/>
  <c r="A181" i="17"/>
  <c r="A182" i="17"/>
  <c r="A183" i="17"/>
  <c r="A184" i="17"/>
  <c r="A185" i="17"/>
  <c r="A186" i="17"/>
  <c r="A187" i="17"/>
  <c r="A188" i="17"/>
  <c r="A189" i="17"/>
  <c r="A190" i="17"/>
  <c r="A191" i="17"/>
  <c r="A192" i="17"/>
  <c r="A193" i="17"/>
  <c r="A194" i="17"/>
  <c r="A195" i="17"/>
  <c r="A196" i="17"/>
  <c r="A197" i="17"/>
  <c r="A198" i="17"/>
  <c r="A199" i="17"/>
  <c r="A200" i="17"/>
  <c r="A201" i="17"/>
  <c r="A202" i="17"/>
  <c r="A203" i="17"/>
  <c r="A204" i="17"/>
  <c r="A205" i="17"/>
  <c r="A206" i="17"/>
  <c r="A207" i="17"/>
  <c r="A208" i="17"/>
  <c r="A209" i="17"/>
  <c r="A210" i="17"/>
  <c r="A211" i="17"/>
  <c r="A212" i="17"/>
  <c r="A213" i="17"/>
  <c r="A214" i="17"/>
  <c r="A215" i="17"/>
  <c r="A216" i="17"/>
  <c r="M490" i="3"/>
  <c r="M491" i="3"/>
  <c r="M506" i="3"/>
  <c r="M515" i="3"/>
  <c r="M518" i="3"/>
  <c r="M553" i="3"/>
  <c r="M564" i="3"/>
  <c r="M566" i="3"/>
  <c r="M592" i="3"/>
  <c r="M602" i="3"/>
  <c r="M603" i="3"/>
  <c r="M618" i="3"/>
  <c r="M639" i="3"/>
  <c r="M640" i="3"/>
  <c r="M654" i="3"/>
  <c r="M656" i="3"/>
  <c r="M657" i="3"/>
  <c r="L486" i="3"/>
  <c r="L494" i="3"/>
  <c r="L495" i="3"/>
  <c r="L509" i="3"/>
  <c r="L511" i="3"/>
  <c r="L518" i="3"/>
  <c r="L553" i="3"/>
  <c r="L556" i="3"/>
  <c r="L557" i="3"/>
  <c r="L571" i="3"/>
  <c r="L591" i="3"/>
  <c r="L592" i="3"/>
  <c r="L605" i="3"/>
  <c r="L608" i="3"/>
  <c r="L609" i="3"/>
  <c r="L635" i="3"/>
  <c r="L643" i="3"/>
  <c r="L644" i="3"/>
  <c r="L657" i="3"/>
  <c r="L660" i="3"/>
  <c r="L667" i="3"/>
  <c r="K493" i="3"/>
  <c r="K498" i="3"/>
  <c r="K499" i="3"/>
  <c r="K512" i="3"/>
  <c r="K520" i="3"/>
  <c r="K522" i="3"/>
  <c r="K555" i="3"/>
  <c r="K560" i="3"/>
  <c r="K561" i="3"/>
  <c r="K586" i="3"/>
  <c r="K594" i="3"/>
  <c r="K596" i="3"/>
  <c r="K607" i="3"/>
  <c r="K612" i="3"/>
  <c r="K618" i="3"/>
  <c r="K642" i="3"/>
  <c r="K646" i="3"/>
  <c r="K648" i="3"/>
  <c r="K659" i="3"/>
  <c r="K667" i="3"/>
  <c r="J485" i="3"/>
  <c r="J497" i="3"/>
  <c r="J501" i="3"/>
  <c r="J503" i="3"/>
  <c r="J514" i="3"/>
  <c r="J522" i="3"/>
  <c r="J547" i="3"/>
  <c r="J559" i="3"/>
  <c r="J563" i="3"/>
  <c r="J568" i="3"/>
  <c r="J594" i="3"/>
  <c r="J596" i="3"/>
  <c r="J599" i="3"/>
  <c r="J611" i="3"/>
  <c r="J619" i="3"/>
  <c r="J620" i="3"/>
  <c r="J646" i="3"/>
  <c r="J648" i="3"/>
  <c r="J651" i="3"/>
  <c r="J663" i="3"/>
  <c r="I486" i="3"/>
  <c r="I487" i="3"/>
  <c r="I500" i="3"/>
  <c r="I502" i="3"/>
  <c r="I508" i="3"/>
  <c r="I516" i="3"/>
  <c r="I518" i="3"/>
  <c r="I519" i="3"/>
  <c r="I549" i="3"/>
  <c r="I554" i="3"/>
  <c r="I555" i="3"/>
  <c r="I563" i="3"/>
  <c r="I565" i="3"/>
  <c r="I566" i="3"/>
  <c r="I586" i="3"/>
  <c r="I591" i="3"/>
  <c r="I592" i="3"/>
  <c r="I600" i="3"/>
  <c r="I602" i="3"/>
  <c r="I606" i="3"/>
  <c r="I614" i="3"/>
  <c r="I616" i="3"/>
  <c r="I617" i="3"/>
  <c r="I637" i="3"/>
  <c r="I642" i="3"/>
  <c r="I643" i="3"/>
  <c r="I651" i="3"/>
  <c r="I653" i="3"/>
  <c r="I654" i="3"/>
  <c r="I662" i="3"/>
  <c r="I667" i="3"/>
  <c r="I668" i="3"/>
  <c r="A2" i="15"/>
  <c r="A3" i="15"/>
  <c r="A4" i="15"/>
  <c r="A5" i="15"/>
  <c r="A6" i="15"/>
  <c r="A7" i="15"/>
  <c r="O23" i="3" s="1"/>
  <c r="A8" i="15"/>
  <c r="O22" i="3" s="1"/>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G140" i="15"/>
  <c r="G141" i="15"/>
  <c r="G142" i="15" s="1"/>
  <c r="G183" i="15" s="1"/>
  <c r="G131" i="15" s="1"/>
  <c r="G143" i="15" s="1"/>
  <c r="G139" i="15" s="1"/>
  <c r="G145" i="15" s="1"/>
  <c r="G147" i="15" s="1"/>
  <c r="G148" i="15" s="1"/>
  <c r="G138" i="15" s="1"/>
  <c r="G149" i="15" s="1"/>
  <c r="G146" i="15" s="1"/>
  <c r="G144" i="15" s="1"/>
  <c r="G195" i="15" s="1"/>
  <c r="G152" i="15" s="1"/>
  <c r="G173" i="15" s="1"/>
  <c r="G231" i="15" s="1"/>
  <c r="G199" i="15" s="1"/>
  <c r="G151" i="15" s="1"/>
  <c r="G243" i="15" s="1"/>
  <c r="G193" i="15" s="1"/>
  <c r="G185" i="15" s="1"/>
  <c r="G184" i="15" s="1"/>
  <c r="G256" i="15" s="1"/>
  <c r="G126" i="15" s="1"/>
  <c r="G150" i="15" s="1"/>
  <c r="G134" i="15" s="1"/>
  <c r="G226" i="15" s="1"/>
  <c r="G201" i="15" s="1"/>
  <c r="G233" i="15" s="1"/>
  <c r="G189" i="15" s="1"/>
  <c r="G198" i="15" s="1"/>
  <c r="G236" i="15" s="1"/>
  <c r="G267" i="15" s="1"/>
  <c r="G221" i="15" s="1"/>
  <c r="G190" i="15" s="1"/>
  <c r="G182" i="15" s="1"/>
  <c r="G223" i="15" s="1"/>
  <c r="G260" i="15" s="1"/>
  <c r="G196" i="15" s="1"/>
  <c r="G171" i="15" s="1"/>
  <c r="G159" i="15" s="1"/>
  <c r="G207" i="15" s="1"/>
  <c r="G154" i="15" s="1"/>
  <c r="G161" i="15" s="1"/>
  <c r="G224" i="15" s="1"/>
  <c r="G179" i="15" s="1"/>
  <c r="G137" i="15" s="1"/>
  <c r="G266" i="15" s="1"/>
  <c r="G276" i="15" s="1"/>
  <c r="G157" i="15" s="1"/>
  <c r="G172" i="15" s="1"/>
  <c r="G271" i="15" s="1"/>
  <c r="G188" i="15" s="1"/>
  <c r="G216" i="15" s="1"/>
  <c r="G264" i="15" s="1"/>
  <c r="G205" i="15" s="1"/>
  <c r="G218" i="15" s="1"/>
  <c r="G227" i="15" s="1"/>
  <c r="G170" i="15" s="1"/>
  <c r="G257" i="15" s="1"/>
  <c r="G215" i="15" s="1"/>
  <c r="G192" i="15" s="1"/>
  <c r="G178" i="15" s="1"/>
  <c r="G235" i="15" s="1"/>
  <c r="G210" i="15" s="1"/>
  <c r="G162" i="15" s="1"/>
  <c r="G187" i="15" s="1"/>
  <c r="G246" i="15" s="1"/>
  <c r="G251" i="15" s="1"/>
  <c r="G245" i="15" s="1"/>
  <c r="G277" i="15" s="1"/>
  <c r="G241" i="15" s="1"/>
  <c r="G156" i="15" s="1"/>
  <c r="G186" i="15" s="1"/>
  <c r="G249" i="15" s="1"/>
  <c r="G174" i="15" s="1"/>
  <c r="G229" i="15" s="1"/>
  <c r="G206" i="15" s="1"/>
  <c r="G180" i="15" s="1"/>
  <c r="G168" i="15" s="1"/>
  <c r="G244" i="15" s="1"/>
  <c r="A127" i="15"/>
  <c r="G263" i="15"/>
  <c r="G270" i="15" s="1"/>
  <c r="G269" i="15" s="1"/>
  <c r="G273" i="15" s="1"/>
  <c r="G274" i="15" s="1"/>
  <c r="G127" i="15" s="1"/>
  <c r="G128" i="15" s="1"/>
  <c r="G130" i="15" s="1"/>
  <c r="G132" i="15" s="1"/>
  <c r="G133" i="15" s="1"/>
  <c r="G135" i="15" s="1"/>
  <c r="G129" i="15" s="1"/>
  <c r="G136" i="15" s="1"/>
  <c r="G169" i="15" s="1"/>
  <c r="G272" i="15" s="1"/>
  <c r="G232" i="15" s="1"/>
  <c r="G242" i="15" s="1"/>
  <c r="G265" i="15" s="1"/>
  <c r="G259" i="15" s="1"/>
  <c r="G252" i="15" s="1"/>
  <c r="G194" i="15" s="1"/>
  <c r="G208" i="15" s="1"/>
  <c r="G262" i="15" s="1"/>
  <c r="G160" i="15" s="1"/>
  <c r="G211" i="15" s="1"/>
  <c r="G253" i="15" s="1"/>
  <c r="G240" i="15" s="1"/>
  <c r="G153" i="15" s="1"/>
  <c r="G212" i="15" s="1"/>
  <c r="G181" i="15" s="1"/>
  <c r="G250" i="15" s="1"/>
  <c r="G255" i="15" s="1"/>
  <c r="G177" i="15" s="1"/>
  <c r="G217" i="15" s="1"/>
  <c r="G200" i="15" s="1"/>
  <c r="G268" i="15" s="1"/>
  <c r="G175" i="15" s="1"/>
  <c r="G258" i="15" s="1"/>
  <c r="G209" i="15" s="1"/>
  <c r="G203" i="15" s="1"/>
  <c r="G202" i="15" s="1"/>
  <c r="G248" i="15" s="1"/>
  <c r="G219" i="15" s="1"/>
  <c r="G222" i="15" s="1"/>
  <c r="G163" i="15" s="1"/>
  <c r="G166" i="15" s="1"/>
  <c r="G225" i="15" s="1"/>
  <c r="G247" i="15" s="1"/>
  <c r="G238" i="15" s="1"/>
  <c r="G239" i="15" s="1"/>
  <c r="G155" i="15" s="1"/>
  <c r="G164" i="15" s="1"/>
  <c r="G254" i="15" s="1"/>
  <c r="G220" i="15" s="1"/>
  <c r="A128" i="15"/>
  <c r="A129" i="15"/>
  <c r="A130" i="15"/>
  <c r="A131" i="15"/>
  <c r="A132" i="15"/>
  <c r="A133" i="15"/>
  <c r="A134" i="15"/>
  <c r="A135" i="15"/>
  <c r="A136" i="15"/>
  <c r="A137" i="15"/>
  <c r="A138" i="15"/>
  <c r="A139" i="15"/>
  <c r="A140" i="15"/>
  <c r="A141" i="15"/>
  <c r="A142" i="15"/>
  <c r="A143" i="15"/>
  <c r="A144" i="15"/>
  <c r="A145" i="15"/>
  <c r="A146" i="15"/>
  <c r="A147" i="15"/>
  <c r="A148" i="15"/>
  <c r="A149" i="15"/>
  <c r="A150" i="15"/>
  <c r="A151" i="15"/>
  <c r="A152" i="15"/>
  <c r="A153" i="15"/>
  <c r="A154" i="15"/>
  <c r="A155" i="15"/>
  <c r="A156" i="15"/>
  <c r="A157" i="15"/>
  <c r="A158" i="15"/>
  <c r="A159" i="15"/>
  <c r="A160" i="15"/>
  <c r="A161" i="15"/>
  <c r="A162" i="15"/>
  <c r="A163" i="15"/>
  <c r="A164" i="15"/>
  <c r="A165" i="15"/>
  <c r="A166" i="15"/>
  <c r="A167" i="15"/>
  <c r="A168" i="15"/>
  <c r="A169" i="15"/>
  <c r="A170" i="15"/>
  <c r="A171" i="15"/>
  <c r="A172" i="15"/>
  <c r="A173" i="15"/>
  <c r="A174" i="15"/>
  <c r="A175" i="15"/>
  <c r="A176" i="15"/>
  <c r="A177" i="15"/>
  <c r="A178" i="15"/>
  <c r="A179" i="15"/>
  <c r="A180" i="15"/>
  <c r="A181" i="15"/>
  <c r="A182" i="15"/>
  <c r="A183" i="15"/>
  <c r="A184" i="15"/>
  <c r="A185" i="15"/>
  <c r="A186" i="15"/>
  <c r="A187" i="15"/>
  <c r="A188" i="15"/>
  <c r="A189" i="15"/>
  <c r="A190" i="15"/>
  <c r="A191" i="15"/>
  <c r="A192" i="15"/>
  <c r="A193" i="15"/>
  <c r="A194" i="15"/>
  <c r="A195" i="15"/>
  <c r="A196" i="15"/>
  <c r="A197" i="15"/>
  <c r="A198" i="15"/>
  <c r="A199" i="15"/>
  <c r="A200" i="15"/>
  <c r="A201" i="15"/>
  <c r="A202" i="15"/>
  <c r="A203" i="15"/>
  <c r="A204" i="15"/>
  <c r="A205" i="15"/>
  <c r="A206" i="15"/>
  <c r="A207" i="15"/>
  <c r="A208" i="15"/>
  <c r="A209" i="15"/>
  <c r="A210" i="15"/>
  <c r="A211" i="15"/>
  <c r="A212" i="15"/>
  <c r="A213" i="15"/>
  <c r="A214" i="15"/>
  <c r="A215" i="15"/>
  <c r="A216" i="15"/>
  <c r="A217" i="15"/>
  <c r="A218" i="15"/>
  <c r="A219" i="15"/>
  <c r="A220" i="15"/>
  <c r="A221" i="15"/>
  <c r="A222" i="15"/>
  <c r="A223" i="15"/>
  <c r="A224" i="15"/>
  <c r="A225" i="15"/>
  <c r="A226" i="15"/>
  <c r="A227" i="15"/>
  <c r="A228" i="15"/>
  <c r="A229" i="15"/>
  <c r="A230" i="15"/>
  <c r="A231" i="15"/>
  <c r="A232" i="15"/>
  <c r="A233" i="15"/>
  <c r="A234" i="15"/>
  <c r="A235" i="15"/>
  <c r="A236" i="15"/>
  <c r="A237" i="15"/>
  <c r="A238" i="15"/>
  <c r="A239" i="15"/>
  <c r="A240" i="15"/>
  <c r="A241" i="15"/>
  <c r="A242" i="15"/>
  <c r="A243" i="15"/>
  <c r="A244" i="15"/>
  <c r="A245" i="15"/>
  <c r="A246" i="15"/>
  <c r="A247" i="15"/>
  <c r="A248" i="15"/>
  <c r="A249" i="15"/>
  <c r="A250" i="15"/>
  <c r="A251" i="15"/>
  <c r="A252" i="15"/>
  <c r="A253" i="15"/>
  <c r="A254" i="15"/>
  <c r="A255" i="15"/>
  <c r="A256" i="15"/>
  <c r="A257" i="15"/>
  <c r="A258" i="15"/>
  <c r="A259" i="15"/>
  <c r="A260" i="15"/>
  <c r="A261" i="15"/>
  <c r="A262" i="15"/>
  <c r="A263" i="15"/>
  <c r="A264" i="15"/>
  <c r="A265" i="15"/>
  <c r="A266" i="15"/>
  <c r="A267" i="15"/>
  <c r="A268" i="15"/>
  <c r="A269" i="15"/>
  <c r="A270" i="15"/>
  <c r="A271" i="15"/>
  <c r="A272" i="15"/>
  <c r="A273" i="15"/>
  <c r="A274" i="15"/>
  <c r="A275" i="15"/>
  <c r="A276" i="15"/>
  <c r="A277" i="15"/>
  <c r="A278" i="15"/>
  <c r="A279" i="15"/>
  <c r="A280" i="15"/>
  <c r="A281" i="15"/>
  <c r="A282" i="15"/>
  <c r="A283" i="15"/>
  <c r="A284" i="15"/>
  <c r="A285" i="15"/>
  <c r="A286" i="15"/>
  <c r="A287" i="15"/>
  <c r="A288" i="15"/>
  <c r="A289" i="15"/>
  <c r="A290" i="15"/>
  <c r="A291" i="15"/>
  <c r="A292" i="15"/>
  <c r="A293" i="15"/>
  <c r="A294" i="15"/>
  <c r="A295" i="15"/>
  <c r="A296" i="15"/>
  <c r="A297" i="15"/>
  <c r="A298" i="15"/>
  <c r="A299" i="15"/>
  <c r="A300" i="15"/>
  <c r="A301" i="15"/>
  <c r="A302" i="15"/>
  <c r="A303" i="15"/>
  <c r="A304" i="15"/>
  <c r="A305" i="15"/>
  <c r="A306" i="15"/>
  <c r="A307" i="15"/>
  <c r="A308" i="15"/>
  <c r="A309" i="15"/>
  <c r="A310" i="15"/>
  <c r="A311" i="15"/>
  <c r="A312" i="15"/>
  <c r="A313" i="15"/>
  <c r="A314" i="15"/>
  <c r="A315" i="15"/>
  <c r="A316" i="15"/>
  <c r="A317" i="15"/>
  <c r="A318" i="15"/>
  <c r="A319" i="15"/>
  <c r="A320" i="15"/>
  <c r="A321" i="15"/>
  <c r="A322" i="15"/>
  <c r="A323" i="15"/>
  <c r="A324" i="15"/>
  <c r="A325" i="15"/>
  <c r="A326" i="15"/>
  <c r="A327" i="15"/>
  <c r="A328" i="15"/>
  <c r="A329" i="15"/>
  <c r="A330" i="15"/>
  <c r="A331" i="15"/>
  <c r="A332" i="15"/>
  <c r="A333" i="15"/>
  <c r="A334" i="15"/>
  <c r="A335" i="15"/>
  <c r="A336" i="15"/>
  <c r="A337" i="15"/>
  <c r="A338" i="15"/>
  <c r="A339" i="15"/>
  <c r="A340" i="15"/>
  <c r="A341" i="15"/>
  <c r="A342" i="15"/>
  <c r="A343" i="15"/>
  <c r="A344" i="15"/>
  <c r="A345" i="15"/>
  <c r="A346" i="15"/>
  <c r="A347" i="15"/>
  <c r="A348" i="15"/>
  <c r="A349" i="15"/>
  <c r="A350" i="15"/>
  <c r="A351" i="15"/>
  <c r="A352" i="15"/>
  <c r="A353" i="15"/>
  <c r="A354" i="15"/>
  <c r="A355" i="15"/>
  <c r="A356" i="15"/>
  <c r="A357" i="15"/>
  <c r="A358" i="15"/>
  <c r="A359" i="15"/>
  <c r="A360" i="15"/>
  <c r="A361" i="15"/>
  <c r="A362" i="15"/>
  <c r="A363" i="15"/>
  <c r="A364" i="15"/>
  <c r="A365" i="15"/>
  <c r="A366" i="15"/>
  <c r="A367" i="15"/>
  <c r="A368" i="15"/>
  <c r="A369" i="15"/>
  <c r="A370" i="15"/>
  <c r="A371" i="15"/>
  <c r="A372" i="15"/>
  <c r="A373" i="15"/>
  <c r="A374" i="15"/>
  <c r="A375" i="15"/>
  <c r="A376" i="15"/>
  <c r="A377" i="15"/>
  <c r="A378" i="15"/>
  <c r="A379" i="15"/>
  <c r="A380" i="15"/>
  <c r="A381" i="15"/>
  <c r="A382" i="15"/>
  <c r="O32" i="3"/>
  <c r="O65" i="3"/>
  <c r="O116" i="3"/>
  <c r="O130" i="3"/>
  <c r="O196" i="3"/>
  <c r="O204" i="3"/>
  <c r="O273" i="3"/>
  <c r="O306" i="3"/>
  <c r="O317" i="3"/>
  <c r="O368" i="3"/>
  <c r="O493" i="3"/>
  <c r="O504" i="3"/>
  <c r="O518" i="3"/>
  <c r="O551" i="3"/>
  <c r="O565" i="3"/>
  <c r="O591" i="3"/>
  <c r="O602" i="3"/>
  <c r="O616" i="3"/>
  <c r="O639" i="3"/>
  <c r="O653" i="3"/>
  <c r="O667" i="3"/>
  <c r="O682" i="3"/>
  <c r="O696" i="3"/>
  <c r="O707" i="3"/>
  <c r="N30" i="3"/>
  <c r="N63" i="3"/>
  <c r="N114" i="3"/>
  <c r="N128" i="3"/>
  <c r="N196" i="3"/>
  <c r="N199" i="3"/>
  <c r="N271" i="3"/>
  <c r="N304" i="3"/>
  <c r="N315" i="3"/>
  <c r="N366" i="3"/>
  <c r="N488" i="3"/>
  <c r="N502" i="3"/>
  <c r="N516" i="3"/>
  <c r="N549" i="3"/>
  <c r="N563" i="3"/>
  <c r="N586" i="3"/>
  <c r="N600" i="3"/>
  <c r="N614" i="3"/>
  <c r="N637" i="3"/>
  <c r="N651" i="3"/>
  <c r="N662" i="3"/>
  <c r="N680" i="3"/>
  <c r="N694" i="3"/>
  <c r="N705" i="3"/>
  <c r="M28" i="3"/>
  <c r="M39" i="3"/>
  <c r="M112" i="3"/>
  <c r="M126" i="3"/>
  <c r="M196" i="3"/>
  <c r="M197" i="3"/>
  <c r="M211" i="3"/>
  <c r="M299" i="3"/>
  <c r="M313" i="3"/>
  <c r="M364" i="3"/>
  <c r="M675" i="3"/>
  <c r="M689" i="3"/>
  <c r="M700" i="3"/>
  <c r="K23" i="3"/>
  <c r="K37" i="3"/>
  <c r="K67" i="3"/>
  <c r="K121" i="3"/>
  <c r="K132" i="3"/>
  <c r="K196" i="3"/>
  <c r="K206" i="3"/>
  <c r="K297" i="3"/>
  <c r="K308" i="3"/>
  <c r="K359" i="3"/>
  <c r="K370" i="3"/>
  <c r="K684" i="3"/>
  <c r="K698" i="3"/>
  <c r="K709" i="3"/>
  <c r="J32" i="3"/>
  <c r="J62" i="3"/>
  <c r="J116" i="3"/>
  <c r="J130" i="3"/>
  <c r="J201" i="3"/>
  <c r="J273" i="3"/>
  <c r="J303" i="3"/>
  <c r="J317" i="3"/>
  <c r="J368" i="3"/>
  <c r="J679" i="3"/>
  <c r="J693" i="3"/>
  <c r="J704" i="3"/>
  <c r="I27" i="3"/>
  <c r="I60" i="3"/>
  <c r="I71" i="3"/>
  <c r="I125" i="3"/>
  <c r="I196" i="3"/>
  <c r="I210" i="3"/>
  <c r="I301" i="3"/>
  <c r="I312" i="3"/>
  <c r="I363" i="3"/>
  <c r="I674" i="3"/>
  <c r="I688" i="3"/>
  <c r="I702" i="3"/>
  <c r="L439" i="15"/>
  <c r="G384" i="15"/>
  <c r="I49" i="3"/>
  <c r="J49" i="3"/>
  <c r="K49" i="3"/>
  <c r="L49" i="3"/>
  <c r="M49" i="3"/>
  <c r="N49" i="3"/>
  <c r="I50" i="3"/>
  <c r="J50" i="3"/>
  <c r="N50" i="3"/>
  <c r="I51" i="3"/>
  <c r="J51" i="3"/>
  <c r="K51" i="3"/>
  <c r="L51" i="3"/>
  <c r="J52" i="3"/>
  <c r="K52" i="3"/>
  <c r="L52" i="3"/>
  <c r="M52" i="3"/>
  <c r="N52" i="3"/>
  <c r="L53" i="3"/>
  <c r="M53" i="3"/>
  <c r="N53" i="3"/>
  <c r="I54" i="3"/>
  <c r="J54" i="3"/>
  <c r="N54" i="3"/>
  <c r="I55" i="3"/>
  <c r="J55" i="3"/>
  <c r="K55" i="3"/>
  <c r="L55" i="3"/>
  <c r="J56" i="3"/>
  <c r="K56" i="3"/>
  <c r="L56" i="3"/>
  <c r="M56" i="3"/>
  <c r="N56" i="3"/>
  <c r="L57" i="3"/>
  <c r="M57" i="3"/>
  <c r="N57" i="3"/>
  <c r="I58" i="3"/>
  <c r="J58" i="3"/>
  <c r="N58" i="3"/>
  <c r="I59" i="3"/>
  <c r="J59" i="3"/>
  <c r="K59" i="3"/>
  <c r="L59" i="3"/>
  <c r="J105" i="3"/>
  <c r="K105" i="3"/>
  <c r="L105" i="3"/>
  <c r="M105" i="3"/>
  <c r="N105" i="3"/>
  <c r="L106" i="3"/>
  <c r="M106" i="3"/>
  <c r="N106" i="3"/>
  <c r="I107" i="3"/>
  <c r="J107" i="3"/>
  <c r="N107" i="3"/>
  <c r="I108" i="3"/>
  <c r="J108" i="3"/>
  <c r="K108" i="3"/>
  <c r="L108" i="3"/>
  <c r="J109" i="3"/>
  <c r="K109" i="3"/>
  <c r="L109" i="3"/>
  <c r="M109" i="3"/>
  <c r="N109" i="3"/>
  <c r="L110" i="3"/>
  <c r="M110" i="3"/>
  <c r="N110" i="3"/>
  <c r="I111" i="3"/>
  <c r="J111" i="3"/>
  <c r="N111" i="3"/>
  <c r="I162" i="3"/>
  <c r="J162" i="3"/>
  <c r="K162" i="3"/>
  <c r="L162" i="3"/>
  <c r="J163" i="3"/>
  <c r="K163" i="3"/>
  <c r="L163" i="3"/>
  <c r="M163" i="3"/>
  <c r="N163" i="3"/>
  <c r="L164" i="3"/>
  <c r="M164" i="3"/>
  <c r="N164" i="3"/>
  <c r="I165" i="3"/>
  <c r="J165" i="3"/>
  <c r="N165" i="3"/>
  <c r="I166" i="3"/>
  <c r="J166" i="3"/>
  <c r="K166" i="3"/>
  <c r="L166" i="3"/>
  <c r="J167" i="3"/>
  <c r="K167" i="3"/>
  <c r="L167" i="3"/>
  <c r="M167" i="3"/>
  <c r="N167" i="3"/>
  <c r="L168" i="3"/>
  <c r="M168" i="3"/>
  <c r="N168" i="3"/>
  <c r="I169" i="3"/>
  <c r="J169" i="3"/>
  <c r="N169" i="3"/>
  <c r="I170" i="3"/>
  <c r="J170" i="3"/>
  <c r="K170" i="3"/>
  <c r="L170" i="3"/>
  <c r="J171" i="3"/>
  <c r="K171" i="3"/>
  <c r="L171" i="3"/>
  <c r="M171" i="3"/>
  <c r="N171" i="3"/>
  <c r="L172" i="3"/>
  <c r="M172" i="3"/>
  <c r="N172" i="3"/>
  <c r="I173" i="3"/>
  <c r="J173" i="3"/>
  <c r="N173" i="3"/>
  <c r="I174" i="3"/>
  <c r="J174" i="3"/>
  <c r="K174" i="3"/>
  <c r="L174" i="3"/>
  <c r="J175" i="3"/>
  <c r="K175" i="3"/>
  <c r="L175" i="3"/>
  <c r="M175" i="3"/>
  <c r="N175" i="3"/>
  <c r="L176" i="3"/>
  <c r="M176" i="3"/>
  <c r="N176" i="3"/>
  <c r="I177" i="3"/>
  <c r="J177" i="3"/>
  <c r="N177" i="3"/>
  <c r="I178" i="3"/>
  <c r="J178" i="3"/>
  <c r="K178" i="3"/>
  <c r="L178" i="3"/>
  <c r="J179" i="3"/>
  <c r="K179" i="3"/>
  <c r="L179" i="3"/>
  <c r="M179" i="3"/>
  <c r="N179" i="3"/>
  <c r="L180" i="3"/>
  <c r="M180" i="3"/>
  <c r="N180" i="3"/>
  <c r="I181" i="3"/>
  <c r="J181" i="3"/>
  <c r="N181" i="3"/>
  <c r="I182" i="3"/>
  <c r="J182" i="3"/>
  <c r="K182" i="3"/>
  <c r="L182" i="3"/>
  <c r="J183" i="3"/>
  <c r="K183" i="3"/>
  <c r="L183" i="3"/>
  <c r="M183" i="3"/>
  <c r="N183" i="3"/>
  <c r="L184" i="3"/>
  <c r="M184" i="3"/>
  <c r="N184" i="3"/>
  <c r="I185" i="3"/>
  <c r="J185" i="3"/>
  <c r="N185" i="3"/>
  <c r="I186" i="3"/>
  <c r="J186" i="3"/>
  <c r="K186" i="3"/>
  <c r="L186" i="3"/>
  <c r="J187" i="3"/>
  <c r="K187" i="3"/>
  <c r="L187" i="3"/>
  <c r="M187" i="3"/>
  <c r="N187" i="3"/>
  <c r="L188" i="3"/>
  <c r="M188" i="3"/>
  <c r="N188" i="3"/>
  <c r="I189" i="3"/>
  <c r="J189" i="3"/>
  <c r="N189" i="3"/>
  <c r="I190" i="3"/>
  <c r="J190" i="3"/>
  <c r="K190" i="3"/>
  <c r="L190" i="3"/>
  <c r="J191" i="3"/>
  <c r="K191" i="3"/>
  <c r="L191" i="3"/>
  <c r="M191" i="3"/>
  <c r="N191" i="3"/>
  <c r="L192" i="3"/>
  <c r="M192" i="3"/>
  <c r="N192" i="3"/>
  <c r="I193" i="3"/>
  <c r="J193" i="3"/>
  <c r="N193" i="3"/>
  <c r="I194" i="3"/>
  <c r="J194" i="3"/>
  <c r="K194" i="3"/>
  <c r="L194" i="3"/>
  <c r="J195" i="3"/>
  <c r="K195" i="3"/>
  <c r="L195" i="3"/>
  <c r="M195" i="3"/>
  <c r="N195" i="3"/>
  <c r="L224" i="3"/>
  <c r="M224" i="3"/>
  <c r="N224" i="3"/>
  <c r="I225" i="3"/>
  <c r="J225" i="3"/>
  <c r="N225" i="3"/>
  <c r="I226" i="3"/>
  <c r="J226" i="3"/>
  <c r="K226" i="3"/>
  <c r="L226" i="3"/>
  <c r="J227" i="3"/>
  <c r="K227" i="3"/>
  <c r="L227" i="3"/>
  <c r="M227" i="3"/>
  <c r="N227" i="3"/>
  <c r="L228" i="3"/>
  <c r="M228" i="3"/>
  <c r="N228" i="3"/>
  <c r="I229" i="3"/>
  <c r="J229" i="3"/>
  <c r="N229" i="3"/>
  <c r="I230" i="3"/>
  <c r="J230" i="3"/>
  <c r="K230" i="3"/>
  <c r="L230" i="3"/>
  <c r="J231" i="3"/>
  <c r="K231" i="3"/>
  <c r="L231" i="3"/>
  <c r="M231" i="3"/>
  <c r="N231" i="3"/>
  <c r="L232" i="3"/>
  <c r="M232" i="3"/>
  <c r="N232" i="3"/>
  <c r="I233" i="3"/>
  <c r="J233" i="3"/>
  <c r="N233" i="3"/>
  <c r="I234" i="3"/>
  <c r="J234" i="3"/>
  <c r="K234" i="3"/>
  <c r="L234" i="3"/>
  <c r="J235" i="3"/>
  <c r="K235" i="3"/>
  <c r="L235" i="3"/>
  <c r="M235" i="3"/>
  <c r="N235" i="3"/>
  <c r="L236" i="3"/>
  <c r="M236" i="3"/>
  <c r="N236" i="3"/>
  <c r="I237" i="3"/>
  <c r="J237" i="3"/>
  <c r="N237" i="3"/>
  <c r="I238" i="3"/>
  <c r="J238" i="3"/>
  <c r="K238" i="3"/>
  <c r="L238" i="3"/>
  <c r="J239" i="3"/>
  <c r="K239" i="3"/>
  <c r="L239" i="3"/>
  <c r="M239" i="3"/>
  <c r="N239" i="3"/>
  <c r="L240" i="3"/>
  <c r="M240" i="3"/>
  <c r="N240" i="3"/>
  <c r="I241" i="3"/>
  <c r="J241" i="3"/>
  <c r="N241" i="3"/>
  <c r="I242" i="3"/>
  <c r="J242" i="3"/>
  <c r="K242" i="3"/>
  <c r="L242" i="3"/>
  <c r="J243" i="3"/>
  <c r="K243" i="3"/>
  <c r="L243" i="3"/>
  <c r="M243" i="3"/>
  <c r="N243" i="3"/>
  <c r="L244" i="3"/>
  <c r="M244" i="3"/>
  <c r="N244" i="3"/>
  <c r="I245" i="3"/>
  <c r="J245" i="3"/>
  <c r="N245" i="3"/>
  <c r="I246" i="3"/>
  <c r="J246" i="3"/>
  <c r="K246" i="3"/>
  <c r="L246" i="3"/>
  <c r="J247" i="3"/>
  <c r="K247" i="3"/>
  <c r="L247" i="3"/>
  <c r="M247" i="3"/>
  <c r="N247" i="3"/>
  <c r="L248" i="3"/>
  <c r="M248" i="3"/>
  <c r="N248" i="3"/>
  <c r="I249" i="3"/>
  <c r="J249" i="3"/>
  <c r="N249" i="3"/>
  <c r="I250" i="3"/>
  <c r="J250" i="3"/>
  <c r="K250" i="3"/>
  <c r="L250" i="3"/>
  <c r="J251" i="3"/>
  <c r="K251" i="3"/>
  <c r="L251" i="3"/>
  <c r="M251" i="3"/>
  <c r="N251" i="3"/>
  <c r="L252" i="3"/>
  <c r="M252" i="3"/>
  <c r="N252" i="3"/>
  <c r="I253" i="3"/>
  <c r="J253" i="3"/>
  <c r="N253" i="3"/>
  <c r="I254" i="3"/>
  <c r="J254" i="3"/>
  <c r="K254" i="3"/>
  <c r="L254" i="3"/>
  <c r="J255" i="3"/>
  <c r="K255" i="3"/>
  <c r="L255" i="3"/>
  <c r="M255" i="3"/>
  <c r="N255" i="3"/>
  <c r="L256" i="3"/>
  <c r="M256" i="3"/>
  <c r="N256" i="3"/>
  <c r="I257" i="3"/>
  <c r="J257" i="3"/>
  <c r="N257" i="3"/>
  <c r="I258" i="3"/>
  <c r="J258" i="3"/>
  <c r="K258" i="3"/>
  <c r="L258" i="3"/>
  <c r="J259" i="3"/>
  <c r="K259" i="3"/>
  <c r="L259" i="3"/>
  <c r="M259" i="3"/>
  <c r="N259" i="3"/>
  <c r="L260" i="3"/>
  <c r="M260" i="3"/>
  <c r="N260" i="3"/>
  <c r="I261" i="3"/>
  <c r="J261" i="3"/>
  <c r="N261" i="3"/>
  <c r="I262" i="3"/>
  <c r="J262" i="3"/>
  <c r="K262" i="3"/>
  <c r="L262" i="3"/>
  <c r="J263" i="3"/>
  <c r="K263" i="3"/>
  <c r="L263" i="3"/>
  <c r="M263" i="3"/>
  <c r="N263" i="3"/>
  <c r="L264" i="3"/>
  <c r="M264" i="3"/>
  <c r="N264" i="3"/>
  <c r="I265" i="3"/>
  <c r="J265" i="3"/>
  <c r="N265" i="3"/>
  <c r="I266" i="3"/>
  <c r="J266" i="3"/>
  <c r="K266" i="3"/>
  <c r="L266" i="3"/>
  <c r="J267" i="3"/>
  <c r="K267" i="3"/>
  <c r="L267" i="3"/>
  <c r="M267" i="3"/>
  <c r="N267" i="3"/>
  <c r="L268" i="3"/>
  <c r="M268" i="3"/>
  <c r="N268" i="3"/>
  <c r="I269" i="3"/>
  <c r="J269" i="3"/>
  <c r="N269" i="3"/>
  <c r="I289" i="3"/>
  <c r="J289" i="3"/>
  <c r="K289" i="3"/>
  <c r="L289" i="3"/>
  <c r="J290" i="3"/>
  <c r="K290" i="3"/>
  <c r="L290" i="3"/>
  <c r="M290" i="3"/>
  <c r="N290" i="3"/>
  <c r="L291" i="3"/>
  <c r="M291" i="3"/>
  <c r="N291" i="3"/>
  <c r="I292" i="3"/>
  <c r="J292" i="3"/>
  <c r="K292" i="3"/>
  <c r="N292" i="3"/>
  <c r="I293" i="3"/>
  <c r="J293" i="3"/>
  <c r="K293" i="3"/>
  <c r="L293" i="3"/>
  <c r="M293" i="3"/>
  <c r="J331" i="3"/>
  <c r="K331" i="3"/>
  <c r="L331" i="3"/>
  <c r="M331" i="3"/>
  <c r="N331" i="3"/>
  <c r="I332" i="3"/>
  <c r="K332" i="3"/>
  <c r="L332" i="3"/>
  <c r="M332" i="3"/>
  <c r="N332" i="3"/>
  <c r="I333" i="3"/>
  <c r="J333" i="3"/>
  <c r="K333" i="3"/>
  <c r="L333" i="3"/>
  <c r="M333" i="3"/>
  <c r="N333" i="3"/>
  <c r="I334" i="3"/>
  <c r="J334" i="3"/>
  <c r="K334" i="3"/>
  <c r="L334" i="3"/>
  <c r="M334" i="3"/>
  <c r="N334" i="3"/>
  <c r="I335" i="3"/>
  <c r="J335" i="3"/>
  <c r="K335" i="3"/>
  <c r="L335" i="3"/>
  <c r="M335" i="3"/>
  <c r="N335" i="3"/>
  <c r="I336" i="3"/>
  <c r="J336" i="3"/>
  <c r="K336" i="3"/>
  <c r="L336" i="3"/>
  <c r="M336" i="3"/>
  <c r="N336" i="3"/>
  <c r="I337" i="3"/>
  <c r="J337" i="3"/>
  <c r="K337" i="3"/>
  <c r="L337" i="3"/>
  <c r="M337" i="3"/>
  <c r="N337" i="3"/>
  <c r="I338" i="3"/>
  <c r="J338" i="3"/>
  <c r="K338" i="3"/>
  <c r="L338" i="3"/>
  <c r="M338" i="3"/>
  <c r="N338" i="3"/>
  <c r="I339" i="3"/>
  <c r="J339" i="3"/>
  <c r="K339" i="3"/>
  <c r="L339" i="3"/>
  <c r="M339" i="3"/>
  <c r="N339" i="3"/>
  <c r="I340" i="3"/>
  <c r="J340" i="3"/>
  <c r="K340" i="3"/>
  <c r="L340" i="3"/>
  <c r="M340" i="3"/>
  <c r="N340" i="3"/>
  <c r="I341" i="3"/>
  <c r="J341" i="3"/>
  <c r="K341" i="3"/>
  <c r="L341" i="3"/>
  <c r="M341" i="3"/>
  <c r="N341" i="3"/>
  <c r="I342" i="3"/>
  <c r="J342" i="3"/>
  <c r="K342" i="3"/>
  <c r="L342" i="3"/>
  <c r="M342" i="3"/>
  <c r="N342" i="3"/>
  <c r="I343" i="3"/>
  <c r="J343" i="3"/>
  <c r="K343" i="3"/>
  <c r="L343" i="3"/>
  <c r="M343" i="3"/>
  <c r="N343" i="3"/>
  <c r="I344" i="3"/>
  <c r="J344" i="3"/>
  <c r="K344" i="3"/>
  <c r="L344" i="3"/>
  <c r="M344" i="3"/>
  <c r="N344" i="3"/>
  <c r="I345" i="3"/>
  <c r="J345" i="3"/>
  <c r="K345" i="3"/>
  <c r="L345" i="3"/>
  <c r="M345" i="3"/>
  <c r="N345" i="3"/>
  <c r="I346" i="3"/>
  <c r="J346" i="3"/>
  <c r="K346" i="3"/>
  <c r="L346" i="3"/>
  <c r="M346" i="3"/>
  <c r="N346" i="3"/>
  <c r="I347" i="3"/>
  <c r="J347" i="3"/>
  <c r="K347" i="3"/>
  <c r="L347" i="3"/>
  <c r="M347" i="3"/>
  <c r="N347" i="3"/>
  <c r="I348" i="3"/>
  <c r="J348" i="3"/>
  <c r="K348" i="3"/>
  <c r="L348" i="3"/>
  <c r="M348" i="3"/>
  <c r="N348" i="3"/>
  <c r="I349" i="3"/>
  <c r="J349" i="3"/>
  <c r="K349" i="3"/>
  <c r="L349" i="3"/>
  <c r="M349" i="3"/>
  <c r="N349" i="3"/>
  <c r="I350" i="3"/>
  <c r="J350" i="3"/>
  <c r="K350" i="3"/>
  <c r="L350" i="3"/>
  <c r="M350" i="3"/>
  <c r="N350" i="3"/>
  <c r="I351" i="3"/>
  <c r="J351" i="3"/>
  <c r="K351" i="3"/>
  <c r="L351" i="3"/>
  <c r="M351" i="3"/>
  <c r="N351" i="3"/>
  <c r="I352" i="3"/>
  <c r="J352" i="3"/>
  <c r="K352" i="3"/>
  <c r="L352" i="3"/>
  <c r="M352" i="3"/>
  <c r="N352" i="3"/>
  <c r="I353" i="3"/>
  <c r="J353" i="3"/>
  <c r="K353" i="3"/>
  <c r="L353" i="3"/>
  <c r="M353" i="3"/>
  <c r="N353" i="3"/>
  <c r="I354" i="3"/>
  <c r="J354" i="3"/>
  <c r="K354" i="3"/>
  <c r="L354" i="3"/>
  <c r="M354" i="3"/>
  <c r="N354" i="3"/>
  <c r="I388" i="3"/>
  <c r="J388" i="3"/>
  <c r="K388" i="3"/>
  <c r="L388" i="3"/>
  <c r="M388" i="3"/>
  <c r="N388" i="3"/>
  <c r="I389" i="3"/>
  <c r="J389" i="3"/>
  <c r="K389" i="3"/>
  <c r="L389" i="3"/>
  <c r="M389" i="3"/>
  <c r="N389" i="3"/>
  <c r="I390" i="3"/>
  <c r="J390" i="3"/>
  <c r="K390" i="3"/>
  <c r="L390" i="3"/>
  <c r="M390" i="3"/>
  <c r="N390" i="3"/>
  <c r="I391" i="3"/>
  <c r="J391" i="3"/>
  <c r="K391" i="3"/>
  <c r="L391" i="3"/>
  <c r="M391" i="3"/>
  <c r="N391" i="3"/>
  <c r="I392" i="3"/>
  <c r="J392" i="3"/>
  <c r="K392" i="3"/>
  <c r="L392" i="3"/>
  <c r="M392" i="3"/>
  <c r="N392" i="3"/>
  <c r="I393" i="3"/>
  <c r="J393" i="3"/>
  <c r="K393" i="3"/>
  <c r="L393" i="3"/>
  <c r="M393" i="3"/>
  <c r="N393" i="3"/>
  <c r="I394" i="3"/>
  <c r="J394" i="3"/>
  <c r="K394" i="3"/>
  <c r="L394" i="3"/>
  <c r="M394" i="3"/>
  <c r="N394" i="3"/>
  <c r="I395" i="3"/>
  <c r="J395" i="3"/>
  <c r="K395" i="3"/>
  <c r="L395" i="3"/>
  <c r="M395" i="3"/>
  <c r="N395" i="3"/>
  <c r="I396" i="3"/>
  <c r="J396" i="3"/>
  <c r="K396" i="3"/>
  <c r="L396" i="3"/>
  <c r="M396" i="3"/>
  <c r="N396" i="3"/>
  <c r="I397" i="3"/>
  <c r="J397" i="3"/>
  <c r="K397" i="3"/>
  <c r="L397" i="3"/>
  <c r="M397" i="3"/>
  <c r="N397" i="3"/>
  <c r="I398" i="3"/>
  <c r="J398" i="3"/>
  <c r="K398" i="3"/>
  <c r="L398" i="3"/>
  <c r="M398" i="3"/>
  <c r="N398" i="3"/>
  <c r="I399" i="3"/>
  <c r="J399" i="3"/>
  <c r="K399" i="3"/>
  <c r="L399" i="3"/>
  <c r="M399" i="3"/>
  <c r="N399" i="3"/>
  <c r="I400" i="3"/>
  <c r="J400" i="3"/>
  <c r="K400" i="3"/>
  <c r="L400" i="3"/>
  <c r="M400" i="3"/>
  <c r="N400" i="3"/>
  <c r="I401" i="3"/>
  <c r="J401" i="3"/>
  <c r="K401" i="3"/>
  <c r="L401" i="3"/>
  <c r="M401" i="3"/>
  <c r="N401" i="3"/>
  <c r="I402" i="3"/>
  <c r="J402" i="3"/>
  <c r="K402" i="3"/>
  <c r="L402" i="3"/>
  <c r="M402" i="3"/>
  <c r="N402" i="3"/>
  <c r="I403" i="3"/>
  <c r="J403" i="3"/>
  <c r="K403" i="3"/>
  <c r="L403" i="3"/>
  <c r="M403" i="3"/>
  <c r="N403" i="3"/>
  <c r="I404" i="3"/>
  <c r="J404" i="3"/>
  <c r="K404" i="3"/>
  <c r="L404" i="3"/>
  <c r="M404" i="3"/>
  <c r="N404" i="3"/>
  <c r="I405" i="3"/>
  <c r="J405" i="3"/>
  <c r="K405" i="3"/>
  <c r="L405" i="3"/>
  <c r="M405" i="3"/>
  <c r="N405" i="3"/>
  <c r="I406" i="3"/>
  <c r="J406" i="3"/>
  <c r="K406" i="3"/>
  <c r="L406" i="3"/>
  <c r="M406" i="3"/>
  <c r="N406" i="3"/>
  <c r="I407" i="3"/>
  <c r="J407" i="3"/>
  <c r="K407" i="3"/>
  <c r="L407" i="3"/>
  <c r="M407" i="3"/>
  <c r="N407" i="3"/>
  <c r="I408" i="3"/>
  <c r="J408" i="3"/>
  <c r="K408" i="3"/>
  <c r="L408" i="3"/>
  <c r="M408" i="3"/>
  <c r="N408" i="3"/>
  <c r="I409" i="3"/>
  <c r="J409" i="3"/>
  <c r="K409" i="3"/>
  <c r="L409" i="3"/>
  <c r="M409" i="3"/>
  <c r="N409" i="3"/>
  <c r="I410" i="3"/>
  <c r="J410" i="3"/>
  <c r="K410" i="3"/>
  <c r="L410" i="3"/>
  <c r="M410" i="3"/>
  <c r="N410" i="3"/>
  <c r="I411" i="3"/>
  <c r="J411" i="3"/>
  <c r="K411" i="3"/>
  <c r="L411" i="3"/>
  <c r="M411" i="3"/>
  <c r="N411" i="3"/>
  <c r="I412" i="3"/>
  <c r="J412" i="3"/>
  <c r="K412" i="3"/>
  <c r="L412" i="3"/>
  <c r="M412" i="3"/>
  <c r="N412" i="3"/>
  <c r="I413" i="3"/>
  <c r="J413" i="3"/>
  <c r="K413" i="3"/>
  <c r="L413" i="3"/>
  <c r="M413" i="3"/>
  <c r="N413" i="3"/>
  <c r="I414" i="3"/>
  <c r="J414" i="3"/>
  <c r="K414" i="3"/>
  <c r="L414" i="3"/>
  <c r="M414" i="3"/>
  <c r="N414" i="3"/>
  <c r="I415" i="3"/>
  <c r="J415" i="3"/>
  <c r="K415" i="3"/>
  <c r="L415" i="3"/>
  <c r="M415" i="3"/>
  <c r="N415" i="3"/>
  <c r="I416" i="3"/>
  <c r="J416" i="3"/>
  <c r="K416" i="3"/>
  <c r="L416" i="3"/>
  <c r="M416" i="3"/>
  <c r="N416" i="3"/>
  <c r="I417" i="3"/>
  <c r="J417" i="3"/>
  <c r="K417" i="3"/>
  <c r="L417" i="3"/>
  <c r="M417" i="3"/>
  <c r="N417" i="3"/>
  <c r="I418" i="3"/>
  <c r="J418" i="3"/>
  <c r="K418" i="3"/>
  <c r="L418" i="3"/>
  <c r="M418" i="3"/>
  <c r="N418" i="3"/>
  <c r="I419" i="3"/>
  <c r="J419" i="3"/>
  <c r="K419" i="3"/>
  <c r="L419" i="3"/>
  <c r="M419" i="3"/>
  <c r="N419" i="3"/>
  <c r="I420" i="3"/>
  <c r="J420" i="3"/>
  <c r="K420" i="3"/>
  <c r="L420" i="3"/>
  <c r="M420" i="3"/>
  <c r="N420" i="3"/>
  <c r="I421" i="3"/>
  <c r="J421" i="3"/>
  <c r="K421" i="3"/>
  <c r="L421" i="3"/>
  <c r="M421" i="3"/>
  <c r="N421" i="3"/>
  <c r="I422" i="3"/>
  <c r="J422" i="3"/>
  <c r="K422" i="3"/>
  <c r="L422" i="3"/>
  <c r="M422" i="3"/>
  <c r="N422" i="3"/>
  <c r="I423" i="3"/>
  <c r="J423" i="3"/>
  <c r="K423" i="3"/>
  <c r="L423" i="3"/>
  <c r="M423" i="3"/>
  <c r="N423" i="3"/>
  <c r="I425" i="3"/>
  <c r="J425" i="3"/>
  <c r="K425" i="3"/>
  <c r="L425" i="3"/>
  <c r="M425" i="3"/>
  <c r="N425" i="3"/>
  <c r="I426" i="3"/>
  <c r="J426" i="3"/>
  <c r="K426" i="3"/>
  <c r="L426" i="3"/>
  <c r="M426" i="3"/>
  <c r="N426" i="3"/>
  <c r="I427" i="3"/>
  <c r="J427" i="3"/>
  <c r="K427" i="3"/>
  <c r="L427" i="3"/>
  <c r="M427" i="3"/>
  <c r="N427" i="3"/>
  <c r="I428" i="3"/>
  <c r="J428" i="3"/>
  <c r="K428" i="3"/>
  <c r="L428" i="3"/>
  <c r="M428" i="3"/>
  <c r="N428" i="3"/>
  <c r="I429" i="3"/>
  <c r="J429" i="3"/>
  <c r="K429" i="3"/>
  <c r="L429" i="3"/>
  <c r="M429" i="3"/>
  <c r="N429" i="3"/>
  <c r="I430" i="3"/>
  <c r="J430" i="3"/>
  <c r="K430" i="3"/>
  <c r="L430" i="3"/>
  <c r="M430" i="3"/>
  <c r="N430" i="3"/>
  <c r="I431" i="3"/>
  <c r="J431" i="3"/>
  <c r="K431" i="3"/>
  <c r="L431" i="3"/>
  <c r="M431" i="3"/>
  <c r="N431" i="3"/>
  <c r="I432" i="3"/>
  <c r="J432" i="3"/>
  <c r="K432" i="3"/>
  <c r="L432" i="3"/>
  <c r="M432" i="3"/>
  <c r="N432" i="3"/>
  <c r="I433" i="3"/>
  <c r="J433" i="3"/>
  <c r="K433" i="3"/>
  <c r="L433" i="3"/>
  <c r="M433" i="3"/>
  <c r="N433" i="3"/>
  <c r="I434" i="3"/>
  <c r="J434" i="3"/>
  <c r="K434" i="3"/>
  <c r="L434" i="3"/>
  <c r="M434" i="3"/>
  <c r="N434" i="3"/>
  <c r="I435" i="3"/>
  <c r="J435" i="3"/>
  <c r="K435" i="3"/>
  <c r="L435" i="3"/>
  <c r="M435" i="3"/>
  <c r="N435" i="3"/>
  <c r="I436" i="3"/>
  <c r="J436" i="3"/>
  <c r="K436" i="3"/>
  <c r="L436" i="3"/>
  <c r="M436" i="3"/>
  <c r="N436" i="3"/>
  <c r="I437" i="3"/>
  <c r="J437" i="3"/>
  <c r="K437" i="3"/>
  <c r="L437" i="3"/>
  <c r="M437" i="3"/>
  <c r="N437" i="3"/>
  <c r="I449" i="3"/>
  <c r="J449" i="3"/>
  <c r="K449" i="3"/>
  <c r="L449" i="3"/>
  <c r="M449" i="3"/>
  <c r="N449" i="3"/>
  <c r="I450" i="3"/>
  <c r="J450" i="3"/>
  <c r="K450" i="3"/>
  <c r="L450" i="3"/>
  <c r="M450" i="3"/>
  <c r="N450" i="3"/>
  <c r="I451" i="3"/>
  <c r="J451" i="3"/>
  <c r="K451" i="3"/>
  <c r="L451" i="3"/>
  <c r="M451" i="3"/>
  <c r="N451" i="3"/>
  <c r="I452" i="3"/>
  <c r="J452" i="3"/>
  <c r="K452" i="3"/>
  <c r="L452" i="3"/>
  <c r="M452" i="3"/>
  <c r="N452" i="3"/>
  <c r="I453" i="3"/>
  <c r="J453" i="3"/>
  <c r="K453" i="3"/>
  <c r="L453" i="3"/>
  <c r="M453" i="3"/>
  <c r="N453" i="3"/>
  <c r="I454" i="3"/>
  <c r="J454" i="3"/>
  <c r="K454" i="3"/>
  <c r="L454" i="3"/>
  <c r="M454" i="3"/>
  <c r="N454" i="3"/>
  <c r="I455" i="3"/>
  <c r="J455" i="3"/>
  <c r="K455" i="3"/>
  <c r="L455" i="3"/>
  <c r="M455" i="3"/>
  <c r="N455" i="3"/>
  <c r="I456" i="3"/>
  <c r="J456" i="3"/>
  <c r="K456" i="3"/>
  <c r="L456" i="3"/>
  <c r="M456" i="3"/>
  <c r="N456" i="3"/>
  <c r="I457" i="3"/>
  <c r="J457" i="3"/>
  <c r="K457" i="3"/>
  <c r="L457" i="3"/>
  <c r="M457" i="3"/>
  <c r="N457" i="3"/>
  <c r="I458" i="3"/>
  <c r="J458" i="3"/>
  <c r="K458" i="3"/>
  <c r="L458" i="3"/>
  <c r="M458" i="3"/>
  <c r="N458" i="3"/>
  <c r="I459" i="3"/>
  <c r="J459" i="3"/>
  <c r="K459" i="3"/>
  <c r="L459" i="3"/>
  <c r="M459" i="3"/>
  <c r="N459" i="3"/>
  <c r="I460" i="3"/>
  <c r="J460" i="3"/>
  <c r="K460" i="3"/>
  <c r="L460" i="3"/>
  <c r="M460" i="3"/>
  <c r="N460" i="3"/>
  <c r="I461" i="3"/>
  <c r="J461" i="3"/>
  <c r="K461" i="3"/>
  <c r="L461" i="3"/>
  <c r="M461" i="3"/>
  <c r="N461" i="3"/>
  <c r="I462" i="3"/>
  <c r="J462" i="3"/>
  <c r="K462" i="3"/>
  <c r="L462" i="3"/>
  <c r="M462" i="3"/>
  <c r="N462" i="3"/>
  <c r="I463" i="3"/>
  <c r="J463" i="3"/>
  <c r="K463" i="3"/>
  <c r="L463" i="3"/>
  <c r="M463" i="3"/>
  <c r="N463" i="3"/>
  <c r="I464" i="3"/>
  <c r="J464" i="3"/>
  <c r="K464" i="3"/>
  <c r="L464" i="3"/>
  <c r="M464" i="3"/>
  <c r="N464" i="3"/>
  <c r="I465" i="3"/>
  <c r="J465" i="3"/>
  <c r="K465" i="3"/>
  <c r="L465" i="3"/>
  <c r="M465" i="3"/>
  <c r="N465" i="3"/>
  <c r="I466" i="3"/>
  <c r="J466" i="3"/>
  <c r="K466" i="3"/>
  <c r="L466" i="3"/>
  <c r="M466" i="3"/>
  <c r="N466" i="3"/>
  <c r="I467" i="3"/>
  <c r="J467" i="3"/>
  <c r="K467" i="3"/>
  <c r="L467" i="3"/>
  <c r="M467" i="3"/>
  <c r="N467" i="3"/>
  <c r="I468" i="3"/>
  <c r="J468" i="3"/>
  <c r="K468" i="3"/>
  <c r="L468" i="3"/>
  <c r="M468" i="3"/>
  <c r="N468" i="3"/>
  <c r="I469" i="3"/>
  <c r="J469" i="3"/>
  <c r="K469" i="3"/>
  <c r="L469" i="3"/>
  <c r="M469" i="3"/>
  <c r="N469" i="3"/>
  <c r="I470" i="3"/>
  <c r="J470" i="3"/>
  <c r="K470" i="3"/>
  <c r="L470" i="3"/>
  <c r="M470" i="3"/>
  <c r="N470" i="3"/>
  <c r="I471" i="3"/>
  <c r="J471" i="3"/>
  <c r="K471" i="3"/>
  <c r="L471" i="3"/>
  <c r="M471" i="3"/>
  <c r="N471" i="3"/>
  <c r="I472" i="3"/>
  <c r="J472" i="3"/>
  <c r="K472" i="3"/>
  <c r="L472" i="3"/>
  <c r="M472" i="3"/>
  <c r="N472" i="3"/>
  <c r="I473" i="3"/>
  <c r="J473" i="3"/>
  <c r="K473" i="3"/>
  <c r="L473" i="3"/>
  <c r="M473" i="3"/>
  <c r="N473" i="3"/>
  <c r="I474" i="3"/>
  <c r="J474" i="3"/>
  <c r="K474" i="3"/>
  <c r="L474" i="3"/>
  <c r="M474" i="3"/>
  <c r="N474" i="3"/>
  <c r="I475" i="3"/>
  <c r="J475" i="3"/>
  <c r="K475" i="3"/>
  <c r="L475" i="3"/>
  <c r="M475" i="3"/>
  <c r="N475" i="3"/>
  <c r="I476" i="3"/>
  <c r="J476" i="3"/>
  <c r="K476" i="3"/>
  <c r="L476" i="3"/>
  <c r="M476" i="3"/>
  <c r="N476" i="3"/>
  <c r="I477" i="3"/>
  <c r="J477" i="3"/>
  <c r="K477" i="3"/>
  <c r="L477" i="3"/>
  <c r="M477" i="3"/>
  <c r="N477" i="3"/>
  <c r="I712" i="3" l="1"/>
  <c r="I698" i="3"/>
  <c r="I687" i="3"/>
  <c r="I673" i="3"/>
  <c r="I362" i="3"/>
  <c r="I311" i="3"/>
  <c r="I297" i="3"/>
  <c r="I209" i="3"/>
  <c r="I135" i="3"/>
  <c r="I124" i="3"/>
  <c r="I70" i="3"/>
  <c r="I37" i="3"/>
  <c r="I26" i="3"/>
  <c r="J703" i="3"/>
  <c r="J692" i="3"/>
  <c r="J678" i="3"/>
  <c r="J364" i="3"/>
  <c r="J316" i="3"/>
  <c r="J302" i="3"/>
  <c r="J272" i="3"/>
  <c r="J200" i="3"/>
  <c r="J126" i="3"/>
  <c r="J115" i="3"/>
  <c r="J61" i="3"/>
  <c r="J31" i="3"/>
  <c r="K708" i="3"/>
  <c r="K694" i="3"/>
  <c r="K683" i="3"/>
  <c r="K369" i="3"/>
  <c r="K358" i="3"/>
  <c r="K307" i="3"/>
  <c r="K274" i="3"/>
  <c r="K205" i="3"/>
  <c r="K131" i="3"/>
  <c r="K120" i="3"/>
  <c r="K66" i="3"/>
  <c r="K33" i="3"/>
  <c r="K22" i="3"/>
  <c r="M699" i="3"/>
  <c r="M688" i="3"/>
  <c r="M674" i="3"/>
  <c r="M360" i="3"/>
  <c r="M312" i="3"/>
  <c r="M298" i="3"/>
  <c r="M210" i="3"/>
  <c r="M122" i="3"/>
  <c r="M71" i="3"/>
  <c r="M38" i="3"/>
  <c r="M27" i="3"/>
  <c r="N704" i="3"/>
  <c r="N690" i="3"/>
  <c r="N679" i="3"/>
  <c r="N661" i="3"/>
  <c r="N650" i="3"/>
  <c r="N636" i="3"/>
  <c r="N610" i="3"/>
  <c r="N599" i="3"/>
  <c r="N585" i="3"/>
  <c r="N562" i="3"/>
  <c r="N548" i="3"/>
  <c r="N512" i="3"/>
  <c r="N501" i="3"/>
  <c r="N487" i="3"/>
  <c r="N365" i="3"/>
  <c r="N314" i="3"/>
  <c r="N300" i="3"/>
  <c r="N270" i="3"/>
  <c r="N198" i="3"/>
  <c r="N127" i="3"/>
  <c r="N113" i="3"/>
  <c r="N40" i="3"/>
  <c r="N29" i="3"/>
  <c r="O706" i="3"/>
  <c r="O695" i="3"/>
  <c r="O681" i="3"/>
  <c r="O663" i="3"/>
  <c r="O652" i="3"/>
  <c r="O638" i="3"/>
  <c r="O615" i="3"/>
  <c r="O601" i="3"/>
  <c r="O587" i="3"/>
  <c r="O564" i="3"/>
  <c r="O550" i="3"/>
  <c r="O517" i="3"/>
  <c r="O503" i="3"/>
  <c r="O489" i="3"/>
  <c r="O367" i="3"/>
  <c r="O316" i="3"/>
  <c r="O305" i="3"/>
  <c r="O272" i="3"/>
  <c r="O200" i="3"/>
  <c r="O129" i="3"/>
  <c r="O115" i="3"/>
  <c r="O64" i="3"/>
  <c r="O31" i="3"/>
  <c r="I666" i="3"/>
  <c r="I652" i="3"/>
  <c r="I638" i="3"/>
  <c r="I615" i="3"/>
  <c r="I601" i="3"/>
  <c r="I590" i="3"/>
  <c r="I564" i="3"/>
  <c r="I550" i="3"/>
  <c r="I517" i="3"/>
  <c r="I501" i="3"/>
  <c r="I485" i="3"/>
  <c r="J647" i="3"/>
  <c r="J612" i="3"/>
  <c r="J595" i="3"/>
  <c r="J560" i="3"/>
  <c r="J521" i="3"/>
  <c r="J498" i="3"/>
  <c r="K662" i="3"/>
  <c r="K643" i="3"/>
  <c r="K610" i="3"/>
  <c r="K591" i="3"/>
  <c r="K558" i="3"/>
  <c r="K514" i="3"/>
  <c r="K496" i="3"/>
  <c r="L659" i="3"/>
  <c r="L641" i="3"/>
  <c r="L607" i="3"/>
  <c r="L584" i="3"/>
  <c r="L555" i="3"/>
  <c r="L510" i="3"/>
  <c r="L493" i="3"/>
  <c r="M655" i="3"/>
  <c r="M619" i="3"/>
  <c r="M594" i="3"/>
  <c r="M556" i="3"/>
  <c r="M507" i="3"/>
  <c r="M424" i="3"/>
  <c r="N424" i="3"/>
  <c r="J424" i="3"/>
  <c r="K424" i="3"/>
  <c r="K50" i="3"/>
  <c r="M51" i="3"/>
  <c r="I53" i="3"/>
  <c r="K54" i="3"/>
  <c r="M55" i="3"/>
  <c r="I57" i="3"/>
  <c r="K58" i="3"/>
  <c r="M59" i="3"/>
  <c r="I106" i="3"/>
  <c r="K107" i="3"/>
  <c r="M108" i="3"/>
  <c r="I110" i="3"/>
  <c r="K111" i="3"/>
  <c r="M162" i="3"/>
  <c r="I164" i="3"/>
  <c r="K165" i="3"/>
  <c r="M166" i="3"/>
  <c r="I168" i="3"/>
  <c r="K169" i="3"/>
  <c r="M170" i="3"/>
  <c r="I172" i="3"/>
  <c r="K173" i="3"/>
  <c r="M174" i="3"/>
  <c r="I176" i="3"/>
  <c r="K177" i="3"/>
  <c r="M178" i="3"/>
  <c r="I180" i="3"/>
  <c r="K181" i="3"/>
  <c r="M182" i="3"/>
  <c r="I184" i="3"/>
  <c r="K185" i="3"/>
  <c r="M186" i="3"/>
  <c r="I188" i="3"/>
  <c r="K189" i="3"/>
  <c r="M190" i="3"/>
  <c r="I192" i="3"/>
  <c r="K193" i="3"/>
  <c r="M194" i="3"/>
  <c r="I224" i="3"/>
  <c r="K225" i="3"/>
  <c r="M226" i="3"/>
  <c r="I228" i="3"/>
  <c r="K229" i="3"/>
  <c r="M230" i="3"/>
  <c r="I232" i="3"/>
  <c r="K233" i="3"/>
  <c r="M234" i="3"/>
  <c r="I236" i="3"/>
  <c r="K237" i="3"/>
  <c r="M238" i="3"/>
  <c r="I240" i="3"/>
  <c r="K241" i="3"/>
  <c r="M242" i="3"/>
  <c r="I244" i="3"/>
  <c r="K245" i="3"/>
  <c r="M246" i="3"/>
  <c r="I248" i="3"/>
  <c r="K249" i="3"/>
  <c r="M250" i="3"/>
  <c r="I252" i="3"/>
  <c r="K253" i="3"/>
  <c r="M254" i="3"/>
  <c r="I256" i="3"/>
  <c r="K257" i="3"/>
  <c r="M258" i="3"/>
  <c r="I260" i="3"/>
  <c r="K261" i="3"/>
  <c r="M262" i="3"/>
  <c r="I264" i="3"/>
  <c r="K265" i="3"/>
  <c r="M266" i="3"/>
  <c r="I268" i="3"/>
  <c r="K269" i="3"/>
  <c r="M289" i="3"/>
  <c r="I291" i="3"/>
  <c r="L424" i="3"/>
  <c r="L50" i="3"/>
  <c r="N51" i="3"/>
  <c r="J53" i="3"/>
  <c r="L54" i="3"/>
  <c r="N55" i="3"/>
  <c r="J57" i="3"/>
  <c r="L58" i="3"/>
  <c r="N59" i="3"/>
  <c r="J106" i="3"/>
  <c r="L107" i="3"/>
  <c r="N108" i="3"/>
  <c r="J110" i="3"/>
  <c r="L111" i="3"/>
  <c r="N162" i="3"/>
  <c r="J164" i="3"/>
  <c r="L165" i="3"/>
  <c r="N166" i="3"/>
  <c r="J168" i="3"/>
  <c r="L169" i="3"/>
  <c r="N170" i="3"/>
  <c r="J172" i="3"/>
  <c r="L173" i="3"/>
  <c r="N174" i="3"/>
  <c r="J176" i="3"/>
  <c r="L177" i="3"/>
  <c r="N178" i="3"/>
  <c r="J180" i="3"/>
  <c r="L181" i="3"/>
  <c r="N182" i="3"/>
  <c r="J184" i="3"/>
  <c r="L185" i="3"/>
  <c r="N186" i="3"/>
  <c r="J188" i="3"/>
  <c r="L189" i="3"/>
  <c r="N190" i="3"/>
  <c r="J192" i="3"/>
  <c r="L193" i="3"/>
  <c r="N194" i="3"/>
  <c r="J224" i="3"/>
  <c r="L225" i="3"/>
  <c r="N226" i="3"/>
  <c r="J228" i="3"/>
  <c r="L229" i="3"/>
  <c r="N230" i="3"/>
  <c r="J232" i="3"/>
  <c r="L233" i="3"/>
  <c r="N234" i="3"/>
  <c r="J236" i="3"/>
  <c r="L237" i="3"/>
  <c r="N238" i="3"/>
  <c r="J240" i="3"/>
  <c r="L241" i="3"/>
  <c r="N242" i="3"/>
  <c r="J244" i="3"/>
  <c r="L245" i="3"/>
  <c r="N246" i="3"/>
  <c r="J248" i="3"/>
  <c r="L249" i="3"/>
  <c r="N250" i="3"/>
  <c r="J252" i="3"/>
  <c r="L253" i="3"/>
  <c r="N254" i="3"/>
  <c r="J256" i="3"/>
  <c r="L257" i="3"/>
  <c r="N258" i="3"/>
  <c r="J260" i="3"/>
  <c r="L261" i="3"/>
  <c r="N262" i="3"/>
  <c r="J264" i="3"/>
  <c r="L265" i="3"/>
  <c r="N266" i="3"/>
  <c r="J268" i="3"/>
  <c r="L269" i="3"/>
  <c r="N289" i="3"/>
  <c r="J291" i="3"/>
  <c r="L292" i="3"/>
  <c r="N293" i="3"/>
  <c r="J332" i="3"/>
  <c r="M50" i="3"/>
  <c r="I52" i="3"/>
  <c r="K53" i="3"/>
  <c r="M54" i="3"/>
  <c r="I56" i="3"/>
  <c r="K57" i="3"/>
  <c r="M58" i="3"/>
  <c r="I105" i="3"/>
  <c r="K106" i="3"/>
  <c r="M107" i="3"/>
  <c r="I109" i="3"/>
  <c r="K110" i="3"/>
  <c r="M111" i="3"/>
  <c r="I163" i="3"/>
  <c r="K164" i="3"/>
  <c r="M165" i="3"/>
  <c r="I167" i="3"/>
  <c r="K168" i="3"/>
  <c r="M169" i="3"/>
  <c r="I171" i="3"/>
  <c r="K172" i="3"/>
  <c r="M173" i="3"/>
  <c r="I175" i="3"/>
  <c r="K176" i="3"/>
  <c r="M177" i="3"/>
  <c r="I179" i="3"/>
  <c r="K180" i="3"/>
  <c r="M181" i="3"/>
  <c r="I183" i="3"/>
  <c r="K184" i="3"/>
  <c r="M185" i="3"/>
  <c r="I187" i="3"/>
  <c r="K188" i="3"/>
  <c r="M189" i="3"/>
  <c r="I191" i="3"/>
  <c r="K192" i="3"/>
  <c r="M193" i="3"/>
  <c r="I195" i="3"/>
  <c r="K224" i="3"/>
  <c r="M225" i="3"/>
  <c r="I227" i="3"/>
  <c r="K228" i="3"/>
  <c r="M229" i="3"/>
  <c r="I231" i="3"/>
  <c r="K232" i="3"/>
  <c r="M233" i="3"/>
  <c r="I235" i="3"/>
  <c r="K236" i="3"/>
  <c r="M237" i="3"/>
  <c r="I239" i="3"/>
  <c r="K240" i="3"/>
  <c r="M241" i="3"/>
  <c r="I243" i="3"/>
  <c r="K244" i="3"/>
  <c r="M245" i="3"/>
  <c r="I247" i="3"/>
  <c r="K248" i="3"/>
  <c r="M249" i="3"/>
  <c r="I251" i="3"/>
  <c r="K252" i="3"/>
  <c r="M253" i="3"/>
  <c r="I255" i="3"/>
  <c r="K256" i="3"/>
  <c r="M257" i="3"/>
  <c r="I259" i="3"/>
  <c r="K260" i="3"/>
  <c r="M261" i="3"/>
  <c r="I263" i="3"/>
  <c r="K264" i="3"/>
  <c r="M265" i="3"/>
  <c r="I267" i="3"/>
  <c r="K268" i="3"/>
  <c r="M269" i="3"/>
  <c r="I290" i="3"/>
  <c r="K291" i="3"/>
  <c r="M292" i="3"/>
  <c r="I331" i="3"/>
  <c r="I711" i="3"/>
  <c r="I697" i="3"/>
  <c r="I686" i="3"/>
  <c r="I372" i="3"/>
  <c r="I358" i="3"/>
  <c r="I310" i="3"/>
  <c r="I296" i="3"/>
  <c r="I208" i="3"/>
  <c r="I134" i="3"/>
  <c r="I120" i="3"/>
  <c r="I69" i="3"/>
  <c r="I36" i="3"/>
  <c r="I25" i="3"/>
  <c r="J702" i="3"/>
  <c r="J688" i="3"/>
  <c r="J677" i="3"/>
  <c r="J363" i="3"/>
  <c r="J315" i="3"/>
  <c r="J301" i="3"/>
  <c r="J210" i="3"/>
  <c r="J199" i="3"/>
  <c r="J125" i="3"/>
  <c r="J114" i="3"/>
  <c r="J60" i="3"/>
  <c r="J27" i="3"/>
  <c r="K707" i="3"/>
  <c r="K693" i="3"/>
  <c r="K682" i="3"/>
  <c r="K368" i="3"/>
  <c r="K317" i="3"/>
  <c r="K306" i="3"/>
  <c r="K273" i="3"/>
  <c r="K204" i="3"/>
  <c r="K130" i="3"/>
  <c r="K116" i="3"/>
  <c r="K65" i="3"/>
  <c r="K32" i="3"/>
  <c r="M712" i="3"/>
  <c r="M698" i="3"/>
  <c r="M684" i="3"/>
  <c r="M673" i="3"/>
  <c r="M359" i="3"/>
  <c r="M311" i="3"/>
  <c r="M297" i="3"/>
  <c r="M206" i="3"/>
  <c r="M135" i="3"/>
  <c r="M121" i="3"/>
  <c r="M70" i="3"/>
  <c r="M37" i="3"/>
  <c r="M23" i="3"/>
  <c r="N703" i="3"/>
  <c r="N689" i="3"/>
  <c r="N678" i="3"/>
  <c r="N660" i="3"/>
  <c r="N646" i="3"/>
  <c r="N635" i="3"/>
  <c r="N609" i="3"/>
  <c r="N598" i="3"/>
  <c r="N584" i="3"/>
  <c r="N558" i="3"/>
  <c r="N547" i="3"/>
  <c r="N511" i="3"/>
  <c r="N500" i="3"/>
  <c r="N486" i="3"/>
  <c r="N361" i="3"/>
  <c r="N313" i="3"/>
  <c r="N299" i="3"/>
  <c r="N211" i="3"/>
  <c r="N197" i="3"/>
  <c r="N123" i="3"/>
  <c r="N112" i="3"/>
  <c r="N39" i="3"/>
  <c r="N28" i="3"/>
  <c r="O705" i="3"/>
  <c r="O691" i="3"/>
  <c r="O680" i="3"/>
  <c r="O662" i="3"/>
  <c r="O651" i="3"/>
  <c r="O637" i="3"/>
  <c r="O611" i="3"/>
  <c r="O600" i="3"/>
  <c r="O586" i="3"/>
  <c r="O563" i="3"/>
  <c r="O549" i="3"/>
  <c r="O513" i="3"/>
  <c r="O502" i="3"/>
  <c r="O488" i="3"/>
  <c r="O366" i="3"/>
  <c r="O315" i="3"/>
  <c r="O301" i="3"/>
  <c r="O271" i="3"/>
  <c r="O199" i="3"/>
  <c r="O128" i="3"/>
  <c r="O114" i="3"/>
  <c r="O60" i="3"/>
  <c r="O30" i="3"/>
  <c r="I710" i="3"/>
  <c r="I696" i="3"/>
  <c r="I682" i="3"/>
  <c r="I371" i="3"/>
  <c r="I357" i="3"/>
  <c r="I309" i="3"/>
  <c r="I295" i="3"/>
  <c r="I204" i="3"/>
  <c r="I133" i="3"/>
  <c r="I119" i="3"/>
  <c r="I68" i="3"/>
  <c r="I35" i="3"/>
  <c r="J712" i="3"/>
  <c r="J701" i="3"/>
  <c r="J687" i="3"/>
  <c r="J676" i="3"/>
  <c r="J362" i="3"/>
  <c r="J311" i="3"/>
  <c r="J300" i="3"/>
  <c r="J209" i="3"/>
  <c r="J198" i="3"/>
  <c r="J124" i="3"/>
  <c r="J70" i="3"/>
  <c r="J40" i="3"/>
  <c r="J26" i="3"/>
  <c r="K706" i="3"/>
  <c r="K692" i="3"/>
  <c r="K678" i="3"/>
  <c r="K367" i="3"/>
  <c r="K316" i="3"/>
  <c r="K305" i="3"/>
  <c r="K272" i="3"/>
  <c r="K200" i="3"/>
  <c r="K129" i="3"/>
  <c r="K115" i="3"/>
  <c r="K64" i="3"/>
  <c r="K31" i="3"/>
  <c r="M708" i="3"/>
  <c r="M697" i="3"/>
  <c r="M683" i="3"/>
  <c r="M372" i="3"/>
  <c r="M358" i="3"/>
  <c r="M307" i="3"/>
  <c r="M296" i="3"/>
  <c r="M205" i="3"/>
  <c r="M134" i="3"/>
  <c r="M120" i="3"/>
  <c r="M66" i="3"/>
  <c r="M36" i="3"/>
  <c r="M22" i="3"/>
  <c r="N702" i="3"/>
  <c r="N688" i="3"/>
  <c r="N674" i="3"/>
  <c r="N659" i="3"/>
  <c r="N645" i="3"/>
  <c r="N622" i="3"/>
  <c r="N608" i="3"/>
  <c r="N594" i="3"/>
  <c r="N571" i="3"/>
  <c r="N557" i="3"/>
  <c r="N524" i="3"/>
  <c r="N510" i="3"/>
  <c r="N496" i="3"/>
  <c r="N485" i="3"/>
  <c r="N360" i="3"/>
  <c r="N312" i="3"/>
  <c r="N298" i="3"/>
  <c r="N207" i="3"/>
  <c r="N122" i="3"/>
  <c r="N71" i="3"/>
  <c r="N38" i="3"/>
  <c r="N24" i="3"/>
  <c r="O704" i="3"/>
  <c r="O690" i="3"/>
  <c r="O679" i="3"/>
  <c r="O661" i="3"/>
  <c r="O647" i="3"/>
  <c r="O636" i="3"/>
  <c r="O610" i="3"/>
  <c r="O599" i="3"/>
  <c r="O585" i="3"/>
  <c r="O559" i="3"/>
  <c r="O548" i="3"/>
  <c r="O512" i="3"/>
  <c r="O501" i="3"/>
  <c r="O487" i="3"/>
  <c r="O362" i="3"/>
  <c r="O314" i="3"/>
  <c r="O300" i="3"/>
  <c r="O270" i="3"/>
  <c r="O198" i="3"/>
  <c r="O124" i="3"/>
  <c r="O113" i="3"/>
  <c r="O40" i="3"/>
  <c r="O29" i="3"/>
  <c r="I661" i="3"/>
  <c r="I650" i="3"/>
  <c r="I636" i="3"/>
  <c r="I610" i="3"/>
  <c r="I599" i="3"/>
  <c r="I585" i="3"/>
  <c r="I562" i="3"/>
  <c r="I548" i="3"/>
  <c r="I512" i="3"/>
  <c r="I498" i="3"/>
  <c r="J662" i="3"/>
  <c r="J645" i="3"/>
  <c r="J610" i="3"/>
  <c r="J587" i="3"/>
  <c r="J558" i="3"/>
  <c r="J513" i="3"/>
  <c r="J496" i="3"/>
  <c r="K658" i="3"/>
  <c r="K635" i="3"/>
  <c r="K606" i="3"/>
  <c r="K571" i="3"/>
  <c r="K554" i="3"/>
  <c r="K509" i="3"/>
  <c r="K488" i="3"/>
  <c r="L654" i="3"/>
  <c r="L621" i="3"/>
  <c r="L602" i="3"/>
  <c r="L569" i="3"/>
  <c r="L547" i="3"/>
  <c r="L507" i="3"/>
  <c r="L485" i="3"/>
  <c r="M652" i="3"/>
  <c r="M616" i="3"/>
  <c r="M589" i="3"/>
  <c r="M552" i="3"/>
  <c r="M505" i="3"/>
  <c r="I706" i="3"/>
  <c r="I695" i="3"/>
  <c r="I681" i="3"/>
  <c r="I370" i="3"/>
  <c r="I356" i="3"/>
  <c r="I305" i="3"/>
  <c r="I294" i="3"/>
  <c r="I203" i="3"/>
  <c r="I132" i="3"/>
  <c r="I118" i="3"/>
  <c r="I64" i="3"/>
  <c r="I34" i="3"/>
  <c r="J711" i="3"/>
  <c r="J700" i="3"/>
  <c r="J686" i="3"/>
  <c r="J372" i="3"/>
  <c r="J361" i="3"/>
  <c r="J310" i="3"/>
  <c r="J299" i="3"/>
  <c r="J208" i="3"/>
  <c r="J134" i="3"/>
  <c r="J123" i="3"/>
  <c r="J69" i="3"/>
  <c r="J39" i="3"/>
  <c r="J25" i="3"/>
  <c r="K702" i="3"/>
  <c r="K691" i="3"/>
  <c r="K677" i="3"/>
  <c r="K366" i="3"/>
  <c r="K315" i="3"/>
  <c r="K301" i="3"/>
  <c r="K271" i="3"/>
  <c r="K199" i="3"/>
  <c r="K128" i="3"/>
  <c r="K114" i="3"/>
  <c r="K60" i="3"/>
  <c r="K30" i="3"/>
  <c r="M707" i="3"/>
  <c r="M696" i="3"/>
  <c r="M682" i="3"/>
  <c r="M368" i="3"/>
  <c r="M357" i="3"/>
  <c r="M306" i="3"/>
  <c r="M295" i="3"/>
  <c r="M204" i="3"/>
  <c r="M130" i="3"/>
  <c r="M119" i="3"/>
  <c r="M65" i="3"/>
  <c r="M35" i="3"/>
  <c r="N712" i="3"/>
  <c r="N698" i="3"/>
  <c r="N687" i="3"/>
  <c r="N673" i="3"/>
  <c r="N658" i="3"/>
  <c r="N644" i="3"/>
  <c r="N618" i="3"/>
  <c r="N607" i="3"/>
  <c r="N593" i="3"/>
  <c r="N570" i="3"/>
  <c r="N556" i="3"/>
  <c r="N520" i="3"/>
  <c r="N509" i="3"/>
  <c r="N495" i="3"/>
  <c r="N484" i="3"/>
  <c r="N359" i="3"/>
  <c r="N308" i="3"/>
  <c r="N297" i="3"/>
  <c r="N206" i="3"/>
  <c r="N135" i="3"/>
  <c r="N121" i="3"/>
  <c r="N67" i="3"/>
  <c r="N37" i="3"/>
  <c r="N23" i="3"/>
  <c r="O703" i="3"/>
  <c r="O689" i="3"/>
  <c r="O675" i="3"/>
  <c r="O660" i="3"/>
  <c r="O646" i="3"/>
  <c r="O635" i="3"/>
  <c r="O609" i="3"/>
  <c r="O595" i="3"/>
  <c r="O584" i="3"/>
  <c r="O558" i="3"/>
  <c r="O547" i="3"/>
  <c r="O511" i="3"/>
  <c r="O497" i="3"/>
  <c r="O486" i="3"/>
  <c r="O361" i="3"/>
  <c r="O313" i="3"/>
  <c r="O299" i="3"/>
  <c r="O208" i="3"/>
  <c r="O197" i="3"/>
  <c r="O123" i="3"/>
  <c r="O112" i="3"/>
  <c r="O39" i="3"/>
  <c r="O25" i="3"/>
  <c r="I660" i="3"/>
  <c r="I646" i="3"/>
  <c r="I635" i="3"/>
  <c r="I609" i="3"/>
  <c r="I598" i="3"/>
  <c r="I584" i="3"/>
  <c r="I558" i="3"/>
  <c r="I547" i="3"/>
  <c r="I511" i="3"/>
  <c r="I497" i="3"/>
  <c r="J661" i="3"/>
  <c r="J638" i="3"/>
  <c r="J609" i="3"/>
  <c r="J586" i="3"/>
  <c r="J557" i="3"/>
  <c r="J512" i="3"/>
  <c r="J489" i="3"/>
  <c r="K657" i="3"/>
  <c r="K622" i="3"/>
  <c r="K605" i="3"/>
  <c r="K570" i="3"/>
  <c r="K547" i="3"/>
  <c r="K508" i="3"/>
  <c r="K485" i="3"/>
  <c r="L653" i="3"/>
  <c r="L618" i="3"/>
  <c r="L597" i="3"/>
  <c r="L566" i="3"/>
  <c r="L523" i="3"/>
  <c r="L504" i="3"/>
  <c r="M668" i="3"/>
  <c r="M646" i="3"/>
  <c r="M613" i="3"/>
  <c r="M588" i="3"/>
  <c r="M551" i="3"/>
  <c r="M504" i="3"/>
  <c r="M497" i="3"/>
  <c r="M510" i="3"/>
  <c r="M522" i="3"/>
  <c r="M558" i="3"/>
  <c r="M569" i="3"/>
  <c r="M595" i="3"/>
  <c r="M608" i="3"/>
  <c r="M620" i="3"/>
  <c r="M486" i="3"/>
  <c r="M498" i="3"/>
  <c r="M512" i="3"/>
  <c r="M523" i="3"/>
  <c r="M559" i="3"/>
  <c r="M584" i="3"/>
  <c r="M596" i="3"/>
  <c r="M610" i="3"/>
  <c r="M621" i="3"/>
  <c r="M647" i="3"/>
  <c r="M660" i="3"/>
  <c r="L487" i="3"/>
  <c r="L501" i="3"/>
  <c r="L512" i="3"/>
  <c r="L548" i="3"/>
  <c r="L561" i="3"/>
  <c r="L585" i="3"/>
  <c r="L599" i="3"/>
  <c r="L610" i="3"/>
  <c r="L636" i="3"/>
  <c r="L649" i="3"/>
  <c r="L661" i="3"/>
  <c r="K490" i="3"/>
  <c r="K501" i="3"/>
  <c r="K515" i="3"/>
  <c r="K550" i="3"/>
  <c r="K562" i="3"/>
  <c r="K588" i="3"/>
  <c r="K599" i="3"/>
  <c r="K613" i="3"/>
  <c r="K638" i="3"/>
  <c r="K650" i="3"/>
  <c r="K664" i="3"/>
  <c r="J490" i="3"/>
  <c r="J504" i="3"/>
  <c r="J517" i="3"/>
  <c r="J551" i="3"/>
  <c r="J565" i="3"/>
  <c r="J588" i="3"/>
  <c r="J602" i="3"/>
  <c r="J615" i="3"/>
  <c r="J639" i="3"/>
  <c r="J653" i="3"/>
  <c r="J664" i="3"/>
  <c r="I493" i="3"/>
  <c r="I503" i="3"/>
  <c r="I513" i="3"/>
  <c r="I521" i="3"/>
  <c r="I551" i="3"/>
  <c r="I559" i="3"/>
  <c r="I567" i="3"/>
  <c r="I587" i="3"/>
  <c r="I595" i="3"/>
  <c r="I603" i="3"/>
  <c r="I611" i="3"/>
  <c r="I619" i="3"/>
  <c r="I639" i="3"/>
  <c r="I647" i="3"/>
  <c r="I655" i="3"/>
  <c r="I663" i="3"/>
  <c r="M488" i="3"/>
  <c r="M499" i="3"/>
  <c r="M513" i="3"/>
  <c r="M548" i="3"/>
  <c r="M560" i="3"/>
  <c r="M586" i="3"/>
  <c r="M597" i="3"/>
  <c r="M611" i="3"/>
  <c r="M636" i="3"/>
  <c r="M648" i="3"/>
  <c r="M662" i="3"/>
  <c r="L488" i="3"/>
  <c r="L502" i="3"/>
  <c r="L515" i="3"/>
  <c r="L549" i="3"/>
  <c r="L563" i="3"/>
  <c r="L586" i="3"/>
  <c r="L600" i="3"/>
  <c r="L613" i="3"/>
  <c r="L637" i="3"/>
  <c r="L651" i="3"/>
  <c r="L662" i="3"/>
  <c r="K491" i="3"/>
  <c r="K504" i="3"/>
  <c r="K516" i="3"/>
  <c r="K552" i="3"/>
  <c r="K563" i="3"/>
  <c r="K589" i="3"/>
  <c r="K602" i="3"/>
  <c r="K614" i="3"/>
  <c r="K640" i="3"/>
  <c r="K651" i="3"/>
  <c r="K665" i="3"/>
  <c r="J493" i="3"/>
  <c r="J505" i="3"/>
  <c r="J519" i="3"/>
  <c r="J552" i="3"/>
  <c r="J566" i="3"/>
  <c r="J591" i="3"/>
  <c r="J603" i="3"/>
  <c r="J617" i="3"/>
  <c r="J640" i="3"/>
  <c r="J654" i="3"/>
  <c r="J667" i="3"/>
  <c r="I494" i="3"/>
  <c r="I505" i="3"/>
  <c r="I514" i="3"/>
  <c r="I522" i="3"/>
  <c r="I552" i="3"/>
  <c r="I560" i="3"/>
  <c r="I568" i="3"/>
  <c r="I588" i="3"/>
  <c r="I596" i="3"/>
  <c r="I604" i="3"/>
  <c r="I612" i="3"/>
  <c r="I620" i="3"/>
  <c r="I640" i="3"/>
  <c r="I648" i="3"/>
  <c r="I656" i="3"/>
  <c r="I664" i="3"/>
  <c r="M489" i="3"/>
  <c r="M502" i="3"/>
  <c r="M514" i="3"/>
  <c r="M550" i="3"/>
  <c r="M561" i="3"/>
  <c r="M587" i="3"/>
  <c r="M600" i="3"/>
  <c r="M612" i="3"/>
  <c r="M638" i="3"/>
  <c r="M649" i="3"/>
  <c r="M663" i="3"/>
  <c r="L491" i="3"/>
  <c r="L503" i="3"/>
  <c r="L517" i="3"/>
  <c r="L550" i="3"/>
  <c r="L564" i="3"/>
  <c r="L589" i="3"/>
  <c r="L601" i="3"/>
  <c r="L615" i="3"/>
  <c r="L638" i="3"/>
  <c r="L652" i="3"/>
  <c r="L665" i="3"/>
  <c r="K492" i="3"/>
  <c r="K506" i="3"/>
  <c r="K517" i="3"/>
  <c r="K553" i="3"/>
  <c r="K566" i="3"/>
  <c r="K590" i="3"/>
  <c r="K604" i="3"/>
  <c r="K615" i="3"/>
  <c r="K641" i="3"/>
  <c r="K654" i="3"/>
  <c r="K666" i="3"/>
  <c r="J495" i="3"/>
  <c r="J506" i="3"/>
  <c r="J520" i="3"/>
  <c r="J555" i="3"/>
  <c r="J567" i="3"/>
  <c r="J593" i="3"/>
  <c r="J604" i="3"/>
  <c r="J618" i="3"/>
  <c r="J643" i="3"/>
  <c r="J655" i="3"/>
  <c r="I484" i="3"/>
  <c r="I495" i="3"/>
  <c r="I506" i="3"/>
  <c r="I515" i="3"/>
  <c r="I523" i="3"/>
  <c r="I553" i="3"/>
  <c r="I561" i="3"/>
  <c r="I569" i="3"/>
  <c r="I589" i="3"/>
  <c r="I597" i="3"/>
  <c r="I605" i="3"/>
  <c r="I613" i="3"/>
  <c r="I621" i="3"/>
  <c r="I641" i="3"/>
  <c r="I649" i="3"/>
  <c r="I657" i="3"/>
  <c r="I665" i="3"/>
  <c r="I705" i="3"/>
  <c r="I694" i="3"/>
  <c r="I680" i="3"/>
  <c r="I366" i="3"/>
  <c r="I355" i="3"/>
  <c r="I304" i="3"/>
  <c r="I274" i="3"/>
  <c r="I202" i="3"/>
  <c r="I128" i="3"/>
  <c r="I117" i="3"/>
  <c r="I63" i="3"/>
  <c r="I33" i="3"/>
  <c r="J710" i="3"/>
  <c r="J696" i="3"/>
  <c r="J685" i="3"/>
  <c r="J371" i="3"/>
  <c r="J360" i="3"/>
  <c r="J309" i="3"/>
  <c r="J295" i="3"/>
  <c r="J207" i="3"/>
  <c r="J133" i="3"/>
  <c r="J122" i="3"/>
  <c r="J68" i="3"/>
  <c r="J35" i="3"/>
  <c r="J24" i="3"/>
  <c r="K701" i="3"/>
  <c r="K690" i="3"/>
  <c r="K676" i="3"/>
  <c r="K362" i="3"/>
  <c r="K314" i="3"/>
  <c r="K300" i="3"/>
  <c r="K270" i="3"/>
  <c r="K198" i="3"/>
  <c r="K124" i="3"/>
  <c r="K113" i="3"/>
  <c r="K40" i="3"/>
  <c r="K29" i="3"/>
  <c r="M706" i="3"/>
  <c r="M692" i="3"/>
  <c r="M681" i="3"/>
  <c r="M367" i="3"/>
  <c r="M356" i="3"/>
  <c r="M305" i="3"/>
  <c r="M272" i="3"/>
  <c r="M203" i="3"/>
  <c r="M129" i="3"/>
  <c r="M118" i="3"/>
  <c r="M64" i="3"/>
  <c r="M31" i="3"/>
  <c r="N711" i="3"/>
  <c r="N697" i="3"/>
  <c r="N686" i="3"/>
  <c r="N668" i="3"/>
  <c r="N654" i="3"/>
  <c r="N643" i="3"/>
  <c r="N617" i="3"/>
  <c r="N606" i="3"/>
  <c r="N592" i="3"/>
  <c r="N566" i="3"/>
  <c r="N555" i="3"/>
  <c r="N519" i="3"/>
  <c r="N508" i="3"/>
  <c r="N494" i="3"/>
  <c r="N369" i="3"/>
  <c r="N358" i="3"/>
  <c r="N307" i="3"/>
  <c r="N296" i="3"/>
  <c r="N205" i="3"/>
  <c r="N131" i="3"/>
  <c r="N120" i="3"/>
  <c r="N66" i="3"/>
  <c r="N36" i="3"/>
  <c r="N22" i="3"/>
  <c r="O699" i="3"/>
  <c r="O688" i="3"/>
  <c r="O674" i="3"/>
  <c r="O659" i="3"/>
  <c r="O645" i="3"/>
  <c r="O619" i="3"/>
  <c r="O608" i="3"/>
  <c r="O594" i="3"/>
  <c r="O571" i="3"/>
  <c r="O557" i="3"/>
  <c r="O521" i="3"/>
  <c r="O510" i="3"/>
  <c r="O496" i="3"/>
  <c r="O485" i="3"/>
  <c r="O360" i="3"/>
  <c r="O309" i="3"/>
  <c r="O298" i="3"/>
  <c r="O207" i="3"/>
  <c r="O122" i="3"/>
  <c r="O68" i="3"/>
  <c r="O38" i="3"/>
  <c r="O24" i="3"/>
  <c r="I659" i="3"/>
  <c r="I645" i="3"/>
  <c r="I622" i="3"/>
  <c r="I608" i="3"/>
  <c r="I594" i="3"/>
  <c r="I571" i="3"/>
  <c r="I557" i="3"/>
  <c r="I524" i="3"/>
  <c r="I510" i="3"/>
  <c r="I492" i="3"/>
  <c r="J659" i="3"/>
  <c r="J637" i="3"/>
  <c r="J607" i="3"/>
  <c r="J585" i="3"/>
  <c r="J550" i="3"/>
  <c r="J511" i="3"/>
  <c r="J488" i="3"/>
  <c r="K656" i="3"/>
  <c r="K621" i="3"/>
  <c r="K598" i="3"/>
  <c r="K569" i="3"/>
  <c r="K524" i="3"/>
  <c r="K507" i="3"/>
  <c r="K484" i="3"/>
  <c r="L646" i="3"/>
  <c r="L617" i="3"/>
  <c r="L594" i="3"/>
  <c r="L565" i="3"/>
  <c r="L520" i="3"/>
  <c r="L499" i="3"/>
  <c r="M665" i="3"/>
  <c r="M644" i="3"/>
  <c r="M605" i="3"/>
  <c r="M568" i="3"/>
  <c r="M521" i="3"/>
  <c r="M496" i="3"/>
  <c r="I704" i="3"/>
  <c r="I690" i="3"/>
  <c r="I679" i="3"/>
  <c r="I365" i="3"/>
  <c r="I317" i="3"/>
  <c r="I303" i="3"/>
  <c r="I270" i="3"/>
  <c r="I201" i="3"/>
  <c r="I127" i="3"/>
  <c r="I116" i="3"/>
  <c r="I62" i="3"/>
  <c r="I29" i="3"/>
  <c r="J709" i="3"/>
  <c r="J695" i="3"/>
  <c r="J684" i="3"/>
  <c r="J370" i="3"/>
  <c r="J356" i="3"/>
  <c r="J308" i="3"/>
  <c r="J294" i="3"/>
  <c r="J206" i="3"/>
  <c r="J132" i="3"/>
  <c r="J118" i="3"/>
  <c r="J67" i="3"/>
  <c r="J34" i="3"/>
  <c r="J23" i="3"/>
  <c r="K700" i="3"/>
  <c r="K686" i="3"/>
  <c r="K675" i="3"/>
  <c r="K361" i="3"/>
  <c r="K313" i="3"/>
  <c r="K299" i="3"/>
  <c r="K208" i="3"/>
  <c r="K197" i="3"/>
  <c r="K123" i="3"/>
  <c r="K112" i="3"/>
  <c r="K39" i="3"/>
  <c r="K25" i="3"/>
  <c r="M705" i="3"/>
  <c r="M691" i="3"/>
  <c r="M680" i="3"/>
  <c r="M366" i="3"/>
  <c r="M315" i="3"/>
  <c r="M304" i="3"/>
  <c r="M271" i="3"/>
  <c r="M202" i="3"/>
  <c r="M128" i="3"/>
  <c r="M114" i="3"/>
  <c r="M63" i="3"/>
  <c r="M30" i="3"/>
  <c r="N710" i="3"/>
  <c r="N696" i="3"/>
  <c r="N682" i="3"/>
  <c r="N667" i="3"/>
  <c r="N653" i="3"/>
  <c r="N642" i="3"/>
  <c r="N616" i="3"/>
  <c r="N602" i="3"/>
  <c r="N591" i="3"/>
  <c r="N565" i="3"/>
  <c r="N554" i="3"/>
  <c r="N518" i="3"/>
  <c r="N504" i="3"/>
  <c r="N493" i="3"/>
  <c r="N368" i="3"/>
  <c r="N357" i="3"/>
  <c r="N306" i="3"/>
  <c r="N273" i="3"/>
  <c r="N204" i="3"/>
  <c r="N130" i="3"/>
  <c r="N119" i="3"/>
  <c r="N65" i="3"/>
  <c r="N32" i="3"/>
  <c r="O712" i="3"/>
  <c r="O698" i="3"/>
  <c r="O687" i="3"/>
  <c r="O673" i="3"/>
  <c r="O655" i="3"/>
  <c r="O644" i="3"/>
  <c r="O618" i="3"/>
  <c r="O607" i="3"/>
  <c r="O593" i="3"/>
  <c r="O567" i="3"/>
  <c r="O556" i="3"/>
  <c r="O520" i="3"/>
  <c r="O509" i="3"/>
  <c r="O495" i="3"/>
  <c r="O370" i="3"/>
  <c r="O359" i="3"/>
  <c r="O308" i="3"/>
  <c r="O297" i="3"/>
  <c r="O206" i="3"/>
  <c r="O132" i="3"/>
  <c r="O121" i="3"/>
  <c r="O67" i="3"/>
  <c r="O37" i="3"/>
  <c r="O26" i="3"/>
  <c r="O34" i="3"/>
  <c r="O61" i="3"/>
  <c r="O69" i="3"/>
  <c r="O117" i="3"/>
  <c r="O125" i="3"/>
  <c r="O133" i="3"/>
  <c r="O201" i="3"/>
  <c r="O209" i="3"/>
  <c r="O294" i="3"/>
  <c r="O302" i="3"/>
  <c r="O310" i="3"/>
  <c r="O355" i="3"/>
  <c r="O363" i="3"/>
  <c r="O371" i="3"/>
  <c r="O490" i="3"/>
  <c r="O498" i="3"/>
  <c r="O506" i="3"/>
  <c r="O514" i="3"/>
  <c r="O522" i="3"/>
  <c r="O552" i="3"/>
  <c r="O560" i="3"/>
  <c r="O568" i="3"/>
  <c r="O588" i="3"/>
  <c r="O596" i="3"/>
  <c r="O604" i="3"/>
  <c r="O612" i="3"/>
  <c r="O620" i="3"/>
  <c r="O640" i="3"/>
  <c r="O648" i="3"/>
  <c r="O656" i="3"/>
  <c r="O664" i="3"/>
  <c r="O676" i="3"/>
  <c r="O684" i="3"/>
  <c r="O692" i="3"/>
  <c r="O700" i="3"/>
  <c r="O708" i="3"/>
  <c r="N25" i="3"/>
  <c r="N33" i="3"/>
  <c r="N60" i="3"/>
  <c r="N68" i="3"/>
  <c r="N116" i="3"/>
  <c r="N124" i="3"/>
  <c r="N132" i="3"/>
  <c r="N200" i="3"/>
  <c r="N208" i="3"/>
  <c r="N274" i="3"/>
  <c r="N301" i="3"/>
  <c r="N309" i="3"/>
  <c r="N317" i="3"/>
  <c r="N362" i="3"/>
  <c r="N370" i="3"/>
  <c r="N489" i="3"/>
  <c r="N497" i="3"/>
  <c r="N505" i="3"/>
  <c r="N513" i="3"/>
  <c r="N521" i="3"/>
  <c r="N551" i="3"/>
  <c r="N559" i="3"/>
  <c r="N567" i="3"/>
  <c r="N587" i="3"/>
  <c r="N595" i="3"/>
  <c r="N603" i="3"/>
  <c r="N611" i="3"/>
  <c r="N619" i="3"/>
  <c r="N639" i="3"/>
  <c r="N647" i="3"/>
  <c r="N655" i="3"/>
  <c r="N663" i="3"/>
  <c r="N675" i="3"/>
  <c r="N683" i="3"/>
  <c r="N691" i="3"/>
  <c r="N699" i="3"/>
  <c r="N707" i="3"/>
  <c r="M24" i="3"/>
  <c r="M32" i="3"/>
  <c r="M40" i="3"/>
  <c r="M67" i="3"/>
  <c r="M115" i="3"/>
  <c r="M123" i="3"/>
  <c r="M131" i="3"/>
  <c r="M199" i="3"/>
  <c r="M207" i="3"/>
  <c r="M273" i="3"/>
  <c r="M300" i="3"/>
  <c r="M308" i="3"/>
  <c r="M316" i="3"/>
  <c r="M361" i="3"/>
  <c r="M369" i="3"/>
  <c r="M677" i="3"/>
  <c r="M685" i="3"/>
  <c r="M693" i="3"/>
  <c r="M701" i="3"/>
  <c r="M709" i="3"/>
  <c r="K26" i="3"/>
  <c r="K34" i="3"/>
  <c r="K61" i="3"/>
  <c r="K69" i="3"/>
  <c r="K117" i="3"/>
  <c r="K125" i="3"/>
  <c r="K133" i="3"/>
  <c r="K201" i="3"/>
  <c r="K209" i="3"/>
  <c r="K294" i="3"/>
  <c r="K302" i="3"/>
  <c r="K310" i="3"/>
  <c r="K355" i="3"/>
  <c r="K363" i="3"/>
  <c r="K371" i="3"/>
  <c r="K679" i="3"/>
  <c r="K687" i="3"/>
  <c r="K695" i="3"/>
  <c r="K703" i="3"/>
  <c r="K711" i="3"/>
  <c r="J28" i="3"/>
  <c r="J36" i="3"/>
  <c r="J63" i="3"/>
  <c r="J71" i="3"/>
  <c r="J119" i="3"/>
  <c r="J127" i="3"/>
  <c r="J135" i="3"/>
  <c r="J203" i="3"/>
  <c r="J211" i="3"/>
  <c r="J296" i="3"/>
  <c r="J304" i="3"/>
  <c r="J312" i="3"/>
  <c r="J357" i="3"/>
  <c r="J365" i="3"/>
  <c r="J673" i="3"/>
  <c r="J681" i="3"/>
  <c r="J689" i="3"/>
  <c r="J697" i="3"/>
  <c r="J705" i="3"/>
  <c r="I22" i="3"/>
  <c r="I30" i="3"/>
  <c r="I38" i="3"/>
  <c r="I65" i="3"/>
  <c r="I113" i="3"/>
  <c r="I121" i="3"/>
  <c r="I129" i="3"/>
  <c r="I197" i="3"/>
  <c r="I205" i="3"/>
  <c r="I271" i="3"/>
  <c r="I298" i="3"/>
  <c r="I306" i="3"/>
  <c r="I314" i="3"/>
  <c r="I359" i="3"/>
  <c r="I367" i="3"/>
  <c r="I675" i="3"/>
  <c r="I683" i="3"/>
  <c r="I691" i="3"/>
  <c r="I699" i="3"/>
  <c r="I707" i="3"/>
  <c r="O27" i="3"/>
  <c r="O35" i="3"/>
  <c r="O62" i="3"/>
  <c r="O70" i="3"/>
  <c r="O118" i="3"/>
  <c r="O126" i="3"/>
  <c r="O134" i="3"/>
  <c r="O202" i="3"/>
  <c r="O210" i="3"/>
  <c r="O295" i="3"/>
  <c r="O303" i="3"/>
  <c r="O311" i="3"/>
  <c r="O356" i="3"/>
  <c r="O364" i="3"/>
  <c r="O372" i="3"/>
  <c r="O491" i="3"/>
  <c r="O499" i="3"/>
  <c r="O507" i="3"/>
  <c r="O515" i="3"/>
  <c r="O523" i="3"/>
  <c r="O553" i="3"/>
  <c r="O561" i="3"/>
  <c r="O569" i="3"/>
  <c r="O589" i="3"/>
  <c r="O597" i="3"/>
  <c r="O605" i="3"/>
  <c r="O613" i="3"/>
  <c r="O621" i="3"/>
  <c r="O641" i="3"/>
  <c r="O649" i="3"/>
  <c r="O657" i="3"/>
  <c r="O665" i="3"/>
  <c r="O677" i="3"/>
  <c r="O685" i="3"/>
  <c r="O693" i="3"/>
  <c r="O701" i="3"/>
  <c r="O709" i="3"/>
  <c r="N26" i="3"/>
  <c r="N34" i="3"/>
  <c r="N61" i="3"/>
  <c r="N69" i="3"/>
  <c r="N117" i="3"/>
  <c r="N125" i="3"/>
  <c r="N133" i="3"/>
  <c r="N201" i="3"/>
  <c r="N209" i="3"/>
  <c r="N294" i="3"/>
  <c r="N302" i="3"/>
  <c r="N310" i="3"/>
  <c r="N355" i="3"/>
  <c r="N363" i="3"/>
  <c r="N371" i="3"/>
  <c r="N490" i="3"/>
  <c r="N498" i="3"/>
  <c r="N506" i="3"/>
  <c r="N514" i="3"/>
  <c r="N522" i="3"/>
  <c r="N552" i="3"/>
  <c r="N560" i="3"/>
  <c r="N568" i="3"/>
  <c r="N588" i="3"/>
  <c r="N596" i="3"/>
  <c r="N604" i="3"/>
  <c r="N612" i="3"/>
  <c r="N620" i="3"/>
  <c r="N640" i="3"/>
  <c r="N648" i="3"/>
  <c r="N656" i="3"/>
  <c r="N664" i="3"/>
  <c r="N676" i="3"/>
  <c r="N684" i="3"/>
  <c r="N692" i="3"/>
  <c r="N700" i="3"/>
  <c r="N708" i="3"/>
  <c r="M25" i="3"/>
  <c r="M33" i="3"/>
  <c r="M60" i="3"/>
  <c r="M68" i="3"/>
  <c r="M116" i="3"/>
  <c r="M124" i="3"/>
  <c r="M132" i="3"/>
  <c r="M200" i="3"/>
  <c r="M208" i="3"/>
  <c r="M274" i="3"/>
  <c r="M301" i="3"/>
  <c r="M309" i="3"/>
  <c r="M317" i="3"/>
  <c r="M362" i="3"/>
  <c r="M370" i="3"/>
  <c r="M678" i="3"/>
  <c r="M686" i="3"/>
  <c r="M694" i="3"/>
  <c r="M702" i="3"/>
  <c r="M710" i="3"/>
  <c r="K27" i="3"/>
  <c r="K35" i="3"/>
  <c r="K62" i="3"/>
  <c r="K70" i="3"/>
  <c r="K118" i="3"/>
  <c r="K126" i="3"/>
  <c r="K134" i="3"/>
  <c r="K202" i="3"/>
  <c r="K210" i="3"/>
  <c r="K295" i="3"/>
  <c r="K303" i="3"/>
  <c r="K311" i="3"/>
  <c r="K356" i="3"/>
  <c r="K364" i="3"/>
  <c r="K372" i="3"/>
  <c r="K680" i="3"/>
  <c r="K688" i="3"/>
  <c r="K696" i="3"/>
  <c r="K704" i="3"/>
  <c r="K712" i="3"/>
  <c r="J29" i="3"/>
  <c r="J37" i="3"/>
  <c r="J64" i="3"/>
  <c r="J112" i="3"/>
  <c r="J120" i="3"/>
  <c r="J128" i="3"/>
  <c r="J196" i="3"/>
  <c r="J204" i="3"/>
  <c r="J270" i="3"/>
  <c r="J297" i="3"/>
  <c r="J305" i="3"/>
  <c r="J313" i="3"/>
  <c r="J358" i="3"/>
  <c r="J366" i="3"/>
  <c r="J674" i="3"/>
  <c r="J682" i="3"/>
  <c r="J690" i="3"/>
  <c r="J698" i="3"/>
  <c r="J706" i="3"/>
  <c r="I23" i="3"/>
  <c r="I31" i="3"/>
  <c r="I39" i="3"/>
  <c r="I66" i="3"/>
  <c r="I114" i="3"/>
  <c r="I122" i="3"/>
  <c r="I130" i="3"/>
  <c r="I198" i="3"/>
  <c r="I206" i="3"/>
  <c r="I272" i="3"/>
  <c r="I299" i="3"/>
  <c r="I307" i="3"/>
  <c r="I315" i="3"/>
  <c r="I360" i="3"/>
  <c r="I368" i="3"/>
  <c r="I676" i="3"/>
  <c r="I684" i="3"/>
  <c r="I692" i="3"/>
  <c r="I700" i="3"/>
  <c r="I708" i="3"/>
  <c r="O28" i="3"/>
  <c r="O36" i="3"/>
  <c r="O63" i="3"/>
  <c r="O71" i="3"/>
  <c r="O119" i="3"/>
  <c r="O127" i="3"/>
  <c r="O135" i="3"/>
  <c r="O203" i="3"/>
  <c r="O211" i="3"/>
  <c r="O296" i="3"/>
  <c r="O304" i="3"/>
  <c r="O312" i="3"/>
  <c r="O357" i="3"/>
  <c r="O365" i="3"/>
  <c r="O484" i="3"/>
  <c r="O492" i="3"/>
  <c r="O500" i="3"/>
  <c r="O508" i="3"/>
  <c r="O516" i="3"/>
  <c r="O524" i="3"/>
  <c r="O554" i="3"/>
  <c r="O562" i="3"/>
  <c r="O570" i="3"/>
  <c r="O590" i="3"/>
  <c r="O598" i="3"/>
  <c r="O606" i="3"/>
  <c r="O614" i="3"/>
  <c r="O622" i="3"/>
  <c r="O642" i="3"/>
  <c r="O650" i="3"/>
  <c r="O658" i="3"/>
  <c r="O666" i="3"/>
  <c r="O678" i="3"/>
  <c r="O686" i="3"/>
  <c r="O694" i="3"/>
  <c r="O702" i="3"/>
  <c r="O710" i="3"/>
  <c r="N27" i="3"/>
  <c r="N35" i="3"/>
  <c r="N62" i="3"/>
  <c r="N70" i="3"/>
  <c r="N118" i="3"/>
  <c r="N126" i="3"/>
  <c r="N134" i="3"/>
  <c r="N202" i="3"/>
  <c r="N210" i="3"/>
  <c r="N295" i="3"/>
  <c r="N303" i="3"/>
  <c r="N311" i="3"/>
  <c r="N356" i="3"/>
  <c r="N364" i="3"/>
  <c r="N372" i="3"/>
  <c r="N491" i="3"/>
  <c r="N499" i="3"/>
  <c r="N507" i="3"/>
  <c r="N515" i="3"/>
  <c r="N523" i="3"/>
  <c r="N553" i="3"/>
  <c r="N561" i="3"/>
  <c r="N569" i="3"/>
  <c r="N589" i="3"/>
  <c r="N597" i="3"/>
  <c r="N605" i="3"/>
  <c r="N613" i="3"/>
  <c r="N621" i="3"/>
  <c r="N641" i="3"/>
  <c r="N649" i="3"/>
  <c r="N657" i="3"/>
  <c r="N665" i="3"/>
  <c r="N677" i="3"/>
  <c r="N685" i="3"/>
  <c r="N693" i="3"/>
  <c r="N701" i="3"/>
  <c r="N709" i="3"/>
  <c r="M26" i="3"/>
  <c r="M34" i="3"/>
  <c r="M61" i="3"/>
  <c r="M69" i="3"/>
  <c r="M117" i="3"/>
  <c r="M125" i="3"/>
  <c r="M133" i="3"/>
  <c r="M201" i="3"/>
  <c r="M209" i="3"/>
  <c r="M294" i="3"/>
  <c r="M302" i="3"/>
  <c r="M310" i="3"/>
  <c r="M355" i="3"/>
  <c r="M363" i="3"/>
  <c r="M371" i="3"/>
  <c r="M679" i="3"/>
  <c r="M687" i="3"/>
  <c r="M695" i="3"/>
  <c r="M703" i="3"/>
  <c r="M711" i="3"/>
  <c r="K28" i="3"/>
  <c r="K36" i="3"/>
  <c r="K63" i="3"/>
  <c r="K71" i="3"/>
  <c r="K119" i="3"/>
  <c r="K127" i="3"/>
  <c r="K135" i="3"/>
  <c r="K203" i="3"/>
  <c r="K211" i="3"/>
  <c r="K296" i="3"/>
  <c r="K304" i="3"/>
  <c r="K312" i="3"/>
  <c r="K357" i="3"/>
  <c r="K365" i="3"/>
  <c r="K673" i="3"/>
  <c r="K681" i="3"/>
  <c r="K689" i="3"/>
  <c r="K697" i="3"/>
  <c r="K705" i="3"/>
  <c r="J22" i="3"/>
  <c r="J30" i="3"/>
  <c r="J38" i="3"/>
  <c r="J65" i="3"/>
  <c r="J113" i="3"/>
  <c r="J121" i="3"/>
  <c r="J129" i="3"/>
  <c r="J197" i="3"/>
  <c r="J205" i="3"/>
  <c r="J271" i="3"/>
  <c r="J298" i="3"/>
  <c r="J306" i="3"/>
  <c r="J314" i="3"/>
  <c r="J359" i="3"/>
  <c r="J367" i="3"/>
  <c r="J675" i="3"/>
  <c r="J683" i="3"/>
  <c r="J691" i="3"/>
  <c r="J699" i="3"/>
  <c r="J707" i="3"/>
  <c r="I24" i="3"/>
  <c r="I32" i="3"/>
  <c r="I40" i="3"/>
  <c r="I67" i="3"/>
  <c r="I115" i="3"/>
  <c r="I123" i="3"/>
  <c r="I131" i="3"/>
  <c r="I199" i="3"/>
  <c r="I207" i="3"/>
  <c r="I273" i="3"/>
  <c r="I300" i="3"/>
  <c r="I308" i="3"/>
  <c r="I316" i="3"/>
  <c r="I361" i="3"/>
  <c r="I369" i="3"/>
  <c r="I677" i="3"/>
  <c r="I685" i="3"/>
  <c r="I693" i="3"/>
  <c r="I701" i="3"/>
  <c r="I709" i="3"/>
  <c r="I658" i="3"/>
  <c r="I644" i="3"/>
  <c r="I618" i="3"/>
  <c r="I607" i="3"/>
  <c r="I593" i="3"/>
  <c r="I570" i="3"/>
  <c r="I556" i="3"/>
  <c r="I520" i="3"/>
  <c r="I509" i="3"/>
  <c r="I490" i="3"/>
  <c r="J656" i="3"/>
  <c r="J635" i="3"/>
  <c r="J601" i="3"/>
  <c r="J571" i="3"/>
  <c r="J549" i="3"/>
  <c r="J509" i="3"/>
  <c r="J487" i="3"/>
  <c r="K649" i="3"/>
  <c r="K620" i="3"/>
  <c r="K597" i="3"/>
  <c r="K568" i="3"/>
  <c r="K523" i="3"/>
  <c r="K500" i="3"/>
  <c r="L668" i="3"/>
  <c r="L645" i="3"/>
  <c r="L616" i="3"/>
  <c r="L593" i="3"/>
  <c r="L519" i="3"/>
  <c r="L496" i="3"/>
  <c r="M664" i="3"/>
  <c r="M641" i="3"/>
  <c r="M604" i="3"/>
  <c r="M567" i="3"/>
  <c r="M520" i="3"/>
  <c r="M494" i="3"/>
  <c r="I703" i="3"/>
  <c r="I689" i="3"/>
  <c r="I678" i="3"/>
  <c r="I364" i="3"/>
  <c r="I313" i="3"/>
  <c r="I302" i="3"/>
  <c r="I211" i="3"/>
  <c r="I200" i="3"/>
  <c r="I126" i="3"/>
  <c r="I112" i="3"/>
  <c r="I61" i="3"/>
  <c r="I28" i="3"/>
  <c r="J708" i="3"/>
  <c r="J694" i="3"/>
  <c r="J680" i="3"/>
  <c r="J369" i="3"/>
  <c r="J355" i="3"/>
  <c r="J307" i="3"/>
  <c r="J274" i="3"/>
  <c r="J202" i="3"/>
  <c r="J131" i="3"/>
  <c r="J117" i="3"/>
  <c r="J66" i="3"/>
  <c r="J33" i="3"/>
  <c r="K710" i="3"/>
  <c r="K699" i="3"/>
  <c r="K685" i="3"/>
  <c r="K674" i="3"/>
  <c r="K360" i="3"/>
  <c r="K309" i="3"/>
  <c r="K298" i="3"/>
  <c r="K207" i="3"/>
  <c r="K122" i="3"/>
  <c r="K68" i="3"/>
  <c r="K38" i="3"/>
  <c r="K24" i="3"/>
  <c r="M704" i="3"/>
  <c r="M690" i="3"/>
  <c r="M676" i="3"/>
  <c r="M365" i="3"/>
  <c r="M314" i="3"/>
  <c r="M303" i="3"/>
  <c r="M270" i="3"/>
  <c r="M198" i="3"/>
  <c r="M127" i="3"/>
  <c r="M113" i="3"/>
  <c r="M62" i="3"/>
  <c r="M29" i="3"/>
  <c r="N706" i="3"/>
  <c r="N695" i="3"/>
  <c r="N681" i="3"/>
  <c r="N666" i="3"/>
  <c r="N652" i="3"/>
  <c r="N638" i="3"/>
  <c r="N615" i="3"/>
  <c r="N601" i="3"/>
  <c r="N590" i="3"/>
  <c r="N564" i="3"/>
  <c r="N550" i="3"/>
  <c r="N517" i="3"/>
  <c r="N503" i="3"/>
  <c r="N492" i="3"/>
  <c r="N367" i="3"/>
  <c r="N316" i="3"/>
  <c r="N305" i="3"/>
  <c r="N272" i="3"/>
  <c r="N203" i="3"/>
  <c r="N129" i="3"/>
  <c r="N115" i="3"/>
  <c r="N64" i="3"/>
  <c r="N31" i="3"/>
  <c r="O711" i="3"/>
  <c r="O697" i="3"/>
  <c r="O683" i="3"/>
  <c r="O668" i="3"/>
  <c r="O654" i="3"/>
  <c r="O643" i="3"/>
  <c r="O617" i="3"/>
  <c r="O603" i="3"/>
  <c r="O592" i="3"/>
  <c r="O566" i="3"/>
  <c r="O555" i="3"/>
  <c r="O519" i="3"/>
  <c r="O505" i="3"/>
  <c r="O494" i="3"/>
  <c r="O369" i="3"/>
  <c r="O358" i="3"/>
  <c r="O307" i="3"/>
  <c r="O274" i="3"/>
  <c r="O205" i="3"/>
  <c r="O131" i="3"/>
  <c r="O120" i="3"/>
  <c r="O66" i="3"/>
  <c r="O33" i="3"/>
  <c r="M484" i="3"/>
  <c r="M492" i="3"/>
  <c r="M500" i="3"/>
  <c r="M508" i="3"/>
  <c r="M516" i="3"/>
  <c r="M524" i="3"/>
  <c r="M554" i="3"/>
  <c r="M562" i="3"/>
  <c r="M570" i="3"/>
  <c r="M590" i="3"/>
  <c r="M598" i="3"/>
  <c r="M606" i="3"/>
  <c r="M614" i="3"/>
  <c r="M622" i="3"/>
  <c r="M642" i="3"/>
  <c r="M650" i="3"/>
  <c r="M658" i="3"/>
  <c r="M666" i="3"/>
  <c r="L489" i="3"/>
  <c r="L497" i="3"/>
  <c r="L505" i="3"/>
  <c r="L513" i="3"/>
  <c r="L521" i="3"/>
  <c r="L551" i="3"/>
  <c r="L559" i="3"/>
  <c r="L567" i="3"/>
  <c r="L587" i="3"/>
  <c r="L595" i="3"/>
  <c r="L603" i="3"/>
  <c r="L611" i="3"/>
  <c r="L619" i="3"/>
  <c r="L639" i="3"/>
  <c r="L647" i="3"/>
  <c r="L655" i="3"/>
  <c r="L663" i="3"/>
  <c r="K486" i="3"/>
  <c r="K494" i="3"/>
  <c r="K502" i="3"/>
  <c r="K510" i="3"/>
  <c r="K518" i="3"/>
  <c r="K548" i="3"/>
  <c r="K556" i="3"/>
  <c r="K564" i="3"/>
  <c r="K584" i="3"/>
  <c r="K592" i="3"/>
  <c r="K600" i="3"/>
  <c r="K608" i="3"/>
  <c r="K616" i="3"/>
  <c r="K636" i="3"/>
  <c r="K644" i="3"/>
  <c r="K652" i="3"/>
  <c r="K660" i="3"/>
  <c r="K668" i="3"/>
  <c r="J491" i="3"/>
  <c r="J499" i="3"/>
  <c r="J507" i="3"/>
  <c r="J515" i="3"/>
  <c r="J523" i="3"/>
  <c r="J553" i="3"/>
  <c r="J561" i="3"/>
  <c r="J569" i="3"/>
  <c r="J589" i="3"/>
  <c r="J597" i="3"/>
  <c r="J605" i="3"/>
  <c r="J613" i="3"/>
  <c r="J621" i="3"/>
  <c r="J641" i="3"/>
  <c r="J649" i="3"/>
  <c r="J657" i="3"/>
  <c r="J665" i="3"/>
  <c r="I488" i="3"/>
  <c r="I496" i="3"/>
  <c r="I504" i="3"/>
  <c r="M485" i="3"/>
  <c r="M493" i="3"/>
  <c r="M501" i="3"/>
  <c r="M509" i="3"/>
  <c r="M517" i="3"/>
  <c r="M547" i="3"/>
  <c r="M555" i="3"/>
  <c r="M563" i="3"/>
  <c r="M571" i="3"/>
  <c r="M591" i="3"/>
  <c r="M599" i="3"/>
  <c r="M607" i="3"/>
  <c r="M615" i="3"/>
  <c r="M635" i="3"/>
  <c r="M643" i="3"/>
  <c r="M651" i="3"/>
  <c r="M659" i="3"/>
  <c r="M667" i="3"/>
  <c r="L490" i="3"/>
  <c r="L498" i="3"/>
  <c r="L506" i="3"/>
  <c r="L514" i="3"/>
  <c r="L522" i="3"/>
  <c r="L552" i="3"/>
  <c r="L560" i="3"/>
  <c r="L568" i="3"/>
  <c r="L588" i="3"/>
  <c r="L596" i="3"/>
  <c r="L604" i="3"/>
  <c r="L612" i="3"/>
  <c r="L620" i="3"/>
  <c r="L640" i="3"/>
  <c r="L648" i="3"/>
  <c r="L656" i="3"/>
  <c r="L664" i="3"/>
  <c r="K487" i="3"/>
  <c r="K495" i="3"/>
  <c r="K503" i="3"/>
  <c r="K511" i="3"/>
  <c r="K519" i="3"/>
  <c r="K549" i="3"/>
  <c r="K557" i="3"/>
  <c r="K565" i="3"/>
  <c r="K585" i="3"/>
  <c r="K593" i="3"/>
  <c r="K601" i="3"/>
  <c r="K609" i="3"/>
  <c r="K617" i="3"/>
  <c r="K637" i="3"/>
  <c r="K645" i="3"/>
  <c r="K653" i="3"/>
  <c r="K661" i="3"/>
  <c r="J484" i="3"/>
  <c r="J492" i="3"/>
  <c r="J500" i="3"/>
  <c r="J508" i="3"/>
  <c r="J516" i="3"/>
  <c r="J524" i="3"/>
  <c r="J554" i="3"/>
  <c r="J562" i="3"/>
  <c r="J570" i="3"/>
  <c r="J590" i="3"/>
  <c r="J598" i="3"/>
  <c r="J606" i="3"/>
  <c r="J614" i="3"/>
  <c r="J622" i="3"/>
  <c r="J642" i="3"/>
  <c r="J650" i="3"/>
  <c r="J658" i="3"/>
  <c r="J666" i="3"/>
  <c r="I489" i="3"/>
  <c r="M487" i="3"/>
  <c r="M495" i="3"/>
  <c r="M503" i="3"/>
  <c r="M511" i="3"/>
  <c r="M519" i="3"/>
  <c r="M549" i="3"/>
  <c r="M557" i="3"/>
  <c r="M565" i="3"/>
  <c r="M585" i="3"/>
  <c r="M593" i="3"/>
  <c r="M601" i="3"/>
  <c r="M609" i="3"/>
  <c r="M617" i="3"/>
  <c r="M637" i="3"/>
  <c r="M645" i="3"/>
  <c r="M653" i="3"/>
  <c r="M661" i="3"/>
  <c r="L484" i="3"/>
  <c r="L492" i="3"/>
  <c r="L500" i="3"/>
  <c r="L508" i="3"/>
  <c r="L516" i="3"/>
  <c r="L524" i="3"/>
  <c r="L554" i="3"/>
  <c r="L562" i="3"/>
  <c r="L570" i="3"/>
  <c r="L590" i="3"/>
  <c r="L598" i="3"/>
  <c r="L606" i="3"/>
  <c r="L614" i="3"/>
  <c r="L622" i="3"/>
  <c r="L642" i="3"/>
  <c r="L650" i="3"/>
  <c r="L658" i="3"/>
  <c r="L666" i="3"/>
  <c r="K489" i="3"/>
  <c r="K497" i="3"/>
  <c r="K505" i="3"/>
  <c r="K513" i="3"/>
  <c r="K521" i="3"/>
  <c r="K551" i="3"/>
  <c r="K559" i="3"/>
  <c r="K567" i="3"/>
  <c r="K587" i="3"/>
  <c r="K595" i="3"/>
  <c r="K603" i="3"/>
  <c r="K611" i="3"/>
  <c r="K619" i="3"/>
  <c r="K639" i="3"/>
  <c r="K647" i="3"/>
  <c r="K655" i="3"/>
  <c r="K663" i="3"/>
  <c r="J486" i="3"/>
  <c r="J494" i="3"/>
  <c r="J502" i="3"/>
  <c r="J510" i="3"/>
  <c r="J518" i="3"/>
  <c r="J548" i="3"/>
  <c r="J556" i="3"/>
  <c r="J564" i="3"/>
  <c r="J584" i="3"/>
  <c r="J592" i="3"/>
  <c r="J600" i="3"/>
  <c r="J608" i="3"/>
  <c r="J616" i="3"/>
  <c r="J636" i="3"/>
  <c r="J644" i="3"/>
  <c r="J652" i="3"/>
  <c r="J660" i="3"/>
  <c r="J668" i="3"/>
  <c r="I491" i="3"/>
  <c r="I499" i="3"/>
  <c r="I50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abc</author>
  </authors>
  <commentList>
    <comment ref="D1" authorId="0" shapeId="0" xr:uid="{00000000-0006-0000-0200-000001000000}">
      <text>
        <r>
          <rPr>
            <b/>
            <sz val="10"/>
            <color rgb="FF000000"/>
            <rFont val="Calibri"/>
            <family val="2"/>
          </rPr>
          <t>abc:</t>
        </r>
        <r>
          <rPr>
            <sz val="10"/>
            <color rgb="FF000000"/>
            <rFont val="Calibri"/>
            <family val="2"/>
          </rPr>
          <t xml:space="preserve">
</t>
        </r>
        <r>
          <rPr>
            <sz val="10"/>
            <color rgb="FF000000"/>
            <rFont val="Calibri"/>
            <family val="2"/>
          </rPr>
          <t xml:space="preserve">from row 2 of 16Svert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author>
  </authors>
  <commentList>
    <comment ref="A1" authorId="0" shapeId="0" xr:uid="{00000000-0006-0000-0600-000001000000}">
      <text>
        <r>
          <rPr>
            <b/>
            <sz val="10"/>
            <color indexed="81"/>
            <rFont val="Calibri"/>
            <family val="2"/>
          </rPr>
          <t>dy: index column has to be in first column for vlookup, so i echo column I into column A</t>
        </r>
      </text>
    </comment>
  </commentList>
</comments>
</file>

<file path=xl/sharedStrings.xml><?xml version="1.0" encoding="utf-8"?>
<sst xmlns="http://schemas.openxmlformats.org/spreadsheetml/2006/main" count="11003" uniqueCount="3672">
  <si>
    <t>SWG79</t>
  </si>
  <si>
    <t>WWF271</t>
  </si>
  <si>
    <t>XS8B</t>
  </si>
  <si>
    <t>WWF55</t>
  </si>
  <si>
    <t>SWG23</t>
  </si>
  <si>
    <t>XS16A</t>
  </si>
  <si>
    <t>XS55B</t>
  </si>
  <si>
    <t>SWG62</t>
  </si>
  <si>
    <t>WWF357</t>
  </si>
  <si>
    <t>WWF141</t>
  </si>
  <si>
    <t>WWF445</t>
  </si>
  <si>
    <t>WWF94</t>
  </si>
  <si>
    <t>WWF32</t>
  </si>
  <si>
    <t>XS27A</t>
  </si>
  <si>
    <t>WWF418</t>
  </si>
  <si>
    <t>WWF313</t>
  </si>
  <si>
    <t>WWF361</t>
  </si>
  <si>
    <t>WWF417</t>
  </si>
  <si>
    <t>XS44A</t>
  </si>
  <si>
    <t>WWF4</t>
  </si>
  <si>
    <t>WWF267</t>
  </si>
  <si>
    <t>WWF143</t>
  </si>
  <si>
    <t>WWF83</t>
  </si>
  <si>
    <t>WWF88</t>
  </si>
  <si>
    <t>WWF89</t>
  </si>
  <si>
    <t>SWG78</t>
  </si>
  <si>
    <t>SWG63</t>
  </si>
  <si>
    <t>SWG64</t>
  </si>
  <si>
    <t>SWG22</t>
  </si>
  <si>
    <t>SWG12</t>
  </si>
  <si>
    <t>SWG34</t>
  </si>
  <si>
    <t>SWG15</t>
  </si>
  <si>
    <t>SWG16</t>
  </si>
  <si>
    <t>SWG28</t>
  </si>
  <si>
    <t>SWG1s6x3</t>
  </si>
  <si>
    <t>SWG29</t>
  </si>
  <si>
    <t>SWG60</t>
  </si>
  <si>
    <t>WWF409</t>
  </si>
  <si>
    <t>WWF368</t>
  </si>
  <si>
    <t>WWF358</t>
  </si>
  <si>
    <t>WWF226</t>
  </si>
  <si>
    <t>SWG53</t>
  </si>
  <si>
    <t>WWF65</t>
  </si>
  <si>
    <t>SWG68</t>
  </si>
  <si>
    <t>SWG20</t>
  </si>
  <si>
    <t>WWF394</t>
  </si>
  <si>
    <t>SWG24</t>
  </si>
  <si>
    <t>SWG27</t>
  </si>
  <si>
    <t>WWF274</t>
  </si>
  <si>
    <t>SWG52</t>
  </si>
  <si>
    <t>WWF321</t>
  </si>
  <si>
    <t>WWF2</t>
  </si>
  <si>
    <t>WWF153</t>
  </si>
  <si>
    <t>SWG40</t>
  </si>
  <si>
    <t>SWG38</t>
  </si>
  <si>
    <t>XS52B</t>
  </si>
  <si>
    <t>XS27B</t>
  </si>
  <si>
    <t>SWG30</t>
  </si>
  <si>
    <t>WWF13</t>
  </si>
  <si>
    <t>SWG9</t>
  </si>
  <si>
    <t>SWG3</t>
  </si>
  <si>
    <t>SWG56</t>
  </si>
  <si>
    <t>WWF190</t>
  </si>
  <si>
    <t>WWF354</t>
  </si>
  <si>
    <t>WWF50</t>
  </si>
  <si>
    <t>WWF158</t>
  </si>
  <si>
    <t>WWF49</t>
  </si>
  <si>
    <t>WWF134</t>
  </si>
  <si>
    <t>WWF412</t>
  </si>
  <si>
    <t>WWF209</t>
  </si>
  <si>
    <t>WWF437</t>
  </si>
  <si>
    <t>WWF442</t>
  </si>
  <si>
    <t>XS5</t>
  </si>
  <si>
    <t>WWF378</t>
  </si>
  <si>
    <t>SWG36</t>
  </si>
  <si>
    <t>WWF406</t>
  </si>
  <si>
    <t>WWF451</t>
  </si>
  <si>
    <t>WWF347</t>
  </si>
  <si>
    <t>WWF402</t>
  </si>
  <si>
    <t>WWF156</t>
  </si>
  <si>
    <t>WWF374</t>
  </si>
  <si>
    <t>WWF269</t>
  </si>
  <si>
    <t>WWF359</t>
  </si>
  <si>
    <t>WWF82</t>
  </si>
  <si>
    <t>XS35A</t>
  </si>
  <si>
    <t>WWF306</t>
  </si>
  <si>
    <t>WWF452</t>
  </si>
  <si>
    <t>WWF57</t>
  </si>
  <si>
    <t>WWF263</t>
  </si>
  <si>
    <t>WWF74</t>
  </si>
  <si>
    <t>WWF87</t>
  </si>
  <si>
    <t>WWF84</t>
  </si>
  <si>
    <t>WWF123</t>
  </si>
  <si>
    <t>WWF195</t>
  </si>
  <si>
    <t>WWF464</t>
  </si>
  <si>
    <t>WWF150</t>
  </si>
  <si>
    <t>SWG49</t>
  </si>
  <si>
    <t>XS11</t>
  </si>
  <si>
    <t>WWF376</t>
  </si>
  <si>
    <t>WWF31</t>
  </si>
  <si>
    <t>WWF164</t>
  </si>
  <si>
    <t>WWF224</t>
  </si>
  <si>
    <t>WWF152</t>
  </si>
  <si>
    <t>WWF20</t>
  </si>
  <si>
    <t>WWF353</t>
  </si>
  <si>
    <t>WWF340</t>
  </si>
  <si>
    <t>WWF149</t>
  </si>
  <si>
    <t>WWF142</t>
  </si>
  <si>
    <t>WWF145</t>
  </si>
  <si>
    <t>WWF218</t>
  </si>
  <si>
    <t>SWG58</t>
  </si>
  <si>
    <t>SWG69</t>
  </si>
  <si>
    <t>SWG80</t>
  </si>
  <si>
    <t>SWG51</t>
  </si>
  <si>
    <t>SWG2</t>
  </si>
  <si>
    <t>SWG4</t>
  </si>
  <si>
    <t>SWG35</t>
  </si>
  <si>
    <t>SWG41</t>
  </si>
  <si>
    <t>SWG26</t>
  </si>
  <si>
    <t>SWG7</t>
  </si>
  <si>
    <t>XS3</t>
  </si>
  <si>
    <t>XS20B</t>
  </si>
  <si>
    <t>XS26B</t>
  </si>
  <si>
    <t>XS19B</t>
  </si>
  <si>
    <t>XS7A</t>
  </si>
  <si>
    <t>WWF461</t>
  </si>
  <si>
    <t>WWF213</t>
  </si>
  <si>
    <t>XS2</t>
  </si>
  <si>
    <t>WWF260</t>
  </si>
  <si>
    <t>XS21A</t>
  </si>
  <si>
    <t>WWF54</t>
  </si>
  <si>
    <t>WWF352</t>
  </si>
  <si>
    <t>WWF212</t>
  </si>
  <si>
    <t>WWF436</t>
  </si>
  <si>
    <t>XS52A</t>
  </si>
  <si>
    <t>WWF465</t>
  </si>
  <si>
    <t>XS43A</t>
  </si>
  <si>
    <t>WWF243</t>
  </si>
  <si>
    <t>XS20A</t>
  </si>
  <si>
    <t>XS22A</t>
  </si>
  <si>
    <t>XS18A</t>
  </si>
  <si>
    <t>XS26A</t>
  </si>
  <si>
    <t>XS46A</t>
  </si>
  <si>
    <t>XS23A</t>
  </si>
  <si>
    <t>WWF100</t>
  </si>
  <si>
    <t>WWF199</t>
  </si>
  <si>
    <t>WWF15</t>
  </si>
  <si>
    <t>WWF423</t>
  </si>
  <si>
    <t>WWF273</t>
  </si>
  <si>
    <t>WWF177</t>
  </si>
  <si>
    <t>WWF373</t>
  </si>
  <si>
    <t>WWF447</t>
  </si>
  <si>
    <t>WWF147</t>
  </si>
  <si>
    <t>WWF343</t>
  </si>
  <si>
    <t>WWF270</t>
  </si>
  <si>
    <t>XS25A</t>
  </si>
  <si>
    <t>XS24A</t>
  </si>
  <si>
    <t>WWF385</t>
  </si>
  <si>
    <t>WWF194</t>
  </si>
  <si>
    <t>WWF458</t>
  </si>
  <si>
    <t>WWF248</t>
  </si>
  <si>
    <t>XS55A</t>
  </si>
  <si>
    <t>WWF193</t>
  </si>
  <si>
    <t>XS9A</t>
  </si>
  <si>
    <t>WWF36</t>
  </si>
  <si>
    <t>WWF364</t>
  </si>
  <si>
    <t>XS12</t>
  </si>
  <si>
    <t>XS51A</t>
  </si>
  <si>
    <t>WWF283</t>
  </si>
  <si>
    <t>WWF112</t>
  </si>
  <si>
    <t>WWF413</t>
  </si>
  <si>
    <t>WWF237</t>
  </si>
  <si>
    <t>XS10</t>
  </si>
  <si>
    <t>WWF46</t>
  </si>
  <si>
    <t>WWF360</t>
  </si>
  <si>
    <t>SWG57</t>
  </si>
  <si>
    <t>WWF310</t>
  </si>
  <si>
    <t>WWF372</t>
  </si>
  <si>
    <t>WWF381</t>
  </si>
  <si>
    <t>WWF14</t>
  </si>
  <si>
    <t>WWF355</t>
  </si>
  <si>
    <t>WWF348</t>
  </si>
  <si>
    <t>WWF95</t>
  </si>
  <si>
    <t>WWF351</t>
  </si>
  <si>
    <t>WWF236</t>
  </si>
  <si>
    <t>WWF309</t>
  </si>
  <si>
    <t>XS37A</t>
  </si>
  <si>
    <t>SWG59</t>
  </si>
  <si>
    <t>SWG67</t>
  </si>
  <si>
    <t>SWG75</t>
  </si>
  <si>
    <t>SWG18</t>
  </si>
  <si>
    <t>H2s3x10</t>
  </si>
  <si>
    <t>WWF111</t>
  </si>
  <si>
    <t>WWF424</t>
  </si>
  <si>
    <t>WWF427</t>
  </si>
  <si>
    <t>WWF432</t>
  </si>
  <si>
    <t>WWF382</t>
  </si>
  <si>
    <t>WWF196</t>
  </si>
  <si>
    <t>XS32A</t>
  </si>
  <si>
    <t>WWF151</t>
  </si>
  <si>
    <t>SWG61</t>
  </si>
  <si>
    <t>WWF429</t>
  </si>
  <si>
    <t>WWF127</t>
  </si>
  <si>
    <t>WWF316</t>
  </si>
  <si>
    <t>WWF92</t>
  </si>
  <si>
    <t>WWF173</t>
  </si>
  <si>
    <t>WWF356</t>
  </si>
  <si>
    <t>WWF200</t>
  </si>
  <si>
    <t>WWF252</t>
  </si>
  <si>
    <t>XS13</t>
  </si>
  <si>
    <t>WWF346</t>
  </si>
  <si>
    <t>WWF428</t>
  </si>
  <si>
    <t>WWF377</t>
  </si>
  <si>
    <t>XS34A</t>
  </si>
  <si>
    <t>WWF371</t>
  </si>
  <si>
    <t>WWF403</t>
  </si>
  <si>
    <t>WWF124</t>
  </si>
  <si>
    <t>WWF244</t>
  </si>
  <si>
    <t>WWF221</t>
  </si>
  <si>
    <t>WWF344</t>
  </si>
  <si>
    <t>WWF286</t>
  </si>
  <si>
    <t>WWF228</t>
  </si>
  <si>
    <t>XS6A</t>
  </si>
  <si>
    <t>WWF414</t>
  </si>
  <si>
    <t>WWF98</t>
  </si>
  <si>
    <t>XS41B</t>
  </si>
  <si>
    <t>XS54B</t>
  </si>
  <si>
    <t>XS38A</t>
  </si>
  <si>
    <t>XS45A</t>
  </si>
  <si>
    <t>WWF259</t>
  </si>
  <si>
    <t>WWF420</t>
  </si>
  <si>
    <t>WWF438</t>
  </si>
  <si>
    <t>WWF203</t>
  </si>
  <si>
    <t>WWF287</t>
  </si>
  <si>
    <t>WWF411</t>
  </si>
  <si>
    <t>WWF456</t>
  </si>
  <si>
    <t>WWF105</t>
  </si>
  <si>
    <t>WWF335</t>
  </si>
  <si>
    <t>WWF96</t>
  </si>
  <si>
    <t>WWF136</t>
  </si>
  <si>
    <t>WWF197</t>
  </si>
  <si>
    <t>WWF449</t>
  </si>
  <si>
    <t>WWF245</t>
  </si>
  <si>
    <t>XS28A</t>
  </si>
  <si>
    <t>XS33B</t>
  </si>
  <si>
    <t>XS41A</t>
  </si>
  <si>
    <t>Q3s7x10</t>
  </si>
  <si>
    <t>XS2s5x4</t>
  </si>
  <si>
    <t>WWF404</t>
  </si>
  <si>
    <t>WWF460</t>
  </si>
  <si>
    <t>SWG66</t>
  </si>
  <si>
    <t>WWF387</t>
  </si>
  <si>
    <t>WWF393</t>
  </si>
  <si>
    <t>WWF443</t>
  </si>
  <si>
    <t>XS42B</t>
  </si>
  <si>
    <t>WWF375</t>
  </si>
  <si>
    <t>XS2s9x2</t>
  </si>
  <si>
    <t>WWF349</t>
  </si>
  <si>
    <t>BM7x3</t>
  </si>
  <si>
    <t>WWF384</t>
  </si>
  <si>
    <t>WWF222</t>
  </si>
  <si>
    <t>WWF102</t>
  </si>
  <si>
    <t>WWF307</t>
  </si>
  <si>
    <t>WWF234</t>
  </si>
  <si>
    <t>WWF110</t>
  </si>
  <si>
    <t>WWF247</t>
  </si>
  <si>
    <t>WWF76</t>
  </si>
  <si>
    <t>WWF68</t>
  </si>
  <si>
    <t>WWF71</t>
  </si>
  <si>
    <t>WWF345</t>
  </si>
  <si>
    <t>WWF119</t>
  </si>
  <si>
    <t>WWF186</t>
  </si>
  <si>
    <t>WWF163</t>
  </si>
  <si>
    <t>WWF188</t>
  </si>
  <si>
    <t>WWF189</t>
  </si>
  <si>
    <t>WWF172</t>
  </si>
  <si>
    <t>WWF168</t>
  </si>
  <si>
    <t>WWF425</t>
  </si>
  <si>
    <t>WWF275</t>
  </si>
  <si>
    <t>WWF314</t>
  </si>
  <si>
    <t>WWF256</t>
  </si>
  <si>
    <t>WWF7</t>
  </si>
  <si>
    <t>WWF388</t>
  </si>
  <si>
    <t>WWF389</t>
  </si>
  <si>
    <t>WWF408</t>
  </si>
  <si>
    <t>WWF426</t>
  </si>
  <si>
    <t>WWF370</t>
  </si>
  <si>
    <t>WWF455</t>
  </si>
  <si>
    <t>WWF459</t>
  </si>
  <si>
    <t>WWF34</t>
  </si>
  <si>
    <t>WWF170</t>
  </si>
  <si>
    <t>WWF182</t>
  </si>
  <si>
    <t>WWF162</t>
  </si>
  <si>
    <t>WWF176</t>
  </si>
  <si>
    <t>WWF165</t>
  </si>
  <si>
    <t>WWF178</t>
  </si>
  <si>
    <t>WWF180</t>
  </si>
  <si>
    <t>WWF185</t>
  </si>
  <si>
    <t>WWF191</t>
  </si>
  <si>
    <t>WWF410</t>
  </si>
  <si>
    <t>WWF430</t>
  </si>
  <si>
    <t>WWF415</t>
  </si>
  <si>
    <t>WWF366</t>
  </si>
  <si>
    <t>WWF444</t>
  </si>
  <si>
    <t>WWF276</t>
  </si>
  <si>
    <t>WWF225</t>
  </si>
  <si>
    <t>WWF241</t>
  </si>
  <si>
    <t>WWF257</t>
  </si>
  <si>
    <t>WWF207</t>
  </si>
  <si>
    <t>WWF69</t>
  </si>
  <si>
    <t>WWF80</t>
  </si>
  <si>
    <t>XS9B</t>
  </si>
  <si>
    <t>WWF416</t>
  </si>
  <si>
    <t>WWF434</t>
  </si>
  <si>
    <t>WWF439</t>
  </si>
  <si>
    <t>WWF453</t>
  </si>
  <si>
    <t>WWF383</t>
  </si>
  <si>
    <t>WWF399</t>
  </si>
  <si>
    <t>SWG65</t>
  </si>
  <si>
    <t>SWG6</t>
  </si>
  <si>
    <t>WWF72</t>
  </si>
  <si>
    <t>WWF62</t>
  </si>
  <si>
    <t>WWF64</t>
  </si>
  <si>
    <t>WWF75</t>
  </si>
  <si>
    <t>XS23B</t>
  </si>
  <si>
    <t>WWF77</t>
  </si>
  <si>
    <t>XS6B</t>
  </si>
  <si>
    <t>WWF93</t>
  </si>
  <si>
    <t>Q1s4x10</t>
  </si>
  <si>
    <t>WWF431</t>
  </si>
  <si>
    <t>WWF318</t>
  </si>
  <si>
    <t>WWF148</t>
  </si>
  <si>
    <t>WWF463</t>
  </si>
  <si>
    <t>WWF284</t>
  </si>
  <si>
    <t>WWF250</t>
  </si>
  <si>
    <t>WWF255</t>
  </si>
  <si>
    <t>Q3s6x10</t>
  </si>
  <si>
    <t>WWF60</t>
  </si>
  <si>
    <t>WWF253</t>
  </si>
  <si>
    <t>WWF85</t>
  </si>
  <si>
    <t>WWF311</t>
  </si>
  <si>
    <t>WWF175</t>
  </si>
  <si>
    <t>WWF66</t>
  </si>
  <si>
    <t>WWF336</t>
  </si>
  <si>
    <t>WWF59</t>
  </si>
  <si>
    <t>WWF86</t>
  </si>
  <si>
    <t>WWF17</t>
  </si>
  <si>
    <t>XS55</t>
  </si>
  <si>
    <t>WWF266</t>
  </si>
  <si>
    <t>XS39B</t>
  </si>
  <si>
    <t>XS40B</t>
  </si>
  <si>
    <t>WWF264</t>
  </si>
  <si>
    <t>WWF107</t>
  </si>
  <si>
    <t>WWF131</t>
  </si>
  <si>
    <t>WWF320</t>
  </si>
  <si>
    <t>WWF166</t>
  </si>
  <si>
    <t>WWF278</t>
  </si>
  <si>
    <t>WWF238</t>
  </si>
  <si>
    <t>WWF47</t>
  </si>
  <si>
    <t>WWF138</t>
  </si>
  <si>
    <t>WWF130</t>
  </si>
  <si>
    <t>WWF120</t>
  </si>
  <si>
    <t>WWF135</t>
  </si>
  <si>
    <t>WWF139</t>
  </si>
  <si>
    <t>WWF30</t>
  </si>
  <si>
    <t>WWF324</t>
  </si>
  <si>
    <t>WWF249</t>
  </si>
  <si>
    <t>WWF350</t>
  </si>
  <si>
    <t>WWF23</t>
  </si>
  <si>
    <t>WWF342</t>
  </si>
  <si>
    <t>WWF308</t>
  </si>
  <si>
    <t>WWF254</t>
  </si>
  <si>
    <t>WWF132</t>
  </si>
  <si>
    <t>WWF129</t>
  </si>
  <si>
    <t>WWF22</t>
  </si>
  <si>
    <t>SWG54</t>
  </si>
  <si>
    <t>WWF232</t>
  </si>
  <si>
    <t>WWF159</t>
  </si>
  <si>
    <t>WWF12</t>
  </si>
  <si>
    <t>WWF52</t>
  </si>
  <si>
    <t>WWF53</t>
  </si>
  <si>
    <t>WWF305</t>
  </si>
  <si>
    <t>WWF41</t>
  </si>
  <si>
    <t>WWF329</t>
  </si>
  <si>
    <t>WWF155</t>
  </si>
  <si>
    <t>WWF201</t>
  </si>
  <si>
    <t>WWF206</t>
  </si>
  <si>
    <t>WWF246</t>
  </si>
  <si>
    <t>XS4</t>
  </si>
  <si>
    <t>XS31A</t>
  </si>
  <si>
    <t>WWF363</t>
  </si>
  <si>
    <t>WWF397</t>
  </si>
  <si>
    <t>WWF390</t>
  </si>
  <si>
    <t>WWF294</t>
  </si>
  <si>
    <t>WWF369</t>
  </si>
  <si>
    <t>Q3s5x9</t>
  </si>
  <si>
    <t>H1s4x3</t>
  </si>
  <si>
    <t>XS17A</t>
  </si>
  <si>
    <t>WWF400</t>
  </si>
  <si>
    <t>XS8A</t>
  </si>
  <si>
    <t>H1s9x8</t>
  </si>
  <si>
    <t>XS32B</t>
  </si>
  <si>
    <t>WWF338</t>
  </si>
  <si>
    <t>WWF18</t>
  </si>
  <si>
    <t>WWF396</t>
  </si>
  <si>
    <t>WWF454</t>
  </si>
  <si>
    <t>WWF35</t>
  </si>
  <si>
    <t>WWF303</t>
  </si>
  <si>
    <t>WWF312</t>
  </si>
  <si>
    <t>WWF322</t>
  </si>
  <si>
    <t>WWF29</t>
  </si>
  <si>
    <t>WWF323</t>
  </si>
  <si>
    <t>WWF337</t>
  </si>
  <si>
    <t>WWF407</t>
  </si>
  <si>
    <t>WWF446</t>
  </si>
  <si>
    <t>WWF280</t>
  </si>
  <si>
    <t>WWF233</t>
  </si>
  <si>
    <t>WWF433</t>
  </si>
  <si>
    <t>Q3s6x9</t>
  </si>
  <si>
    <t>XS2s2x2</t>
  </si>
  <si>
    <t>XS39A</t>
  </si>
  <si>
    <t>SWG1</t>
  </si>
  <si>
    <t>WWF317</t>
  </si>
  <si>
    <t>WWF140</t>
  </si>
  <si>
    <t>WWF230</t>
  </si>
  <si>
    <t>WWF265</t>
  </si>
  <si>
    <t>WWF295</t>
  </si>
  <si>
    <t>WWF183</t>
  </si>
  <si>
    <t>WWF121</t>
  </si>
  <si>
    <t>WWF51</t>
  </si>
  <si>
    <t>WWF19</t>
  </si>
  <si>
    <t>WWF45</t>
  </si>
  <si>
    <t>WWF161</t>
  </si>
  <si>
    <t>WWF298</t>
  </si>
  <si>
    <t>SWG17</t>
  </si>
  <si>
    <t>WWF126</t>
  </si>
  <si>
    <t>WWF28</t>
  </si>
  <si>
    <t>WWF6</t>
  </si>
  <si>
    <t>WWF25</t>
  </si>
  <si>
    <t>WWF108</t>
  </si>
  <si>
    <t>WWF97</t>
  </si>
  <si>
    <t>WWF327</t>
  </si>
  <si>
    <t>WWF401</t>
  </si>
  <si>
    <t>XS50A</t>
  </si>
  <si>
    <t>WWF3</t>
  </si>
  <si>
    <t>XS36A</t>
  </si>
  <si>
    <t>Q3s6x7</t>
  </si>
  <si>
    <t>XS29A</t>
  </si>
  <si>
    <t>XS34B</t>
  </si>
  <si>
    <t>WWF117</t>
  </si>
  <si>
    <t>WWF204</t>
  </si>
  <si>
    <t>WWF26</t>
  </si>
  <si>
    <t>WWF231</t>
  </si>
  <si>
    <t>WWF109</t>
  </si>
  <si>
    <t>XS17B</t>
  </si>
  <si>
    <t>Q1s2x3</t>
  </si>
  <si>
    <t>WWF40</t>
  </si>
  <si>
    <t>SWG13</t>
  </si>
  <si>
    <t>WWF291</t>
  </si>
  <si>
    <t>XS5x4</t>
  </si>
  <si>
    <t>XS54A</t>
  </si>
  <si>
    <t>WWF242</t>
  </si>
  <si>
    <t>WWF223</t>
  </si>
  <si>
    <t>WWF268</t>
  </si>
  <si>
    <t>WWF8</t>
  </si>
  <si>
    <t>WWF157</t>
  </si>
  <si>
    <t>WWF215</t>
  </si>
  <si>
    <t>WWF113</t>
  </si>
  <si>
    <t>XS2s8x3</t>
  </si>
  <si>
    <t>H1s9x2</t>
  </si>
  <si>
    <t>XS14B</t>
  </si>
  <si>
    <t>WWF16</t>
  </si>
  <si>
    <t>WWF216</t>
  </si>
  <si>
    <t>XS21B</t>
  </si>
  <si>
    <t>WWF33</t>
  </si>
  <si>
    <t>XS7B</t>
  </si>
  <si>
    <t>WWF103</t>
  </si>
  <si>
    <t>WWF118</t>
  </si>
  <si>
    <t>WWF301</t>
  </si>
  <si>
    <t>XS31B</t>
  </si>
  <si>
    <t>XS22B</t>
  </si>
  <si>
    <t>WWF239</t>
  </si>
  <si>
    <t>XS1s8x9</t>
  </si>
  <si>
    <t>WWF441</t>
  </si>
  <si>
    <t>SWG2s2x5</t>
  </si>
  <si>
    <t>Q2s7x10</t>
  </si>
  <si>
    <t>XS2s6x9</t>
  </si>
  <si>
    <t>SWG2s8x9</t>
  </si>
  <si>
    <t>XS15A</t>
  </si>
  <si>
    <t>WWF192</t>
  </si>
  <si>
    <t>WWF405</t>
  </si>
  <si>
    <t>WWF435</t>
  </si>
  <si>
    <t>WWF24</t>
  </si>
  <si>
    <t>WWF457</t>
  </si>
  <si>
    <t>SWG2s1x6</t>
  </si>
  <si>
    <t>Q1s1x3</t>
  </si>
  <si>
    <t>H1s9x3</t>
  </si>
  <si>
    <t>Q3s9x5</t>
  </si>
  <si>
    <t>H2s4x7</t>
  </si>
  <si>
    <t>H2s1x3</t>
  </si>
  <si>
    <t>H3s8x5</t>
  </si>
  <si>
    <t>H1s5x3</t>
  </si>
  <si>
    <t>H2s5x9</t>
  </si>
  <si>
    <t>BM8x3</t>
  </si>
  <si>
    <t>WWF9</t>
  </si>
  <si>
    <t>WWF5</t>
  </si>
  <si>
    <t>WWF21</t>
  </si>
  <si>
    <t>WWF101</t>
  </si>
  <si>
    <t>WWF37</t>
  </si>
  <si>
    <t>WWF11</t>
  </si>
  <si>
    <t>WWF386</t>
  </si>
  <si>
    <t>WWF219</t>
  </si>
  <si>
    <t>WWF1</t>
  </si>
  <si>
    <t>WWF10</t>
  </si>
  <si>
    <t>Q2s10x3</t>
  </si>
  <si>
    <t>WWF341</t>
  </si>
  <si>
    <t>WWF133</t>
  </si>
  <si>
    <t>WWF154</t>
  </si>
  <si>
    <t>WWF391</t>
  </si>
  <si>
    <t>WWF315</t>
  </si>
  <si>
    <t>WWF332</t>
  </si>
  <si>
    <t>WWF187</t>
  </si>
  <si>
    <t>WWF208</t>
  </si>
  <si>
    <t>WWF81</t>
  </si>
  <si>
    <t>XS51B</t>
  </si>
  <si>
    <t>Q3s4x10</t>
  </si>
  <si>
    <t>H2s6x9</t>
  </si>
  <si>
    <t>H2s3x2</t>
  </si>
  <si>
    <t>WWF61</t>
  </si>
  <si>
    <t>WWF293</t>
  </si>
  <si>
    <t>WWF160</t>
  </si>
  <si>
    <t>WWF205</t>
  </si>
  <si>
    <t>WWF296</t>
  </si>
  <si>
    <t>SWG45</t>
  </si>
  <si>
    <t>WWF115</t>
  </si>
  <si>
    <t>WWF114</t>
  </si>
  <si>
    <t>WWF258</t>
  </si>
  <si>
    <t>WWF58</t>
  </si>
  <si>
    <t>SWG46</t>
  </si>
  <si>
    <t>SWG5</t>
  </si>
  <si>
    <t>SWG31</t>
  </si>
  <si>
    <t>SWG8</t>
  </si>
  <si>
    <t>XS19A</t>
  </si>
  <si>
    <t>XS1s6x4</t>
  </si>
  <si>
    <t>XS1s4x7</t>
  </si>
  <si>
    <t>H3s9x6</t>
  </si>
  <si>
    <t>SWG2s6x10</t>
  </si>
  <si>
    <t>SWG2s9x3</t>
  </si>
  <si>
    <t>Q3s2x9</t>
  </si>
  <si>
    <t>H3s6x2</t>
  </si>
  <si>
    <t>SWG1s5x4</t>
  </si>
  <si>
    <t>Q3s1x6</t>
  </si>
  <si>
    <t>XS2s4x5</t>
  </si>
  <si>
    <t>XS1s6x6</t>
  </si>
  <si>
    <t>H2s1x5</t>
  </si>
  <si>
    <t>H2s3x7</t>
  </si>
  <si>
    <t>H1s9x6</t>
  </si>
  <si>
    <t>WWF467</t>
  </si>
  <si>
    <t>SWG2s2x4</t>
  </si>
  <si>
    <t>XS2s4x7</t>
  </si>
  <si>
    <t>H1s9x5</t>
  </si>
  <si>
    <t>WWF116</t>
  </si>
  <si>
    <t>WWF210</t>
  </si>
  <si>
    <t>SWG10</t>
  </si>
  <si>
    <t>SWG44</t>
  </si>
  <si>
    <t>Q2s1x9</t>
  </si>
  <si>
    <t>Q2s3x8</t>
  </si>
  <si>
    <t>XS1s5x3</t>
  </si>
  <si>
    <t>XS1s5x4</t>
  </si>
  <si>
    <t>XS9x8</t>
  </si>
  <si>
    <t>2015Dec4x4</t>
  </si>
  <si>
    <t>H2s7x9</t>
  </si>
  <si>
    <t>H3s10x6</t>
  </si>
  <si>
    <t>XS9x7</t>
  </si>
  <si>
    <t>XS2s3x4</t>
  </si>
  <si>
    <t>Q1s3x8</t>
  </si>
  <si>
    <t>Q1s4x4</t>
  </si>
  <si>
    <t>H3s9x1</t>
  </si>
  <si>
    <t>SWG2s3x5</t>
  </si>
  <si>
    <t>BM8x8</t>
  </si>
  <si>
    <t>H2s2x5</t>
  </si>
  <si>
    <t>Q1s9x8</t>
  </si>
  <si>
    <t>H1s9x1</t>
  </si>
  <si>
    <t>WWF106</t>
  </si>
  <si>
    <t>WWF48</t>
  </si>
  <si>
    <t>Q2s4x4</t>
  </si>
  <si>
    <t>Q2s1x5</t>
  </si>
  <si>
    <t>H2s2x3</t>
  </si>
  <si>
    <t>H3s9x2</t>
  </si>
  <si>
    <t>WWF285</t>
  </si>
  <si>
    <t>SWG43</t>
  </si>
  <si>
    <t>SWG11</t>
  </si>
  <si>
    <t>WWF290</t>
  </si>
  <si>
    <t>WWF179</t>
  </si>
  <si>
    <t>WWF462</t>
  </si>
  <si>
    <t>SWG25</t>
  </si>
  <si>
    <t>WWF330</t>
  </si>
  <si>
    <t>SWG14</t>
  </si>
  <si>
    <t>WWF365</t>
  </si>
  <si>
    <t>Q1s2x8</t>
  </si>
  <si>
    <t>XS2s3x9</t>
  </si>
  <si>
    <t>H2s6x8</t>
  </si>
  <si>
    <t>H1s2x9</t>
  </si>
  <si>
    <t>H2s6x7</t>
  </si>
  <si>
    <t>H3s9x3</t>
  </si>
  <si>
    <t>H3s6x5</t>
  </si>
  <si>
    <t>XS1s4x3</t>
  </si>
  <si>
    <t>WWF440</t>
  </si>
  <si>
    <t>WWF282</t>
  </si>
  <si>
    <t>Q2s1x8</t>
  </si>
  <si>
    <t>XS7x4</t>
  </si>
  <si>
    <t>SWG2s2x8</t>
  </si>
  <si>
    <t>H1s3x4</t>
  </si>
  <si>
    <t>XS7x10</t>
  </si>
  <si>
    <t>WWF277</t>
  </si>
  <si>
    <t>XS14A</t>
  </si>
  <si>
    <t>XS6x10</t>
  </si>
  <si>
    <t>WWF325</t>
  </si>
  <si>
    <t>WWF468</t>
  </si>
  <si>
    <t>SWG2s5x9</t>
  </si>
  <si>
    <t>SWG21</t>
  </si>
  <si>
    <t>H3s9x5</t>
  </si>
  <si>
    <t>Q1s10x4</t>
  </si>
  <si>
    <t>Q3s4x9</t>
  </si>
  <si>
    <t>XS2s8x9</t>
  </si>
  <si>
    <t>SWG2s1x3</t>
  </si>
  <si>
    <t>Q1s6x4</t>
  </si>
  <si>
    <t>Q3s8x10</t>
  </si>
  <si>
    <t>H3s3x2</t>
  </si>
  <si>
    <t>H1s3x2</t>
  </si>
  <si>
    <t>WWF44</t>
  </si>
  <si>
    <t>WWF281</t>
  </si>
  <si>
    <t>BM8x9</t>
  </si>
  <si>
    <t>Q1s10x9</t>
  </si>
  <si>
    <t>Q3s8x9</t>
  </si>
  <si>
    <t>Q1s2x2</t>
  </si>
  <si>
    <t>Q1s3x7</t>
  </si>
  <si>
    <t>SWG2s7x8</t>
  </si>
  <si>
    <t>H2s3x4</t>
  </si>
  <si>
    <t>H2s9x10</t>
  </si>
  <si>
    <t>SWG2s1x2</t>
  </si>
  <si>
    <t>WWF334</t>
  </si>
  <si>
    <t>WWF304</t>
  </si>
  <si>
    <t>XS40A</t>
  </si>
  <si>
    <t>WWF326</t>
  </si>
  <si>
    <t>H3s6x1</t>
  </si>
  <si>
    <t>Q2s6x10</t>
  </si>
  <si>
    <t>Q1s6x2</t>
  </si>
  <si>
    <t>XS2s7x4</t>
  </si>
  <si>
    <t>H1s8x3</t>
  </si>
  <si>
    <t>H2s3x6</t>
  </si>
  <si>
    <t>SWG2s2x2</t>
  </si>
  <si>
    <t>BM2x6</t>
  </si>
  <si>
    <t>H2s2x6</t>
  </si>
  <si>
    <t>WWF70</t>
  </si>
  <si>
    <t>WWF67</t>
  </si>
  <si>
    <t>H2s8x9</t>
  </si>
  <si>
    <t>Q2s9x10</t>
  </si>
  <si>
    <t>H1s6x5</t>
  </si>
  <si>
    <t>XS1s2x2</t>
  </si>
  <si>
    <t>XS9x4</t>
  </si>
  <si>
    <t>H2s3x5</t>
  </si>
  <si>
    <t>SWG2s6x8</t>
  </si>
  <si>
    <t>Q3s9x10</t>
  </si>
  <si>
    <t>Q2s8x10</t>
  </si>
  <si>
    <t>SWG2s3x8</t>
  </si>
  <si>
    <t>WWF333</t>
  </si>
  <si>
    <t>SWG32</t>
  </si>
  <si>
    <t>SWG2s6x9</t>
  </si>
  <si>
    <t>H3s5x3</t>
  </si>
  <si>
    <t>SWG2s9x1</t>
  </si>
  <si>
    <t>SWG2s7x4</t>
  </si>
  <si>
    <t>H2s8x10</t>
  </si>
  <si>
    <t>H1s10x7</t>
  </si>
  <si>
    <t>H1s9x10</t>
  </si>
  <si>
    <t>Q2s4x5</t>
  </si>
  <si>
    <t>XS2x3</t>
  </si>
  <si>
    <t>H2s3x9</t>
  </si>
  <si>
    <t>XS2s9x7</t>
  </si>
  <si>
    <t>H1s10x5</t>
  </si>
  <si>
    <t>SWG2s3x4</t>
  </si>
  <si>
    <t>Q3s5x6</t>
  </si>
  <si>
    <t>BM6x9</t>
  </si>
  <si>
    <t>2015Dec8x10</t>
  </si>
  <si>
    <t>H1s7x5</t>
  </si>
  <si>
    <t>Q1s9x3</t>
  </si>
  <si>
    <t>BM2x5</t>
  </si>
  <si>
    <t>SWG19</t>
  </si>
  <si>
    <t>2015Dec5x4</t>
  </si>
  <si>
    <t>SWG55</t>
  </si>
  <si>
    <t>SWG2s4x3</t>
  </si>
  <si>
    <t>Q2s8x9</t>
  </si>
  <si>
    <t>XS1s9x4</t>
  </si>
  <si>
    <t>SWG1s6x5</t>
  </si>
  <si>
    <t>H2s1x9</t>
  </si>
  <si>
    <t>SWG1s6x4</t>
  </si>
  <si>
    <t>SWG1s9x5</t>
  </si>
  <si>
    <t>H2s5x6</t>
  </si>
  <si>
    <t>SWG1s4x3</t>
  </si>
  <si>
    <t>XS1s9x6</t>
  </si>
  <si>
    <t>2015Dec8x8</t>
  </si>
  <si>
    <t>XS2x8</t>
  </si>
  <si>
    <t>SWG2s1x4</t>
  </si>
  <si>
    <t>XS1s7x2</t>
  </si>
  <si>
    <t>Q3s2x8</t>
  </si>
  <si>
    <t>Q2s3x5</t>
  </si>
  <si>
    <t>XS8x5</t>
  </si>
  <si>
    <t>BM10x3</t>
  </si>
  <si>
    <t>SWG2s4x5</t>
  </si>
  <si>
    <t>XS8x4</t>
  </si>
  <si>
    <t>XS1s8x7</t>
  </si>
  <si>
    <t>2015Dec_LIB</t>
    <phoneticPr fontId="3" type="noConversion"/>
  </si>
  <si>
    <t>BM_LIB</t>
    <phoneticPr fontId="3" type="noConversion"/>
  </si>
  <si>
    <t>H1_LIB</t>
    <phoneticPr fontId="3" type="noConversion"/>
  </si>
  <si>
    <t>H2_LIB</t>
    <phoneticPr fontId="3" type="noConversion"/>
  </si>
  <si>
    <t>H3_LIB</t>
    <phoneticPr fontId="3" type="noConversion"/>
  </si>
  <si>
    <t>Q1_LIB</t>
    <phoneticPr fontId="3" type="noConversion"/>
  </si>
  <si>
    <t>Q2_LIB</t>
    <phoneticPr fontId="3" type="noConversion"/>
  </si>
  <si>
    <t>Q3_LIB</t>
    <phoneticPr fontId="3" type="noConversion"/>
  </si>
  <si>
    <t>SWG1_LIB</t>
    <phoneticPr fontId="3" type="noConversion"/>
  </si>
  <si>
    <t>SWG2_LIB</t>
    <phoneticPr fontId="3" type="noConversion"/>
  </si>
  <si>
    <t>XS1_LIB</t>
    <phoneticPr fontId="3" type="noConversion"/>
  </si>
  <si>
    <t>XS_LIB</t>
    <phoneticPr fontId="3" type="noConversion"/>
  </si>
  <si>
    <t>XS2_LIB</t>
    <phoneticPr fontId="3" type="noConversion"/>
  </si>
  <si>
    <t>first LIB by using twin MIDs, no negative controls</t>
    <phoneticPr fontId="3" type="noConversion"/>
  </si>
  <si>
    <t>second LIB by using twin MIDs, no negative controls</t>
    <phoneticPr fontId="3" type="noConversion"/>
  </si>
  <si>
    <t>first LIB to test the new adaptor-PCRadding method</t>
    <phoneticPr fontId="3" type="noConversion"/>
  </si>
  <si>
    <t>QN means Quang Nam SaoLa NR</t>
  </si>
  <si>
    <t>H means Hue Sao La NR</t>
  </si>
  <si>
    <t>XS means Xe Sap, Laos</t>
  </si>
  <si>
    <t xml:space="preserve">BM means Bach Ma NP </t>
  </si>
  <si>
    <t>library codes in first row</t>
  </si>
  <si>
    <t>SWG means Saola Working Group</t>
  </si>
  <si>
    <t>index</t>
  </si>
  <si>
    <t>Worksheet_filename</t>
  </si>
  <si>
    <t>Date_collected</t>
  </si>
  <si>
    <t>Collector</t>
  </si>
  <si>
    <t>Collector_code</t>
  </si>
  <si>
    <t>Other_information1</t>
  </si>
  <si>
    <t>Other_information2</t>
  </si>
  <si>
    <t>Protected_Area</t>
  </si>
  <si>
    <t>Forest_Compartment</t>
  </si>
  <si>
    <t>Original_ID_Code</t>
  </si>
  <si>
    <t>Approx_number_leeches</t>
  </si>
  <si>
    <t>WWF_SWG_ID</t>
  </si>
  <si>
    <t>New_ID_Code</t>
  </si>
  <si>
    <t>Suggested_Tube_Combinatiom</t>
  </si>
  <si>
    <t>WWF_ID</t>
  </si>
  <si>
    <t xml:space="preserve">Bach Ma NP </t>
  </si>
  <si>
    <t>Vong - 01</t>
  </si>
  <si>
    <t>BM-1</t>
  </si>
  <si>
    <t>BM-1 combine BM-11,13</t>
  </si>
  <si>
    <t>Dũng - 01</t>
  </si>
  <si>
    <t>BM-11</t>
  </si>
  <si>
    <t>22&amp;23/09/2012</t>
  </si>
  <si>
    <t>Dũng - 03</t>
  </si>
  <si>
    <t>BM-13</t>
  </si>
  <si>
    <t>Vong - 02</t>
  </si>
  <si>
    <t>BM-2</t>
  </si>
  <si>
    <t>BM-2,3,4 combine BM-5,9</t>
  </si>
  <si>
    <t>WWF46</t>
    <phoneticPr fontId="9" type="noConversion"/>
  </si>
  <si>
    <t>Vong - 03</t>
  </si>
  <si>
    <t>BM-3</t>
  </si>
  <si>
    <t>Vong - 04</t>
  </si>
  <si>
    <t>BM- 4</t>
  </si>
  <si>
    <t>Vong - 05</t>
  </si>
  <si>
    <t>BM- 5</t>
  </si>
  <si>
    <t>Vong - 09</t>
  </si>
  <si>
    <t>BM -9</t>
  </si>
  <si>
    <t>Vong - 06</t>
  </si>
  <si>
    <t>BM-6</t>
  </si>
  <si>
    <t>BM-6,7 combine BM-8</t>
  </si>
  <si>
    <t>WWF47</t>
    <phoneticPr fontId="9" type="noConversion"/>
  </si>
  <si>
    <t>Vong - 07</t>
  </si>
  <si>
    <t>BM-7</t>
  </si>
  <si>
    <t>Vong - 08</t>
  </si>
  <si>
    <t>BM-8</t>
  </si>
  <si>
    <t>24&amp;25/09/2012</t>
  </si>
  <si>
    <t>Dũng - 02</t>
  </si>
  <si>
    <t>BM -12</t>
  </si>
  <si>
    <t>BM-12 combine BM-14</t>
  </si>
  <si>
    <t>WWF48</t>
    <phoneticPr fontId="9" type="noConversion"/>
  </si>
  <si>
    <t>Dũng - 04</t>
  </si>
  <si>
    <t>BM -14</t>
  </si>
  <si>
    <t>Quang - 01</t>
  </si>
  <si>
    <t>BM -15</t>
  </si>
  <si>
    <t>BM-15,16 combine BM-17</t>
  </si>
  <si>
    <t>Quang - 02</t>
  </si>
  <si>
    <t>BM -16</t>
  </si>
  <si>
    <t>Quang - 03</t>
  </si>
  <si>
    <t>BM -17</t>
  </si>
  <si>
    <t>Nguyễn Văn Thiện</t>
  </si>
  <si>
    <t>BM-20</t>
  </si>
  <si>
    <t>BM-20,22 combine BM-23</t>
  </si>
  <si>
    <t>Huỳnh Đức Huy</t>
  </si>
  <si>
    <t>BM-22</t>
  </si>
  <si>
    <t>Võ Hồng Minh</t>
  </si>
  <si>
    <t>BM-23</t>
  </si>
  <si>
    <t>BM-26</t>
  </si>
  <si>
    <t>BM-28</t>
  </si>
  <si>
    <t>BM-37</t>
  </si>
  <si>
    <t>13/4/2013</t>
  </si>
  <si>
    <t>BM-42</t>
  </si>
  <si>
    <t>BM-44</t>
  </si>
  <si>
    <t>BM-44,45 combine BM-46</t>
  </si>
  <si>
    <t>WWF55</t>
    <phoneticPr fontId="9" type="noConversion"/>
  </si>
  <si>
    <t>BM-45</t>
  </si>
  <si>
    <t>BM-46</t>
  </si>
  <si>
    <t>22/04/2013</t>
  </si>
  <si>
    <t>Trần Văn Tử</t>
  </si>
  <si>
    <t>BM-55</t>
  </si>
  <si>
    <t>BM-55,56 combine BM-57,60</t>
  </si>
  <si>
    <t>Phan Huy Quang</t>
  </si>
  <si>
    <t>BM-56</t>
  </si>
  <si>
    <t>Hoàng Minh Vũ</t>
  </si>
  <si>
    <t>BM-57</t>
  </si>
  <si>
    <t>23/04/2013</t>
  </si>
  <si>
    <t>BM-60</t>
  </si>
  <si>
    <t>WWF-Xe Sap, Laos</t>
  </si>
  <si>
    <t>Laos</t>
  </si>
  <si>
    <t>XS # 17-2</t>
  </si>
  <si>
    <t>XS-1</t>
  </si>
  <si>
    <t>WWF57</t>
    <phoneticPr fontId="9" type="noConversion"/>
  </si>
  <si>
    <t>XS TG 2/12/12</t>
  </si>
  <si>
    <t>30+</t>
  </si>
  <si>
    <t>XS-2</t>
  </si>
  <si>
    <t>XS # 23-1</t>
  </si>
  <si>
    <t>XS-3</t>
  </si>
  <si>
    <t>XS # 23-2</t>
  </si>
  <si>
    <t>XS-4</t>
  </si>
  <si>
    <t>XS# 02-1</t>
  </si>
  <si>
    <t>XS-5</t>
  </si>
  <si>
    <t>XS# 02-2</t>
  </si>
  <si>
    <t>XS-6</t>
  </si>
  <si>
    <t>XS# 04-1</t>
  </si>
  <si>
    <t>XS-7</t>
  </si>
  <si>
    <t>XS# 04-2</t>
  </si>
  <si>
    <t>XS-8</t>
  </si>
  <si>
    <t>XS# 05-2</t>
  </si>
  <si>
    <t>XS-9</t>
  </si>
  <si>
    <t>XS# 10-1</t>
  </si>
  <si>
    <t>XS-10</t>
  </si>
  <si>
    <t>XS# 14-1</t>
  </si>
  <si>
    <t>XS-11</t>
  </si>
  <si>
    <t>XS# 14-2</t>
  </si>
  <si>
    <t>XS-12</t>
  </si>
  <si>
    <t>XS# 15-1</t>
  </si>
  <si>
    <t>XS-13</t>
  </si>
  <si>
    <t>XS# 15-2</t>
  </si>
  <si>
    <t>XS-14</t>
  </si>
  <si>
    <t>XS# 20-1</t>
  </si>
  <si>
    <t>XS-15</t>
  </si>
  <si>
    <t>XS# 21-1</t>
  </si>
  <si>
    <t>XS-16</t>
  </si>
  <si>
    <t>XS# 21-2</t>
  </si>
  <si>
    <t>XS-17</t>
  </si>
  <si>
    <t>WCS-LL, Laos</t>
  </si>
  <si>
    <t>WCS-1-13-Rivter</t>
  </si>
  <si>
    <t>XS-18</t>
  </si>
  <si>
    <t>WWF58</t>
    <phoneticPr fontId="9" type="noConversion"/>
  </si>
  <si>
    <t>WCS-2-13-Rivter</t>
  </si>
  <si>
    <t>XS-19</t>
  </si>
  <si>
    <t>WCS-3-13-Rivter</t>
  </si>
  <si>
    <t>XS-20</t>
  </si>
  <si>
    <t>WCS-4-13-Rivter</t>
  </si>
  <si>
    <t>XS-21</t>
  </si>
  <si>
    <t>WCS-5-14-A-Start</t>
  </si>
  <si>
    <t>XS-22</t>
  </si>
  <si>
    <t>WCS-6-14-A-Start</t>
  </si>
  <si>
    <t>XS-23</t>
  </si>
  <si>
    <t>WWF63</t>
  </si>
  <si>
    <t>WCS-7-14-start-E</t>
  </si>
  <si>
    <t>XS-24</t>
  </si>
  <si>
    <t>WCS-8-14-start-E</t>
  </si>
  <si>
    <t>XS-25</t>
  </si>
  <si>
    <t>WCS-9-15A-start</t>
  </si>
  <si>
    <t>185+</t>
  </si>
  <si>
    <t>XS-26</t>
  </si>
  <si>
    <t>WCS-10-15A-start</t>
  </si>
  <si>
    <t>XS-27</t>
  </si>
  <si>
    <t>WCS-11-15-start-F</t>
  </si>
  <si>
    <t>200+</t>
  </si>
  <si>
    <t>XS-28</t>
  </si>
  <si>
    <t>WCS-12-15-L/R</t>
  </si>
  <si>
    <t xml:space="preserve">110+ </t>
  </si>
  <si>
    <t>XS-29</t>
  </si>
  <si>
    <t xml:space="preserve">WCS-13-15 - s </t>
  </si>
  <si>
    <t xml:space="preserve">8+ </t>
  </si>
  <si>
    <t>XS-30</t>
  </si>
  <si>
    <t>WCS-14-15 -L</t>
  </si>
  <si>
    <t>90+</t>
  </si>
  <si>
    <t>XS-31</t>
  </si>
  <si>
    <t xml:space="preserve">WCS-15-15 - R </t>
  </si>
  <si>
    <t>140+</t>
  </si>
  <si>
    <t>XS-32</t>
  </si>
  <si>
    <t>WCS-16-15-G</t>
  </si>
  <si>
    <t>45+</t>
  </si>
  <si>
    <t>XS-33</t>
  </si>
  <si>
    <t>WWF73</t>
  </si>
  <si>
    <t xml:space="preserve">WCS-17-15-x </t>
  </si>
  <si>
    <t>60+</t>
  </si>
  <si>
    <t>XS-34</t>
  </si>
  <si>
    <t>WCS-18-15 - - G   100</t>
  </si>
  <si>
    <t>XS-35</t>
  </si>
  <si>
    <t xml:space="preserve">WCS-19-16-Riv-G </t>
  </si>
  <si>
    <t>XS-36</t>
  </si>
  <si>
    <t>WCS-20-16-G-H</t>
  </si>
  <si>
    <t>XS-37</t>
  </si>
  <si>
    <t>WCS-21-16-X-#2</t>
  </si>
  <si>
    <t>XS-38</t>
  </si>
  <si>
    <t>WWF78</t>
  </si>
  <si>
    <t>WCS-22-16- - GG</t>
  </si>
  <si>
    <t>XS-39</t>
  </si>
  <si>
    <t>WWF79</t>
  </si>
  <si>
    <t xml:space="preserve">WCS-23-16 - A- start </t>
  </si>
  <si>
    <t>XS-40</t>
  </si>
  <si>
    <t>WCS-24-16-x-#1</t>
  </si>
  <si>
    <t>XS-41</t>
  </si>
  <si>
    <t>WCS-25-16-R</t>
  </si>
  <si>
    <t>XS-42</t>
  </si>
  <si>
    <t xml:space="preserve">WCS-26-16 - G </t>
  </si>
  <si>
    <t>XS-43</t>
  </si>
  <si>
    <t xml:space="preserve">WCS-27-16 - L </t>
  </si>
  <si>
    <t>XS-44</t>
  </si>
  <si>
    <t xml:space="preserve">WCS-28-17- GG </t>
  </si>
  <si>
    <t>XS-45</t>
  </si>
  <si>
    <t xml:space="preserve">WCS-29-17- A - start </t>
  </si>
  <si>
    <t>XS-46</t>
  </si>
  <si>
    <t>WCS-30-17- G - H</t>
  </si>
  <si>
    <t>XS-47</t>
  </si>
  <si>
    <t xml:space="preserve">WCS-31-17 - H - E </t>
  </si>
  <si>
    <t>XS-48</t>
  </si>
  <si>
    <t xml:space="preserve">WCS-32-17 - H - E </t>
  </si>
  <si>
    <t>XS-49</t>
  </si>
  <si>
    <t xml:space="preserve">WCS-33-18- A- start </t>
  </si>
  <si>
    <t>XS-50</t>
  </si>
  <si>
    <t>WWF90</t>
  </si>
  <si>
    <t>XS# 11-2</t>
  </si>
  <si>
    <t>XS-51</t>
  </si>
  <si>
    <t>WWF91</t>
    <phoneticPr fontId="9" type="noConversion"/>
  </si>
  <si>
    <t>XS # 17-1</t>
  </si>
  <si>
    <t>XS-52</t>
  </si>
  <si>
    <t>XS 24-1 -3.12.12</t>
  </si>
  <si>
    <t>XS-53</t>
  </si>
  <si>
    <t>XS 24-2 -3.12.12</t>
  </si>
  <si>
    <t>XS-54</t>
  </si>
  <si>
    <t>XS travel from block 14.20</t>
  </si>
  <si>
    <t>XS-55</t>
  </si>
  <si>
    <t>Hue Sao La NR</t>
  </si>
  <si>
    <t>1-Hóa</t>
  </si>
  <si>
    <t>H-1</t>
  </si>
  <si>
    <t>H - 1 combine H - 2</t>
  </si>
  <si>
    <t>2-Hóa</t>
  </si>
  <si>
    <t>H-2</t>
  </si>
  <si>
    <t>3-Hóa</t>
  </si>
  <si>
    <t>H-3</t>
  </si>
  <si>
    <t>H - 3 combine  H - 4,5</t>
  </si>
  <si>
    <t>4-Hóa</t>
  </si>
  <si>
    <t>H-4</t>
  </si>
  <si>
    <t>5-Hóa</t>
  </si>
  <si>
    <t>H-5</t>
  </si>
  <si>
    <t>30/6/2012</t>
  </si>
  <si>
    <t>10-Hóa</t>
  </si>
  <si>
    <t>H-10</t>
  </si>
  <si>
    <t>H - 10  combine H - 11</t>
  </si>
  <si>
    <t>WWF94</t>
    <phoneticPr fontId="9" type="noConversion"/>
  </si>
  <si>
    <t>11-Hóa</t>
  </si>
  <si>
    <t>H-11</t>
  </si>
  <si>
    <t>12-Hóa</t>
  </si>
  <si>
    <t>H-12</t>
  </si>
  <si>
    <t>H - 12,13 combine H - 14</t>
  </si>
  <si>
    <t>WWF95</t>
    <phoneticPr fontId="9" type="noConversion"/>
  </si>
  <si>
    <t>13-Hóa</t>
  </si>
  <si>
    <t>H-13</t>
  </si>
  <si>
    <t>14-Hóa</t>
  </si>
  <si>
    <t>H-14</t>
  </si>
  <si>
    <t>15-Hóa</t>
  </si>
  <si>
    <t>H-15</t>
  </si>
  <si>
    <t>H - 15 combine H - 16 &amp; H - 60</t>
  </si>
  <si>
    <t>16-Hóa</t>
  </si>
  <si>
    <t>H-16</t>
  </si>
  <si>
    <t>17-Dành</t>
  </si>
  <si>
    <t>H-60</t>
  </si>
  <si>
    <t>13/7/2012</t>
  </si>
  <si>
    <t>17-Hóa</t>
  </si>
  <si>
    <t>H-17</t>
  </si>
  <si>
    <t>H - 17,18 combine H - 19</t>
  </si>
  <si>
    <t>WWF97</t>
    <phoneticPr fontId="9" type="noConversion"/>
  </si>
  <si>
    <t>14/7/2012</t>
  </si>
  <si>
    <t>18-Hoa</t>
  </si>
  <si>
    <t>H-18</t>
  </si>
  <si>
    <t>15/7/2012</t>
  </si>
  <si>
    <t>19-Hoa</t>
  </si>
  <si>
    <t>H-19</t>
  </si>
  <si>
    <t>16/7/2012</t>
  </si>
  <si>
    <t>20-Hoa</t>
  </si>
  <si>
    <t>H-20</t>
  </si>
  <si>
    <t>H - 20,21 combine H - 22</t>
  </si>
  <si>
    <t>17/7/2012</t>
  </si>
  <si>
    <t>21-Hoa</t>
  </si>
  <si>
    <t>H-21</t>
  </si>
  <si>
    <t>18/7/2012</t>
  </si>
  <si>
    <t>22-Hoa</t>
  </si>
  <si>
    <t>H-22</t>
  </si>
  <si>
    <t>23/7/2012</t>
  </si>
  <si>
    <t>23-Hoa</t>
  </si>
  <si>
    <t>H-23</t>
  </si>
  <si>
    <t>H - 23,24 combine H - 25</t>
  </si>
  <si>
    <t>WWF99</t>
    <phoneticPr fontId="9" type="noConversion"/>
  </si>
  <si>
    <t>24/7/2012</t>
  </si>
  <si>
    <t>24-Hoa</t>
  </si>
  <si>
    <t>H-24</t>
  </si>
  <si>
    <t>25-Hoa</t>
  </si>
  <si>
    <t>H-25</t>
  </si>
  <si>
    <t>19/8/2012</t>
  </si>
  <si>
    <t>27-Hoa</t>
  </si>
  <si>
    <t>H-27</t>
  </si>
  <si>
    <t>H - 27,28 combine H - 29,31</t>
  </si>
  <si>
    <t>20/8/2012</t>
  </si>
  <si>
    <t>28-Hoa</t>
  </si>
  <si>
    <t>H-28</t>
  </si>
  <si>
    <t>21/8/2012</t>
  </si>
  <si>
    <t>29-Hoa</t>
  </si>
  <si>
    <t>H-29</t>
  </si>
  <si>
    <t>23/8/2012</t>
  </si>
  <si>
    <t>31-Hoa</t>
  </si>
  <si>
    <t>H-31</t>
  </si>
  <si>
    <t>40-Hoa</t>
  </si>
  <si>
    <t>H-40</t>
  </si>
  <si>
    <t>H - 40 combine H - 104</t>
  </si>
  <si>
    <t>WWF101</t>
    <phoneticPr fontId="9" type="noConversion"/>
  </si>
  <si>
    <t>Thien-23</t>
  </si>
  <si>
    <t>H-104</t>
  </si>
  <si>
    <t>20/9/2012</t>
  </si>
  <si>
    <t>42-Hoa</t>
  </si>
  <si>
    <t>H-42</t>
  </si>
  <si>
    <t>H - 42 combine H - 43</t>
  </si>
  <si>
    <t>22/9/2012</t>
  </si>
  <si>
    <t>43-Hoa</t>
  </si>
  <si>
    <t>H-43</t>
  </si>
  <si>
    <t>18/6/2012</t>
  </si>
  <si>
    <t>5-Dành</t>
  </si>
  <si>
    <t>H-48</t>
  </si>
  <si>
    <t>H - 48,49 combine H - 51,77</t>
  </si>
  <si>
    <t>19/6/2012</t>
  </si>
  <si>
    <t>6-Dành</t>
  </si>
  <si>
    <t>H-49</t>
  </si>
  <si>
    <t>21/6/2012</t>
  </si>
  <si>
    <t>8-Dành</t>
  </si>
  <si>
    <t>H-51</t>
  </si>
  <si>
    <t>23/04/2012</t>
  </si>
  <si>
    <t>34-Dành</t>
  </si>
  <si>
    <t>H-77</t>
  </si>
  <si>
    <t>28/6/2019</t>
  </si>
  <si>
    <t>10-Dành</t>
  </si>
  <si>
    <t>H-53</t>
  </si>
  <si>
    <t>H -53,54 combine H - 55</t>
  </si>
  <si>
    <t>29/6/2021</t>
  </si>
  <si>
    <t>11-Dành</t>
  </si>
  <si>
    <t>H-54</t>
  </si>
  <si>
    <t>30/6/2022</t>
  </si>
  <si>
    <t>12-Dành</t>
  </si>
  <si>
    <t>H-55</t>
  </si>
  <si>
    <t>14-Dành</t>
  </si>
  <si>
    <t>H-57</t>
  </si>
  <si>
    <t>H -57 combine H -58, H - 6</t>
  </si>
  <si>
    <t>WWF105</t>
    <phoneticPr fontId="9" type="noConversion"/>
  </si>
  <si>
    <t>15-Dành</t>
  </si>
  <si>
    <t>H-58</t>
  </si>
  <si>
    <t>13/06/2012</t>
  </si>
  <si>
    <t>6-Hóa</t>
  </si>
  <si>
    <t>H-6</t>
  </si>
  <si>
    <t>23-Dành</t>
  </si>
  <si>
    <t>H-66</t>
  </si>
  <si>
    <t>H - 66,67 combine H - 68</t>
  </si>
  <si>
    <t>WWF106</t>
    <phoneticPr fontId="9" type="noConversion"/>
  </si>
  <si>
    <t>13/8/2012</t>
  </si>
  <si>
    <t>24-Dành</t>
  </si>
  <si>
    <t>H-67</t>
  </si>
  <si>
    <t>14/8/2012</t>
  </si>
  <si>
    <t>25-Dành</t>
  </si>
  <si>
    <t>H-68</t>
  </si>
  <si>
    <t>22/8/2012</t>
  </si>
  <si>
    <t>26-Dành</t>
  </si>
  <si>
    <t>H-69</t>
  </si>
  <si>
    <t>H - 69 combine H - 70</t>
  </si>
  <si>
    <t>27-Dành</t>
  </si>
  <si>
    <t>H-70</t>
  </si>
  <si>
    <t>30-Dành</t>
  </si>
  <si>
    <t>H-73</t>
  </si>
  <si>
    <t>H - 73,74 combine H - 75,76</t>
  </si>
  <si>
    <t>WWF108</t>
    <phoneticPr fontId="9" type="noConversion"/>
  </si>
  <si>
    <t>31-Dành</t>
  </si>
  <si>
    <t>H-74</t>
  </si>
  <si>
    <t>32-Dành</t>
  </si>
  <si>
    <t>H75</t>
  </si>
  <si>
    <t>33-Dành</t>
  </si>
  <si>
    <t>H-76</t>
  </si>
  <si>
    <t>24/04/2012</t>
  </si>
  <si>
    <t>35-Dành</t>
  </si>
  <si>
    <t>H-78</t>
  </si>
  <si>
    <t>H -78,79 combine H - 80,81</t>
  </si>
  <si>
    <t>25/04/2012</t>
  </si>
  <si>
    <t>36-Dành</t>
  </si>
  <si>
    <t>H-79</t>
  </si>
  <si>
    <t>26/04/2012</t>
  </si>
  <si>
    <t>37-Dành</t>
  </si>
  <si>
    <t>H-80</t>
  </si>
  <si>
    <t>27/04/2012</t>
  </si>
  <si>
    <t>38-Dành</t>
  </si>
  <si>
    <t>H-81</t>
  </si>
  <si>
    <t>2-Thien</t>
  </si>
  <si>
    <t>H-83</t>
  </si>
  <si>
    <t>H - 83 combine H - 91</t>
  </si>
  <si>
    <t>13/07/2012</t>
  </si>
  <si>
    <t>10-Thien</t>
  </si>
  <si>
    <t>H-91</t>
  </si>
  <si>
    <t>16/6/2012</t>
  </si>
  <si>
    <t>6-Thien</t>
  </si>
  <si>
    <t>H-87</t>
  </si>
  <si>
    <t>H - 87,88 combine H - 89,90</t>
  </si>
  <si>
    <t>WWF111</t>
    <phoneticPr fontId="9" type="noConversion"/>
  </si>
  <si>
    <t>17/6/2012</t>
  </si>
  <si>
    <t>7-Thien</t>
  </si>
  <si>
    <t>H-88</t>
  </si>
  <si>
    <t>8-Thien</t>
  </si>
  <si>
    <t>H-89</t>
  </si>
  <si>
    <t>9-Thien</t>
  </si>
  <si>
    <t>H-90</t>
  </si>
  <si>
    <t>15/07/2012</t>
  </si>
  <si>
    <t>11-Thien</t>
  </si>
  <si>
    <t>H-92</t>
  </si>
  <si>
    <t>H - 92,94 combine  H -95,97,111</t>
  </si>
  <si>
    <t>WWF112</t>
    <phoneticPr fontId="9" type="noConversion"/>
  </si>
  <si>
    <t>13-Thien</t>
  </si>
  <si>
    <t>H-94</t>
  </si>
  <si>
    <t>14/07/2012</t>
  </si>
  <si>
    <t>14-Thien</t>
  </si>
  <si>
    <t>H-95</t>
  </si>
  <si>
    <t>31/07/2012</t>
  </si>
  <si>
    <t>16-Thien</t>
  </si>
  <si>
    <t>H-97</t>
  </si>
  <si>
    <t>Thien-30</t>
  </si>
  <si>
    <t>H-111</t>
  </si>
  <si>
    <t>28/07/2012</t>
  </si>
  <si>
    <t>12-Thien</t>
  </si>
  <si>
    <t>H-93</t>
  </si>
  <si>
    <t>H - 93 combine H - 138</t>
  </si>
  <si>
    <t>24/8/2012</t>
  </si>
  <si>
    <t>26 -Vinh</t>
  </si>
  <si>
    <t>H-138</t>
  </si>
  <si>
    <t>17-Thien</t>
  </si>
  <si>
    <t>H-98</t>
  </si>
  <si>
    <t>H - 98 combine H - 99</t>
  </si>
  <si>
    <t>18-Thien</t>
  </si>
  <si>
    <t>H-99</t>
  </si>
  <si>
    <t>20/08/2012</t>
  </si>
  <si>
    <t>19-Thien</t>
  </si>
  <si>
    <t>H-100</t>
  </si>
  <si>
    <t>H - 100 combine H - 110</t>
  </si>
  <si>
    <t>21/9/2012</t>
  </si>
  <si>
    <t>Thien-29</t>
  </si>
  <si>
    <t>H-110</t>
  </si>
  <si>
    <t>Thien-24</t>
  </si>
  <si>
    <t>H-105</t>
  </si>
  <si>
    <t>WWF116</t>
    <phoneticPr fontId="9" type="noConversion"/>
  </si>
  <si>
    <t>Thien-25</t>
  </si>
  <si>
    <t>H-106</t>
  </si>
  <si>
    <t>H - 106,107,108 combine H - 109, 112</t>
  </si>
  <si>
    <t>Thien-26</t>
  </si>
  <si>
    <t>H-107</t>
  </si>
  <si>
    <t>14/9/2012</t>
  </si>
  <si>
    <t>Thien-27</t>
  </si>
  <si>
    <t>H-108</t>
  </si>
  <si>
    <t>15/9/2012</t>
  </si>
  <si>
    <t>Thien-28</t>
  </si>
  <si>
    <t>H-109</t>
  </si>
  <si>
    <t>24/9/2012</t>
  </si>
  <si>
    <t>Thien-31</t>
  </si>
  <si>
    <t>H-112</t>
  </si>
  <si>
    <t>1 -Vinh</t>
  </si>
  <si>
    <t>H-113</t>
  </si>
  <si>
    <t>H - 113, 114,115 combine H - 116,117</t>
  </si>
  <si>
    <t>2 -Vinh</t>
  </si>
  <si>
    <t>H-114</t>
  </si>
  <si>
    <t>3 -Vinh</t>
  </si>
  <si>
    <t>H-115</t>
  </si>
  <si>
    <t>4 -Vinh</t>
  </si>
  <si>
    <t>H-116</t>
  </si>
  <si>
    <t>5 -Vinh</t>
  </si>
  <si>
    <t>H-117</t>
  </si>
  <si>
    <t>6 -Vinh</t>
  </si>
  <si>
    <t>H-118</t>
  </si>
  <si>
    <t>H - 118 combine H -131</t>
  </si>
  <si>
    <t>23/07/2012</t>
  </si>
  <si>
    <t>19 -Vinh</t>
  </si>
  <si>
    <t>H-131</t>
  </si>
  <si>
    <t>23/6/2012</t>
  </si>
  <si>
    <t>7 -Vinh</t>
  </si>
  <si>
    <t>H-119</t>
  </si>
  <si>
    <t>H -119 combine H - 133</t>
  </si>
  <si>
    <t>WWF120</t>
    <phoneticPr fontId="9" type="noConversion"/>
  </si>
  <si>
    <t>21 -Vinh</t>
  </si>
  <si>
    <t>H-133</t>
  </si>
  <si>
    <t>11 -Vinh</t>
  </si>
  <si>
    <t>H-123</t>
  </si>
  <si>
    <t>H - 123,124 combine H - 125,126</t>
  </si>
  <si>
    <t>12 -Vinh</t>
  </si>
  <si>
    <t>H-124</t>
  </si>
  <si>
    <t>13 -Vinh</t>
  </si>
  <si>
    <t>H-125</t>
  </si>
  <si>
    <t>14 -Vinh</t>
  </si>
  <si>
    <t>H-126</t>
  </si>
  <si>
    <t>15 -Vinh</t>
  </si>
  <si>
    <t>H-127</t>
  </si>
  <si>
    <t>H - 127,128 combine H - 129,130, 41</t>
  </si>
  <si>
    <t>20/07/2012</t>
  </si>
  <si>
    <t>16 -Vinh</t>
  </si>
  <si>
    <t>H-128</t>
  </si>
  <si>
    <t>21/07/2012</t>
  </si>
  <si>
    <t>17 -Vinh</t>
  </si>
  <si>
    <t>H-129</t>
  </si>
  <si>
    <t>22/07/2012</t>
  </si>
  <si>
    <t>18 -Vinh</t>
  </si>
  <si>
    <t>H-130</t>
  </si>
  <si>
    <t>41-Hoa</t>
  </si>
  <si>
    <t>H-41</t>
  </si>
  <si>
    <t>24 -Vinh</t>
  </si>
  <si>
    <t>H-136</t>
  </si>
  <si>
    <t>27/8/2012</t>
  </si>
  <si>
    <t>29 -Vinh</t>
  </si>
  <si>
    <t>H-141</t>
  </si>
  <si>
    <t>40 -Vinh</t>
  </si>
  <si>
    <t>H-152</t>
  </si>
  <si>
    <t>35 -Vinh</t>
  </si>
  <si>
    <t>H-147</t>
  </si>
  <si>
    <t>WWF124</t>
    <phoneticPr fontId="9" type="noConversion"/>
  </si>
  <si>
    <t>36 -Vinh</t>
  </si>
  <si>
    <t>H-148</t>
  </si>
  <si>
    <t>38 -Vinh</t>
  </si>
  <si>
    <t>H-150</t>
  </si>
  <si>
    <t>39 -Vinh</t>
  </si>
  <si>
    <t>H-151</t>
  </si>
  <si>
    <t>29/07/2012</t>
  </si>
  <si>
    <t>15-Thien</t>
  </si>
  <si>
    <t>H-96</t>
  </si>
  <si>
    <t>Thien - 32</t>
  </si>
  <si>
    <t>H - 153</t>
  </si>
  <si>
    <t>H - 153,154 combine H - 155</t>
  </si>
  <si>
    <t>Thien - 33</t>
  </si>
  <si>
    <t>H - 154</t>
  </si>
  <si>
    <t>Thien - 34</t>
  </si>
  <si>
    <t>H - 155</t>
  </si>
  <si>
    <t>Thien - 35</t>
  </si>
  <si>
    <t>H - 156</t>
  </si>
  <si>
    <t>H - 156,157 combine H - 158</t>
  </si>
  <si>
    <t>Thien - 36</t>
  </si>
  <si>
    <t>H - 157</t>
  </si>
  <si>
    <t>Thien - 37</t>
  </si>
  <si>
    <t>H - 158</t>
  </si>
  <si>
    <t>Thien - 38</t>
  </si>
  <si>
    <t>H - 159</t>
  </si>
  <si>
    <t>WWF128</t>
    <phoneticPr fontId="9" type="noConversion"/>
  </si>
  <si>
    <t>16/03/2013</t>
  </si>
  <si>
    <t>Tuan - 1</t>
  </si>
  <si>
    <t>H - 160</t>
  </si>
  <si>
    <t>H - 160,161 combine H - 162,163</t>
  </si>
  <si>
    <t>17/03/2013</t>
  </si>
  <si>
    <t>Tuan - 2</t>
  </si>
  <si>
    <t>H - 161</t>
  </si>
  <si>
    <t>18/03/2013</t>
  </si>
  <si>
    <t>Tuan - 3</t>
  </si>
  <si>
    <t>H - 162</t>
  </si>
  <si>
    <t>19/03/2013</t>
  </si>
  <si>
    <t>Tuan - 4</t>
  </si>
  <si>
    <t>H - 163</t>
  </si>
  <si>
    <t>24/03/2013</t>
  </si>
  <si>
    <t>Tuan - 5</t>
  </si>
  <si>
    <t>H - 164</t>
  </si>
  <si>
    <t>H - 164,165 combine H - 166,167</t>
  </si>
  <si>
    <t>25/03/2013</t>
  </si>
  <si>
    <t>Tuan - 6</t>
  </si>
  <si>
    <t>H - 165</t>
  </si>
  <si>
    <t>26/03/2013</t>
  </si>
  <si>
    <t>Tuan - 7</t>
  </si>
  <si>
    <t>H - 166</t>
  </si>
  <si>
    <t>27/03/2013</t>
  </si>
  <si>
    <t>Tuan - 8</t>
  </si>
  <si>
    <t>H - 167</t>
  </si>
  <si>
    <t>28/04/2013</t>
  </si>
  <si>
    <t>Tuan - 9</t>
  </si>
  <si>
    <t>H - 168</t>
  </si>
  <si>
    <t xml:space="preserve">H - 168 combine H - 169   </t>
  </si>
  <si>
    <t>29/04/2013</t>
  </si>
  <si>
    <t>Tuan - 10</t>
  </si>
  <si>
    <t>H - 169</t>
  </si>
  <si>
    <t>30/04/2013</t>
  </si>
  <si>
    <t>Tuan - 11</t>
  </si>
  <si>
    <t>H - 170</t>
  </si>
  <si>
    <t>H - 170 combine H - 171</t>
  </si>
  <si>
    <t>WWF132</t>
    <phoneticPr fontId="9" type="noConversion"/>
  </si>
  <si>
    <t>Tuan - 12</t>
  </si>
  <si>
    <t>H - 171</t>
  </si>
  <si>
    <t>Tuan - 13</t>
  </si>
  <si>
    <t>H - 172</t>
  </si>
  <si>
    <t>H - 172 combine H - 173</t>
  </si>
  <si>
    <t>Tuan - 14</t>
  </si>
  <si>
    <t>H - 173</t>
  </si>
  <si>
    <t>39 - Danh</t>
  </si>
  <si>
    <t>H - 174</t>
  </si>
  <si>
    <t>H - 174, 175 combine H - 176,177</t>
  </si>
  <si>
    <t>40 - Danh</t>
  </si>
  <si>
    <t>H - 175</t>
  </si>
  <si>
    <t>41 - Danh</t>
  </si>
  <si>
    <t>H - 176</t>
  </si>
  <si>
    <t>42 - Danh</t>
  </si>
  <si>
    <t>H - 177</t>
  </si>
  <si>
    <t>16/04/2013</t>
  </si>
  <si>
    <t>43 - Danh</t>
  </si>
  <si>
    <t>H - 178</t>
  </si>
  <si>
    <t>H - 178,179,180 combine H - 181, 182</t>
  </si>
  <si>
    <t>WWF135</t>
    <phoneticPr fontId="9" type="noConversion"/>
  </si>
  <si>
    <t>17/04/2013</t>
  </si>
  <si>
    <t>44 - Danh</t>
  </si>
  <si>
    <t>H - 179</t>
  </si>
  <si>
    <t>18/04/2013</t>
  </si>
  <si>
    <t>45 - Danh</t>
  </si>
  <si>
    <t>H - 180</t>
  </si>
  <si>
    <t>19/04/2013</t>
  </si>
  <si>
    <t>46 - Danh</t>
  </si>
  <si>
    <t>H - 181</t>
  </si>
  <si>
    <t>20/04/2013</t>
  </si>
  <si>
    <t>47 - Danh</t>
  </si>
  <si>
    <t>H - 182</t>
  </si>
  <si>
    <t xml:space="preserve">Vinh -41 </t>
  </si>
  <si>
    <t>H - 187</t>
  </si>
  <si>
    <t>H - 187,188 combine H - 189</t>
  </si>
  <si>
    <t>WWF136</t>
    <phoneticPr fontId="9" type="noConversion"/>
  </si>
  <si>
    <t>28/03/2013</t>
  </si>
  <si>
    <t>Vinh -42</t>
  </si>
  <si>
    <t>H - 188</t>
  </si>
  <si>
    <t>29/03/2013</t>
  </si>
  <si>
    <t>Vinh -43</t>
  </si>
  <si>
    <t>H - 189</t>
  </si>
  <si>
    <t>Vinh -44</t>
  </si>
  <si>
    <t>H - 190</t>
  </si>
  <si>
    <t>H - 190, 191 combine H - 192, 193</t>
  </si>
  <si>
    <t>Vinh -45</t>
  </si>
  <si>
    <t>H - 191</t>
  </si>
  <si>
    <t>Vinh -46</t>
  </si>
  <si>
    <t>H - 192</t>
  </si>
  <si>
    <t>21/04/2013</t>
  </si>
  <si>
    <t>Vinh -47</t>
  </si>
  <si>
    <t>H - 193</t>
  </si>
  <si>
    <t>18/4/2013</t>
  </si>
  <si>
    <t>Huong -1</t>
  </si>
  <si>
    <t>H - 194</t>
  </si>
  <si>
    <t>H - 194, 195 combine H - 196,197</t>
  </si>
  <si>
    <t>19/4/2013</t>
  </si>
  <si>
    <t>Huong -2</t>
  </si>
  <si>
    <t>H - 195</t>
  </si>
  <si>
    <t>20/4/2013</t>
  </si>
  <si>
    <t>Huong -3</t>
  </si>
  <si>
    <t>H - 196</t>
  </si>
  <si>
    <t>21/4/2013</t>
  </si>
  <si>
    <t>Huong -4</t>
  </si>
  <si>
    <t>H - 197</t>
  </si>
  <si>
    <t>20/05/2013</t>
  </si>
  <si>
    <t>Huong -5</t>
  </si>
  <si>
    <t>H - 198</t>
  </si>
  <si>
    <t>H - 198, 199  combine H - 200,201</t>
  </si>
  <si>
    <t>WWF139</t>
    <phoneticPr fontId="9" type="noConversion"/>
  </si>
  <si>
    <t>21/05/2013</t>
  </si>
  <si>
    <t>Huong -6</t>
  </si>
  <si>
    <t>H - 199</t>
  </si>
  <si>
    <t>22/05/2013</t>
  </si>
  <si>
    <t>Huong -7</t>
  </si>
  <si>
    <t>H - 200</t>
  </si>
  <si>
    <t>23/05/2013</t>
  </si>
  <si>
    <t>Huong -8</t>
  </si>
  <si>
    <t>H - 201</t>
  </si>
  <si>
    <t>A21/12 I</t>
  </si>
  <si>
    <t>H-202</t>
  </si>
  <si>
    <t>WWF140</t>
    <phoneticPr fontId="9" type="noConversion"/>
  </si>
  <si>
    <t>A21/12 II</t>
  </si>
  <si>
    <t>H-203</t>
  </si>
  <si>
    <t>H-203 combinne H-204</t>
  </si>
  <si>
    <t>A21/12 III</t>
  </si>
  <si>
    <t>H-204</t>
  </si>
  <si>
    <t>B21/12 I</t>
  </si>
  <si>
    <t>H-205</t>
  </si>
  <si>
    <t>H-205 combinne H-206</t>
  </si>
  <si>
    <t>B21/12 II</t>
  </si>
  <si>
    <t>H-206</t>
  </si>
  <si>
    <t>C21/12 I</t>
  </si>
  <si>
    <t>H-207</t>
  </si>
  <si>
    <t>WWF143</t>
    <phoneticPr fontId="9" type="noConversion"/>
  </si>
  <si>
    <t>C21/12 II</t>
  </si>
  <si>
    <t>H-208</t>
  </si>
  <si>
    <t>WWF144</t>
    <phoneticPr fontId="9" type="noConversion"/>
  </si>
  <si>
    <t>D21/12 I</t>
  </si>
  <si>
    <t>H-209</t>
  </si>
  <si>
    <t>H-209 combine H-210</t>
  </si>
  <si>
    <t>D21/12 II</t>
  </si>
  <si>
    <t>H-210</t>
  </si>
  <si>
    <t>A22/12 I</t>
  </si>
  <si>
    <t>H-211</t>
  </si>
  <si>
    <t>H-212</t>
  </si>
  <si>
    <t>A22/12 II</t>
  </si>
  <si>
    <t>H-213</t>
  </si>
  <si>
    <t>H-213 combine H-214</t>
  </si>
  <si>
    <t>WWF148</t>
    <phoneticPr fontId="9" type="noConversion"/>
  </si>
  <si>
    <t>A22/12 III</t>
  </si>
  <si>
    <t>H-214</t>
  </si>
  <si>
    <t>B22/12 I</t>
  </si>
  <si>
    <t>H-215</t>
  </si>
  <si>
    <t>H-215 combinne H-216</t>
  </si>
  <si>
    <t>B22/12 II</t>
  </si>
  <si>
    <t>H-216</t>
  </si>
  <si>
    <t>C22/12 I</t>
  </si>
  <si>
    <t>H-217</t>
  </si>
  <si>
    <t>H-217,218 combine H-219</t>
  </si>
  <si>
    <t>C22/12 II</t>
  </si>
  <si>
    <t>H-218</t>
  </si>
  <si>
    <t>C22/12 III</t>
  </si>
  <si>
    <t>H-219</t>
  </si>
  <si>
    <t>D22/12 I</t>
  </si>
  <si>
    <t>H-220</t>
  </si>
  <si>
    <t>H-220,221 combine H-222</t>
  </si>
  <si>
    <t>D22/12 II</t>
  </si>
  <si>
    <t>H-221</t>
  </si>
  <si>
    <t>D22/12 III</t>
  </si>
  <si>
    <t>H-222</t>
  </si>
  <si>
    <t>A23/12 I</t>
  </si>
  <si>
    <t>H-223</t>
  </si>
  <si>
    <t>H-223 combine H-224</t>
  </si>
  <si>
    <t>WWF152</t>
    <phoneticPr fontId="9" type="noConversion"/>
  </si>
  <si>
    <t>A23/12 II</t>
  </si>
  <si>
    <t>H-224</t>
  </si>
  <si>
    <t>B23/12 I</t>
  </si>
  <si>
    <t>H-225</t>
  </si>
  <si>
    <t>C23/12 I</t>
  </si>
  <si>
    <t>H-226</t>
  </si>
  <si>
    <t>A24/12 I</t>
  </si>
  <si>
    <t>H-227</t>
  </si>
  <si>
    <t>A24/12 II</t>
  </si>
  <si>
    <t>H-228</t>
  </si>
  <si>
    <t>H-228 combine  H-229</t>
  </si>
  <si>
    <t>WWF156</t>
    <phoneticPr fontId="9" type="noConversion"/>
  </si>
  <si>
    <t>C24/12 II</t>
  </si>
  <si>
    <t>H-229</t>
  </si>
  <si>
    <t>A24/12 III</t>
  </si>
  <si>
    <t>H-230</t>
  </si>
  <si>
    <t>B24/12 I</t>
  </si>
  <si>
    <t>H-231</t>
  </si>
  <si>
    <t>H-231 combine  H-232</t>
  </si>
  <si>
    <t>C24/12 III</t>
  </si>
  <si>
    <t>H-232</t>
  </si>
  <si>
    <t>D24/12 I</t>
  </si>
  <si>
    <t>H-233</t>
  </si>
  <si>
    <t>H-233 combine H-234</t>
  </si>
  <si>
    <t>WWF159</t>
    <phoneticPr fontId="9" type="noConversion"/>
  </si>
  <si>
    <t>D24/12 II</t>
  </si>
  <si>
    <t>H-234</t>
  </si>
  <si>
    <t>A25/12 I</t>
  </si>
  <si>
    <t>H-235</t>
  </si>
  <si>
    <t>WWF160</t>
    <phoneticPr fontId="9" type="noConversion"/>
  </si>
  <si>
    <t>B25/12 I</t>
  </si>
  <si>
    <t>H-236</t>
  </si>
  <si>
    <t>A27/12 I</t>
  </si>
  <si>
    <t>H-237</t>
  </si>
  <si>
    <t>C27/12 II</t>
  </si>
  <si>
    <t>H-238</t>
  </si>
  <si>
    <t>A28/12 I</t>
  </si>
  <si>
    <t>H-239</t>
  </si>
  <si>
    <t>A28/12 II</t>
  </si>
  <si>
    <t>H-240</t>
  </si>
  <si>
    <t>C28/12 II</t>
  </si>
  <si>
    <t>H-241</t>
  </si>
  <si>
    <t>H-241 combine H-242</t>
  </si>
  <si>
    <t>C28/12 IV</t>
  </si>
  <si>
    <t>H-242</t>
  </si>
  <si>
    <t>C28/12 V</t>
  </si>
  <si>
    <t>H-243</t>
  </si>
  <si>
    <t>A29/12 I</t>
  </si>
  <si>
    <t>H-244</t>
  </si>
  <si>
    <t>A29/12 II</t>
  </si>
  <si>
    <t>H-245</t>
  </si>
  <si>
    <t>WWF169</t>
  </si>
  <si>
    <t>C29/12 II</t>
  </si>
  <si>
    <t>H-246</t>
  </si>
  <si>
    <t>H-246,247  combine H-248</t>
  </si>
  <si>
    <t>C29/12 IV</t>
  </si>
  <si>
    <t>H-247</t>
  </si>
  <si>
    <t>C29/12 V</t>
  </si>
  <si>
    <t>H-248</t>
  </si>
  <si>
    <t>A30/12 I</t>
  </si>
  <si>
    <t>H-249</t>
  </si>
  <si>
    <t>H-249 combinne H-250</t>
  </si>
  <si>
    <t>A30/12 II</t>
  </si>
  <si>
    <t>H-250</t>
  </si>
  <si>
    <t>C30/12 II</t>
  </si>
  <si>
    <t>H-251</t>
  </si>
  <si>
    <t>H-251,252 combine H-253</t>
  </si>
  <si>
    <t>WWF172</t>
    <phoneticPr fontId="9" type="noConversion"/>
  </si>
  <si>
    <t>C30/12 IV</t>
  </si>
  <si>
    <t>H-252</t>
  </si>
  <si>
    <t>C30/12 VI</t>
  </si>
  <si>
    <t>H-253</t>
  </si>
  <si>
    <t>A31/12 I</t>
  </si>
  <si>
    <t>H-254</t>
  </si>
  <si>
    <t>A31/12 II</t>
  </si>
  <si>
    <t>H-255</t>
  </si>
  <si>
    <t>WWF174</t>
  </si>
  <si>
    <t>C31/12 II</t>
  </si>
  <si>
    <t>H-256</t>
  </si>
  <si>
    <t>H-256,257 combine H-258</t>
  </si>
  <si>
    <t>C31/12 IV</t>
  </si>
  <si>
    <t>H-257</t>
  </si>
  <si>
    <t>C31/12 V</t>
  </si>
  <si>
    <t>H-258</t>
  </si>
  <si>
    <t>A02/01/2013 I</t>
  </si>
  <si>
    <t>H-259</t>
  </si>
  <si>
    <t>H-259 combine  H-260</t>
  </si>
  <si>
    <t>WWF176</t>
    <phoneticPr fontId="9" type="noConversion"/>
  </si>
  <si>
    <t>B02/01/2013 II</t>
  </si>
  <si>
    <t>H-260</t>
  </si>
  <si>
    <t>A02/01/2013 II</t>
  </si>
  <si>
    <t>H-261</t>
  </si>
  <si>
    <t>H-261,262 combine H-263</t>
  </si>
  <si>
    <t>C02/01/2013 II</t>
  </si>
  <si>
    <t>H-262</t>
  </si>
  <si>
    <t>C02/01/2013 VII</t>
  </si>
  <si>
    <t>H-263</t>
  </si>
  <si>
    <t>A03/01/2013 I</t>
  </si>
  <si>
    <t>H-264</t>
  </si>
  <si>
    <t>H-264 combine H-265</t>
  </si>
  <si>
    <t>A03/01/2013 III</t>
  </si>
  <si>
    <t>H-265</t>
  </si>
  <si>
    <t>A03/01/2013 V</t>
  </si>
  <si>
    <t>H-266</t>
  </si>
  <si>
    <t>H-266  combine H-267</t>
  </si>
  <si>
    <t>B03/01/2013 II</t>
  </si>
  <si>
    <t>H-267</t>
  </si>
  <si>
    <t>C03/01/2013 I</t>
  </si>
  <si>
    <t>H-268</t>
  </si>
  <si>
    <t>H-269 combine H-270</t>
  </si>
  <si>
    <t>C03/01/2013 II</t>
  </si>
  <si>
    <t>H-269</t>
  </si>
  <si>
    <t>C03/01/2013 VII</t>
  </si>
  <si>
    <t>H-270</t>
  </si>
  <si>
    <t>A04/01/2013 I</t>
  </si>
  <si>
    <t>H-271</t>
  </si>
  <si>
    <t>A04/01/2013 V</t>
  </si>
  <si>
    <t>H-272</t>
  </si>
  <si>
    <t>H-272 combine H-273</t>
  </si>
  <si>
    <t>C04/01/2013 VII</t>
  </si>
  <si>
    <t>H-273</t>
  </si>
  <si>
    <t>A04/01/2013 II</t>
  </si>
  <si>
    <t>H-274</t>
  </si>
  <si>
    <t>H-274 combinne H-275</t>
  </si>
  <si>
    <t>WWF183</t>
    <phoneticPr fontId="9" type="noConversion"/>
  </si>
  <si>
    <t>A04/01/2013 III</t>
  </si>
  <si>
    <t>H-275</t>
  </si>
  <si>
    <t>C04/01/2013 I</t>
  </si>
  <si>
    <t>H-276</t>
  </si>
  <si>
    <t>H-276 combine H-277</t>
  </si>
  <si>
    <t>C04/01/2013 II</t>
  </si>
  <si>
    <t>H-277</t>
  </si>
  <si>
    <t>A05/01/2013 I</t>
  </si>
  <si>
    <t>H-278</t>
  </si>
  <si>
    <t>A05/01/2013 II</t>
  </si>
  <si>
    <t>H-279</t>
  </si>
  <si>
    <t>H-279 combinne H-280</t>
  </si>
  <si>
    <t>A05/01/2013 III</t>
  </si>
  <si>
    <t>H-280</t>
  </si>
  <si>
    <t>B05/01/2013 II</t>
  </si>
  <si>
    <t>H-281</t>
  </si>
  <si>
    <t>WWF187</t>
    <phoneticPr fontId="9" type="noConversion"/>
  </si>
  <si>
    <t>C05/01/2013 I</t>
  </si>
  <si>
    <t>H-282</t>
  </si>
  <si>
    <t>C05/01/2013 II</t>
  </si>
  <si>
    <t>H-283</t>
  </si>
  <si>
    <t>H-283 combine H-284</t>
  </si>
  <si>
    <t>A05/01/2013 V</t>
  </si>
  <si>
    <t>H-284</t>
  </si>
  <si>
    <t>A06/01/2013 I</t>
  </si>
  <si>
    <t>H-285</t>
  </si>
  <si>
    <t>A06/01/2013 II</t>
  </si>
  <si>
    <t>H-286</t>
  </si>
  <si>
    <t>C06/01/2013 II</t>
  </si>
  <si>
    <t>H-287</t>
  </si>
  <si>
    <t>27/6/2012</t>
  </si>
  <si>
    <t>Quang Nam SaoLa NR</t>
  </si>
  <si>
    <t>1 - Tâm</t>
  </si>
  <si>
    <t>QN-1</t>
  </si>
  <si>
    <t>QN- 1 combine QN-2</t>
  </si>
  <si>
    <t>28/6/2012</t>
  </si>
  <si>
    <t>2 - Tâm</t>
  </si>
  <si>
    <t>QN-2</t>
  </si>
  <si>
    <t>3 - Tâm</t>
  </si>
  <si>
    <t>QN-3</t>
  </si>
  <si>
    <t>QN-3,4,5 combine  QN-6,7,8</t>
  </si>
  <si>
    <t>WWF194</t>
    <phoneticPr fontId="9" type="noConversion"/>
  </si>
  <si>
    <t>4 - Tâm</t>
  </si>
  <si>
    <t>QN-4</t>
  </si>
  <si>
    <t>5 - Tâm</t>
  </si>
  <si>
    <t>QN-5</t>
  </si>
  <si>
    <t>6 - Tâm</t>
  </si>
  <si>
    <t>QN-6</t>
  </si>
  <si>
    <t>7 - Tâm</t>
  </si>
  <si>
    <t>QN-7</t>
  </si>
  <si>
    <t>8 - Tâm</t>
  </si>
  <si>
    <t>QN-8</t>
  </si>
  <si>
    <t>9 - Tâm</t>
  </si>
  <si>
    <t>QN-9</t>
  </si>
  <si>
    <t>QN-9,10 combine QN-11</t>
  </si>
  <si>
    <t>10 - Tâm</t>
  </si>
  <si>
    <t>QN-10</t>
  </si>
  <si>
    <t>19/7/2012</t>
  </si>
  <si>
    <t>11 - Tâm</t>
  </si>
  <si>
    <t>QN-11</t>
  </si>
  <si>
    <t>27/7/2012</t>
  </si>
  <si>
    <t>13 - Tâm</t>
  </si>
  <si>
    <t>QN-13</t>
  </si>
  <si>
    <t>QN-13 combine QN-14</t>
  </si>
  <si>
    <t>28/7/2012</t>
  </si>
  <si>
    <t>14 - Tâm</t>
  </si>
  <si>
    <t>QN-14</t>
  </si>
  <si>
    <t>15 - Tâm</t>
  </si>
  <si>
    <t>QN-15</t>
  </si>
  <si>
    <t>QN-15,16,17 combine QN-18,19</t>
  </si>
  <si>
    <t>16 - Tâm</t>
  </si>
  <si>
    <t>QN-16</t>
  </si>
  <si>
    <t>17 - Tâm</t>
  </si>
  <si>
    <t>QN-17</t>
  </si>
  <si>
    <t>18 - Tâm</t>
  </si>
  <si>
    <t>QN-18</t>
  </si>
  <si>
    <t>19 - Tâm</t>
  </si>
  <si>
    <t>QN-19</t>
  </si>
  <si>
    <t>20 - Tâm</t>
  </si>
  <si>
    <t>QN-20</t>
  </si>
  <si>
    <t>QN-20,21,22 combine QN-23,24</t>
  </si>
  <si>
    <t>WWF198</t>
    <phoneticPr fontId="9" type="noConversion"/>
  </si>
  <si>
    <t>21 - Tâm</t>
  </si>
  <si>
    <t>QN-21</t>
  </si>
  <si>
    <t>22 - Tâm</t>
  </si>
  <si>
    <t>QN-22</t>
  </si>
  <si>
    <t>23 - Tâm</t>
  </si>
  <si>
    <t>QN-23</t>
  </si>
  <si>
    <t>24 - Tâm</t>
  </si>
  <si>
    <t>QN-24</t>
  </si>
  <si>
    <t>25 - Tâm</t>
  </si>
  <si>
    <t>QN-25</t>
  </si>
  <si>
    <t>QN-25,26 combine QN-27</t>
  </si>
  <si>
    <t>16/9/2012</t>
  </si>
  <si>
    <t>26 - Tâm</t>
  </si>
  <si>
    <t>QN-26</t>
  </si>
  <si>
    <t>18/9/2012</t>
  </si>
  <si>
    <t>27 - Tâm</t>
  </si>
  <si>
    <t>QN-27</t>
  </si>
  <si>
    <t>26/9/2012</t>
  </si>
  <si>
    <t>28 - Tâm</t>
  </si>
  <si>
    <t>QN-28</t>
  </si>
  <si>
    <t>QN-28 combine QN-29</t>
  </si>
  <si>
    <t>27/9/2012</t>
  </si>
  <si>
    <t>29 - Tâm</t>
  </si>
  <si>
    <t>QN-29</t>
  </si>
  <si>
    <t>30 - Tâm</t>
  </si>
  <si>
    <t>QN-30</t>
  </si>
  <si>
    <t>QN-30 combine QN-31</t>
  </si>
  <si>
    <t>31 - Tâm</t>
  </si>
  <si>
    <t>QN-31</t>
  </si>
  <si>
    <t>1 - Thịnh</t>
  </si>
  <si>
    <t>QN-33</t>
  </si>
  <si>
    <t>QN-33,34 combine QN-35,36</t>
  </si>
  <si>
    <t>WWF202</t>
    <phoneticPr fontId="9" type="noConversion"/>
  </si>
  <si>
    <t>2 - Thịnh</t>
  </si>
  <si>
    <t>QN-34</t>
  </si>
  <si>
    <t>29/6/2013</t>
  </si>
  <si>
    <t>3 - Thịnh</t>
  </si>
  <si>
    <t>QN-35</t>
  </si>
  <si>
    <t>30/6/2013</t>
  </si>
  <si>
    <t>4 - Thịnh</t>
  </si>
  <si>
    <t>QN-36</t>
  </si>
  <si>
    <t>5 - Thịnh</t>
  </si>
  <si>
    <t>QN-37</t>
  </si>
  <si>
    <t>QN-37,38 combine QN-39,42</t>
  </si>
  <si>
    <t>6 - Thịnh</t>
  </si>
  <si>
    <t>QN-38</t>
  </si>
  <si>
    <t>7 - Thịnh</t>
  </si>
  <si>
    <t>QN-39</t>
  </si>
  <si>
    <t>10 - Thịnh</t>
  </si>
  <si>
    <t>QN-42</t>
  </si>
  <si>
    <t>12 - Thịnh</t>
  </si>
  <si>
    <t>QN-44</t>
  </si>
  <si>
    <t>QN-44,45 combine QN-46</t>
  </si>
  <si>
    <t>20/7/2012</t>
  </si>
  <si>
    <t>13 - Thịnh</t>
  </si>
  <si>
    <t>QN-45</t>
  </si>
  <si>
    <t>21/7/2012</t>
  </si>
  <si>
    <t>14 - Thịnh</t>
  </si>
  <si>
    <t>QN-46</t>
  </si>
  <si>
    <t>25/7/2012</t>
  </si>
  <si>
    <t>15 - Thịnh</t>
  </si>
  <si>
    <t>QN-47</t>
  </si>
  <si>
    <t>QN-47,48,49 combine QN-50,51</t>
  </si>
  <si>
    <t>WWF205</t>
    <phoneticPr fontId="9" type="noConversion"/>
  </si>
  <si>
    <t>26/7/2012</t>
  </si>
  <si>
    <t>16 - Thịnh</t>
  </si>
  <si>
    <t>QN-48</t>
  </si>
  <si>
    <t>17 - Thịnh</t>
  </si>
  <si>
    <t>QN-49</t>
  </si>
  <si>
    <t>18 - Thịnh</t>
  </si>
  <si>
    <t>QN-50</t>
  </si>
  <si>
    <t>29/7/2012</t>
  </si>
  <si>
    <t>19 - Thịnh</t>
  </si>
  <si>
    <t>QN-51</t>
  </si>
  <si>
    <t>20 - Thịnh</t>
  </si>
  <si>
    <t>QN-52</t>
  </si>
  <si>
    <t>QN-52,53 combine QN-54,55</t>
  </si>
  <si>
    <t>WWF206</t>
    <phoneticPr fontId="9" type="noConversion"/>
  </si>
  <si>
    <t>21 - Thịnh</t>
  </si>
  <si>
    <t>QN-53</t>
  </si>
  <si>
    <t>22 - Thịnh</t>
  </si>
  <si>
    <t>QN-54</t>
  </si>
  <si>
    <t>23 - Thịnh</t>
  </si>
  <si>
    <t>QN-55</t>
  </si>
  <si>
    <t>24 - Thịnh</t>
  </si>
  <si>
    <t>QN-56</t>
  </si>
  <si>
    <t>QN-56 combine QN-57</t>
  </si>
  <si>
    <t>25 - Thịnh</t>
  </si>
  <si>
    <t>QN-57</t>
  </si>
  <si>
    <t>13/10/2012</t>
  </si>
  <si>
    <t>32 - Tâm</t>
  </si>
  <si>
    <t>QN-32</t>
  </si>
  <si>
    <t>QN-32,58 combine QN-59,60</t>
  </si>
  <si>
    <t>26 - Thịnh</t>
  </si>
  <si>
    <t>QN-58</t>
  </si>
  <si>
    <t>27 - Thịnh</t>
  </si>
  <si>
    <t>QN-59</t>
  </si>
  <si>
    <t>28 - Thịnh</t>
  </si>
  <si>
    <t>QN-60</t>
  </si>
  <si>
    <t>19/9/2012</t>
  </si>
  <si>
    <t>31 - Thịnh</t>
  </si>
  <si>
    <t>QN-63</t>
  </si>
  <si>
    <t>QN-63 combine QN-64</t>
  </si>
  <si>
    <t>WWF209</t>
    <phoneticPr fontId="9" type="noConversion"/>
  </si>
  <si>
    <t>32 - Thịnh</t>
  </si>
  <si>
    <t>QN-64</t>
  </si>
  <si>
    <t>28/9/2012</t>
  </si>
  <si>
    <t>33 - Thịnh</t>
  </si>
  <si>
    <t>QN-65</t>
  </si>
  <si>
    <t>QN-65 combine QN-66</t>
  </si>
  <si>
    <t>WWF210</t>
    <phoneticPr fontId="9" type="noConversion"/>
  </si>
  <si>
    <t>29/9/2012</t>
  </si>
  <si>
    <t>34 - Thịnh</t>
  </si>
  <si>
    <t>QN-66</t>
  </si>
  <si>
    <t>14/10/2012</t>
  </si>
  <si>
    <t>35 - Thịnh</t>
  </si>
  <si>
    <t>QN-67</t>
  </si>
  <si>
    <t>QN-67,68 combine QN-69,70</t>
  </si>
  <si>
    <t>15/10/2012</t>
  </si>
  <si>
    <t>36 - Thịnh</t>
  </si>
  <si>
    <t>QN-68</t>
  </si>
  <si>
    <t>16/10/2012</t>
  </si>
  <si>
    <t>37 - Thịnh</t>
  </si>
  <si>
    <t>QN-69</t>
  </si>
  <si>
    <t>17/10/2012</t>
  </si>
  <si>
    <t>38 - Thịnh</t>
  </si>
  <si>
    <t>QN-70</t>
  </si>
  <si>
    <t>24/6/2012</t>
  </si>
  <si>
    <t>1 - Huy</t>
  </si>
  <si>
    <t>QN-71</t>
  </si>
  <si>
    <t>QN-71,72 combine QN-73,74</t>
  </si>
  <si>
    <t>WWF212</t>
    <phoneticPr fontId="9" type="noConversion"/>
  </si>
  <si>
    <t>25/6/2012</t>
  </si>
  <si>
    <t>2 - Huy</t>
  </si>
  <si>
    <t>QN-72</t>
  </si>
  <si>
    <t>26/6/2012</t>
  </si>
  <si>
    <t>3 - Huy</t>
  </si>
  <si>
    <t>QN-73</t>
  </si>
  <si>
    <t>4 - Huy</t>
  </si>
  <si>
    <t>QN-74</t>
  </si>
  <si>
    <t>5 - Huy</t>
  </si>
  <si>
    <t>QN-75</t>
  </si>
  <si>
    <t>QN-75,76,77 combine QN-78,79</t>
  </si>
  <si>
    <t>6 - Huy</t>
  </si>
  <si>
    <t>QN-76</t>
  </si>
  <si>
    <t>7 - Huy</t>
  </si>
  <si>
    <t>QN-77</t>
  </si>
  <si>
    <t>8 - Huy</t>
  </si>
  <si>
    <t>QN-78</t>
  </si>
  <si>
    <t>9 - Huy</t>
  </si>
  <si>
    <t>QN-79</t>
  </si>
  <si>
    <t>10 - Huy</t>
  </si>
  <si>
    <t>QN-80</t>
  </si>
  <si>
    <t>QN-80 combine QN-85</t>
  </si>
  <si>
    <t>15 - Huy</t>
  </si>
  <si>
    <t>QN-85</t>
  </si>
  <si>
    <t>11 - Huy</t>
  </si>
  <si>
    <t>QN-81</t>
  </si>
  <si>
    <t>QN-81,82 combine QN-83,84</t>
  </si>
  <si>
    <t>12 - Huy</t>
  </si>
  <si>
    <t>QN-82</t>
  </si>
  <si>
    <t>13 - Huy</t>
  </si>
  <si>
    <t>QN-83</t>
  </si>
  <si>
    <t>14 - Huy</t>
  </si>
  <si>
    <t>QN-84</t>
  </si>
  <si>
    <t>16 - Huy</t>
  </si>
  <si>
    <t>QN-86</t>
  </si>
  <si>
    <t>QN-86,87  combine QN-88,89</t>
  </si>
  <si>
    <t>WWF216</t>
    <phoneticPr fontId="9" type="noConversion"/>
  </si>
  <si>
    <t>17 - Huy</t>
  </si>
  <si>
    <t>QN-87</t>
  </si>
  <si>
    <t>18 - Huy</t>
  </si>
  <si>
    <t>QN-88</t>
  </si>
  <si>
    <t>30/7/2012</t>
  </si>
  <si>
    <t>19 - Huy</t>
  </si>
  <si>
    <t>QN-89</t>
  </si>
  <si>
    <t>20 - Huy</t>
  </si>
  <si>
    <t>QN-90</t>
  </si>
  <si>
    <t>QN-90 combine QN-91</t>
  </si>
  <si>
    <t>21 - Huy</t>
  </si>
  <si>
    <t>QN-91</t>
  </si>
  <si>
    <t>25/8/2012</t>
  </si>
  <si>
    <t>27 - Huy</t>
  </si>
  <si>
    <t>QN-97</t>
  </si>
  <si>
    <t>QN-97,98 combine QN-99,100</t>
  </si>
  <si>
    <t>WWF218</t>
    <phoneticPr fontId="9" type="noConversion"/>
  </si>
  <si>
    <t>26/8/2012</t>
  </si>
  <si>
    <t>28 - Huy</t>
  </si>
  <si>
    <t>QN-98</t>
  </si>
  <si>
    <t>29 - Huy</t>
  </si>
  <si>
    <t>QN-99</t>
  </si>
  <si>
    <t>28/8/2012</t>
  </si>
  <si>
    <t>30 - Huy</t>
  </si>
  <si>
    <t>QN-100</t>
  </si>
  <si>
    <t>31 - Huy</t>
  </si>
  <si>
    <t>QN-101</t>
  </si>
  <si>
    <t>QN-101,102 combine QN-103,104</t>
  </si>
  <si>
    <t>32 - Huy</t>
  </si>
  <si>
    <t>QN-102</t>
  </si>
  <si>
    <t>33 - Huy</t>
  </si>
  <si>
    <t>QN-103</t>
  </si>
  <si>
    <t>34 - Huy</t>
  </si>
  <si>
    <t>QN-104</t>
  </si>
  <si>
    <t>1 - Triều</t>
  </si>
  <si>
    <t>QN-105</t>
  </si>
  <si>
    <t>QN-105,106 combine QN-135</t>
  </si>
  <si>
    <t>WWF220</t>
    <phoneticPr fontId="9" type="noConversion"/>
  </si>
  <si>
    <t>2 - Triều</t>
  </si>
  <si>
    <t>QN-106</t>
  </si>
  <si>
    <t>20/10/2012</t>
  </si>
  <si>
    <t>31 - Triều</t>
  </si>
  <si>
    <t>QN-135</t>
  </si>
  <si>
    <t>3 - Triều</t>
  </si>
  <si>
    <t>QN-107</t>
  </si>
  <si>
    <t>QN-107 combine QN-108</t>
  </si>
  <si>
    <t>WWF221</t>
    <phoneticPr fontId="9" type="noConversion"/>
  </si>
  <si>
    <t>4 - Triều</t>
  </si>
  <si>
    <t>QN-108</t>
  </si>
  <si>
    <t>5 - Triều</t>
  </si>
  <si>
    <t>QN-109</t>
  </si>
  <si>
    <t>QN-109,110,113 combine QN-62</t>
  </si>
  <si>
    <t>6 - Triều</t>
  </si>
  <si>
    <t>QN-110</t>
  </si>
  <si>
    <t>9 - Triều</t>
  </si>
  <si>
    <t>QN-113</t>
  </si>
  <si>
    <t>30 - Thịnh</t>
  </si>
  <si>
    <t>QN-62</t>
  </si>
  <si>
    <t>11 - Triều</t>
  </si>
  <si>
    <t>QN-115</t>
  </si>
  <si>
    <t>QN-115,116 combine QN-143</t>
  </si>
  <si>
    <t>WWF223</t>
    <phoneticPr fontId="9" type="noConversion"/>
  </si>
  <si>
    <t>12 - Triều</t>
  </si>
  <si>
    <t>QN-116</t>
  </si>
  <si>
    <t>39 - Triều</t>
  </si>
  <si>
    <t>QN-143</t>
  </si>
  <si>
    <t>13 - Triều</t>
  </si>
  <si>
    <t>QN-117</t>
  </si>
  <si>
    <t>QN-117,118 combine QN-119,129</t>
  </si>
  <si>
    <t>WWF224</t>
    <phoneticPr fontId="9" type="noConversion"/>
  </si>
  <si>
    <t>14 - Triều</t>
  </si>
  <si>
    <t>QN-118</t>
  </si>
  <si>
    <t>15 - Triều</t>
  </si>
  <si>
    <t>QN-119</t>
  </si>
  <si>
    <t>25 - Triều</t>
  </si>
  <si>
    <t>QN-129</t>
  </si>
  <si>
    <t>16 - Triều</t>
  </si>
  <si>
    <t>QN-120</t>
  </si>
  <si>
    <t>QN-120,122 combine QN-132</t>
  </si>
  <si>
    <t>18 - Triều</t>
  </si>
  <si>
    <t>QN-122</t>
  </si>
  <si>
    <t>28 - Triều</t>
  </si>
  <si>
    <t>QN-132</t>
  </si>
  <si>
    <t>19 - Triều</t>
  </si>
  <si>
    <t>QN-123</t>
  </si>
  <si>
    <t>QN-123,124 combine QN-127</t>
  </si>
  <si>
    <t>20 - Triều</t>
  </si>
  <si>
    <t>QN-124</t>
  </si>
  <si>
    <t>23 - Triều</t>
  </si>
  <si>
    <t>QN-127</t>
  </si>
  <si>
    <t>17/9/2012</t>
  </si>
  <si>
    <t>26 - Triều</t>
  </si>
  <si>
    <t>QN-130</t>
  </si>
  <si>
    <t>QN-130 combine QN-131</t>
  </si>
  <si>
    <t>27 - Triều</t>
  </si>
  <si>
    <t>QN-131</t>
  </si>
  <si>
    <t>30/10/2012</t>
  </si>
  <si>
    <t>35 - Triều</t>
  </si>
  <si>
    <t>QN-139</t>
  </si>
  <si>
    <t>QN-139 combine QN-144</t>
  </si>
  <si>
    <t>WWF228</t>
    <phoneticPr fontId="9" type="noConversion"/>
  </si>
  <si>
    <t>40 - Triều</t>
  </si>
  <si>
    <t>QN-144</t>
  </si>
  <si>
    <t>36 - Triều</t>
  </si>
  <si>
    <t>QN-140</t>
  </si>
  <si>
    <t>QN-140,141 combine QN-142</t>
  </si>
  <si>
    <t>WWF229</t>
    <phoneticPr fontId="9" type="noConversion"/>
  </si>
  <si>
    <t>37 - Triều</t>
  </si>
  <si>
    <t>QN-141</t>
  </si>
  <si>
    <t>38 - Triều</t>
  </si>
  <si>
    <t>QN-142</t>
  </si>
  <si>
    <t>33 - Tâm</t>
  </si>
  <si>
    <t>QN-145</t>
  </si>
  <si>
    <t>QN-145,146 combine QN-147,148</t>
  </si>
  <si>
    <t>21/03/2013</t>
  </si>
  <si>
    <t>34 - Tâm</t>
  </si>
  <si>
    <t>QN-146</t>
  </si>
  <si>
    <t>22/03/2013</t>
  </si>
  <si>
    <t>35 - Tâm</t>
  </si>
  <si>
    <t>QN-147</t>
  </si>
  <si>
    <t>23/03/2013</t>
  </si>
  <si>
    <t>36 - Tâm</t>
  </si>
  <si>
    <t>QN-148</t>
  </si>
  <si>
    <t>24/04/2013</t>
  </si>
  <si>
    <t>38 - Tâm</t>
  </si>
  <si>
    <t>QN-149</t>
  </si>
  <si>
    <t>QN-149,150 combine QN-151,152</t>
  </si>
  <si>
    <t>25/04/2013</t>
  </si>
  <si>
    <t>39 - Tâm</t>
  </si>
  <si>
    <t>QN-150</t>
  </si>
  <si>
    <t>26/04/2013</t>
  </si>
  <si>
    <t>40 - Tâm</t>
  </si>
  <si>
    <t>QN-151</t>
  </si>
  <si>
    <t>27/04/2013</t>
  </si>
  <si>
    <t>41 - Tâm</t>
  </si>
  <si>
    <t>QN-152</t>
  </si>
  <si>
    <t>43 - Tâm</t>
  </si>
  <si>
    <t>QN-154</t>
  </si>
  <si>
    <t>QN-153,154,155 combine QN-156,157</t>
  </si>
  <si>
    <t>WWF232</t>
    <phoneticPr fontId="9" type="noConversion"/>
  </si>
  <si>
    <t>44 - Tâm</t>
  </si>
  <si>
    <t>QN-155</t>
  </si>
  <si>
    <t>45 - Tâm</t>
  </si>
  <si>
    <t>QN-156</t>
  </si>
  <si>
    <t>46 - Tâm</t>
  </si>
  <si>
    <t>QN-157</t>
  </si>
  <si>
    <t>18/05/2013</t>
  </si>
  <si>
    <t>47 - Tâm</t>
  </si>
  <si>
    <t>QN-158</t>
  </si>
  <si>
    <t>QN-158,159,160 combine QN-161,162</t>
  </si>
  <si>
    <t>19/05/2013</t>
  </si>
  <si>
    <t>48 - Tâm</t>
  </si>
  <si>
    <t>QN-159</t>
  </si>
  <si>
    <t>49 - Tâm</t>
  </si>
  <si>
    <t>QN-160</t>
  </si>
  <si>
    <t>50 - Tâm</t>
  </si>
  <si>
    <t>QN-161</t>
  </si>
  <si>
    <t>51 - Tâm</t>
  </si>
  <si>
    <t>QN-162</t>
  </si>
  <si>
    <t>43 - Triều</t>
  </si>
  <si>
    <t>QN-164</t>
  </si>
  <si>
    <t>QN-164,165 combine  QN-166,167</t>
  </si>
  <si>
    <t>45 - Triều</t>
  </si>
  <si>
    <t>QN-165</t>
  </si>
  <si>
    <t>46 - Triều</t>
  </si>
  <si>
    <t>QN-166</t>
  </si>
  <si>
    <t>47 - Triều</t>
  </si>
  <si>
    <t>QN-167</t>
  </si>
  <si>
    <t>49 - Triều</t>
  </si>
  <si>
    <t>QN-168</t>
  </si>
  <si>
    <t>QN-168,169,170 combine QN-171,172,173</t>
  </si>
  <si>
    <t>50 - Triều</t>
  </si>
  <si>
    <t>QN-169</t>
  </si>
  <si>
    <t>51 - Triều</t>
  </si>
  <si>
    <t>QN-170</t>
  </si>
  <si>
    <t>52 - Triều</t>
  </si>
  <si>
    <t>QN-171</t>
  </si>
  <si>
    <t>53 - Triều</t>
  </si>
  <si>
    <t>QN-172</t>
  </si>
  <si>
    <t>54 - Triều</t>
  </si>
  <si>
    <t>QN-173</t>
  </si>
  <si>
    <t>26/2/2013</t>
  </si>
  <si>
    <t>60 -Triều</t>
  </si>
  <si>
    <t>QN-282</t>
  </si>
  <si>
    <t>QN - 282 combine QN - 174</t>
  </si>
  <si>
    <t>WWF236</t>
    <phoneticPr fontId="9" type="noConversion"/>
  </si>
  <si>
    <t>27/02/2013</t>
  </si>
  <si>
    <t>55 - Triều</t>
  </si>
  <si>
    <t>QN-174</t>
  </si>
  <si>
    <t>56 - Triều</t>
  </si>
  <si>
    <t>QN-175</t>
  </si>
  <si>
    <t>QN-175,176 combine QN-177,178</t>
  </si>
  <si>
    <t>WWF237</t>
    <phoneticPr fontId="9" type="noConversion"/>
  </si>
  <si>
    <t>24/05/2013</t>
  </si>
  <si>
    <t>57 - Triều</t>
  </si>
  <si>
    <t>QN-176</t>
  </si>
  <si>
    <t>25/05/2013</t>
  </si>
  <si>
    <t>58 - Triều</t>
  </si>
  <si>
    <t>QN-177</t>
  </si>
  <si>
    <t>26/05/2013</t>
  </si>
  <si>
    <t>59 - Triều</t>
  </si>
  <si>
    <t>QN-178</t>
  </si>
  <si>
    <t>43 - Thịnh</t>
  </si>
  <si>
    <t>QN-179</t>
  </si>
  <si>
    <t>QN-179,180 combine  QN-181,182</t>
  </si>
  <si>
    <t>WWF238</t>
    <phoneticPr fontId="9" type="noConversion"/>
  </si>
  <si>
    <t>44 - Thịnh</t>
  </si>
  <si>
    <t>QN-180</t>
  </si>
  <si>
    <t>45 - Thịnh</t>
  </si>
  <si>
    <t>QN-181</t>
  </si>
  <si>
    <t>46 - Thịnh</t>
  </si>
  <si>
    <t>QN-182</t>
  </si>
  <si>
    <t>47 - Thịnh</t>
  </si>
  <si>
    <t>QN-183</t>
  </si>
  <si>
    <t>48 - Thịnh</t>
  </si>
  <si>
    <t>QN-184</t>
  </si>
  <si>
    <t>WWF240</t>
  </si>
  <si>
    <t>49 - Thịnh</t>
  </si>
  <si>
    <t>QN-185</t>
  </si>
  <si>
    <t>QN-185,186 combine QN-187,188</t>
  </si>
  <si>
    <t>WWF241</t>
    <phoneticPr fontId="9" type="noConversion"/>
  </si>
  <si>
    <t>50 - Thịnh</t>
  </si>
  <si>
    <t>QN-186</t>
  </si>
  <si>
    <t>51 - Thịnh</t>
  </si>
  <si>
    <t>QN-187</t>
  </si>
  <si>
    <t>52 - Thịnh</t>
  </si>
  <si>
    <t>QN-188</t>
  </si>
  <si>
    <t>53 - Thịnh</t>
  </si>
  <si>
    <t>QN-189</t>
  </si>
  <si>
    <t>QN-189,190 combine QN-191</t>
  </si>
  <si>
    <t>WWF242</t>
    <phoneticPr fontId="9" type="noConversion"/>
  </si>
  <si>
    <t>54 - Thịnh</t>
  </si>
  <si>
    <t>QN-190</t>
  </si>
  <si>
    <t>55 - Thịnh</t>
  </si>
  <si>
    <t>QN-191</t>
  </si>
  <si>
    <t>56 - Thịnh</t>
  </si>
  <si>
    <t>QN-192</t>
  </si>
  <si>
    <t>QN-192,193 combine QN-194</t>
  </si>
  <si>
    <t>57 - Thịnh</t>
  </si>
  <si>
    <t>QN-193</t>
  </si>
  <si>
    <t>58 - Thịnh</t>
  </si>
  <si>
    <t>QN-194</t>
  </si>
  <si>
    <t>59 - Thịnh</t>
  </si>
  <si>
    <t>QN-195</t>
  </si>
  <si>
    <t>QN-195,196 combine QN-197</t>
  </si>
  <si>
    <t>13/5/2013</t>
  </si>
  <si>
    <t>60 - Thịnh</t>
  </si>
  <si>
    <t>QN-196</t>
  </si>
  <si>
    <t>14/5/2013</t>
  </si>
  <si>
    <t>61 - Thịnh</t>
  </si>
  <si>
    <t>QN-197</t>
  </si>
  <si>
    <t>62 - Thịnh</t>
  </si>
  <si>
    <t>QN-198</t>
  </si>
  <si>
    <t>QN-198,199 combine QN-200,201</t>
  </si>
  <si>
    <t>63 - Thịnh</t>
  </si>
  <si>
    <t>QN-199</t>
  </si>
  <si>
    <t>64 - Thịnh</t>
  </si>
  <si>
    <t>QN-200</t>
  </si>
  <si>
    <t>65 - Thịnh</t>
  </si>
  <si>
    <t>QN-201</t>
  </si>
  <si>
    <t>66 - Thịnh</t>
  </si>
  <si>
    <t>QN-202</t>
  </si>
  <si>
    <t>QN-202,203 combine  QN-204,205</t>
  </si>
  <si>
    <t>67 - Thịnh</t>
  </si>
  <si>
    <t>QN-203</t>
  </si>
  <si>
    <t>68 - Thịnh</t>
  </si>
  <si>
    <t>QN-204</t>
  </si>
  <si>
    <t>69 - Thịnh</t>
  </si>
  <si>
    <t>QN-205</t>
  </si>
  <si>
    <t>35 - Huy</t>
  </si>
  <si>
    <t>QN-206</t>
  </si>
  <si>
    <t>QN-206,207,208 combine QN-209,210,211</t>
  </si>
  <si>
    <t>WWF247</t>
    <phoneticPr fontId="9" type="noConversion"/>
  </si>
  <si>
    <t>36 - Huy</t>
  </si>
  <si>
    <t>QN-207</t>
  </si>
  <si>
    <t>37 - Huy</t>
  </si>
  <si>
    <t>QN-208</t>
  </si>
  <si>
    <t>38 - Huy</t>
  </si>
  <si>
    <t>QN-209</t>
  </si>
  <si>
    <t>39 - Huy</t>
  </si>
  <si>
    <t>QN-210</t>
  </si>
  <si>
    <t>40 - Huy</t>
  </si>
  <si>
    <t>QN-211</t>
  </si>
  <si>
    <t>41 - Huy</t>
  </si>
  <si>
    <t>QN-212</t>
  </si>
  <si>
    <t>QN-212,213,214 combine QN-215,216</t>
  </si>
  <si>
    <t>WWF248</t>
    <phoneticPr fontId="9" type="noConversion"/>
  </si>
  <si>
    <t>42 - Huy</t>
  </si>
  <si>
    <t>QN-213</t>
  </si>
  <si>
    <t>27/05/2013</t>
  </si>
  <si>
    <t>43 - Huy</t>
  </si>
  <si>
    <t>QN-214</t>
  </si>
  <si>
    <t>28/05/2013</t>
  </si>
  <si>
    <t>44 - Huy</t>
  </si>
  <si>
    <t>QN-215</t>
  </si>
  <si>
    <t>29/05/2013</t>
  </si>
  <si>
    <t>45 - Huy</t>
  </si>
  <si>
    <t>QN-216</t>
  </si>
  <si>
    <t>A19/05/13 I</t>
  </si>
  <si>
    <t>QN-217</t>
  </si>
  <si>
    <t>A19/05/13 II</t>
  </si>
  <si>
    <t>QN-218</t>
  </si>
  <si>
    <t>A19/05/13 III</t>
  </si>
  <si>
    <t>QN-219</t>
  </si>
  <si>
    <t>WWF251</t>
  </si>
  <si>
    <t>A19/05/13 IV</t>
  </si>
  <si>
    <t>QN-220</t>
  </si>
  <si>
    <t>A20/05/13 I</t>
  </si>
  <si>
    <t>QN-221</t>
  </si>
  <si>
    <t>QN-221 combine QN-222</t>
  </si>
  <si>
    <t>A20/05/13 II</t>
  </si>
  <si>
    <t>QN-222</t>
  </si>
  <si>
    <t>A20/05/13 IV</t>
  </si>
  <si>
    <t>QN-223</t>
  </si>
  <si>
    <t>QN-223 combine QN-224</t>
  </si>
  <si>
    <t>WWF254</t>
    <phoneticPr fontId="9" type="noConversion"/>
  </si>
  <si>
    <t>A20/05/13 V</t>
  </si>
  <si>
    <t>QN-224</t>
  </si>
  <si>
    <t>A21/05/13 I</t>
  </si>
  <si>
    <t>QN-225</t>
  </si>
  <si>
    <t>WWF255</t>
    <phoneticPr fontId="9" type="noConversion"/>
  </si>
  <si>
    <t>A21/05/13 II</t>
  </si>
  <si>
    <t>QN-226</t>
  </si>
  <si>
    <t>A21/05/13 III</t>
  </si>
  <si>
    <t>QN-227</t>
  </si>
  <si>
    <t>QN-227 combine QN-228</t>
  </si>
  <si>
    <t>WWF257</t>
    <phoneticPr fontId="9" type="noConversion"/>
  </si>
  <si>
    <t>A21/05/13 IV</t>
  </si>
  <si>
    <t>QN-228</t>
  </si>
  <si>
    <t>A25/05/13 I</t>
  </si>
  <si>
    <t>QN-229</t>
  </si>
  <si>
    <t>QN-229,230 combine QN-231,232</t>
  </si>
  <si>
    <t>A25/05/13 II</t>
  </si>
  <si>
    <t>QN-230</t>
  </si>
  <si>
    <t>A25/05/13 III</t>
  </si>
  <si>
    <t>QN-231</t>
  </si>
  <si>
    <t>A25/05/13 IV</t>
  </si>
  <si>
    <t>QN-232</t>
  </si>
  <si>
    <t>A26/05/13 I</t>
  </si>
  <si>
    <t>QN-233</t>
  </si>
  <si>
    <t>QN-233,234,235 combine QN-236,237</t>
  </si>
  <si>
    <t>WWF259</t>
    <phoneticPr fontId="9" type="noConversion"/>
  </si>
  <si>
    <t>A26/05/13 III</t>
  </si>
  <si>
    <t>QN-234</t>
  </si>
  <si>
    <t>A26/05/13 IV</t>
  </si>
  <si>
    <t>QN-235</t>
  </si>
  <si>
    <t>A26/05/13 V</t>
  </si>
  <si>
    <t>QN-236</t>
  </si>
  <si>
    <t>A27/05/13 III</t>
  </si>
  <si>
    <t>QN-237</t>
  </si>
  <si>
    <t>Hùng</t>
  </si>
  <si>
    <t>QN-238</t>
  </si>
  <si>
    <t>QN-238,239 combine QN-240,241</t>
  </si>
  <si>
    <t>WWF260</t>
    <phoneticPr fontId="9" type="noConversion"/>
  </si>
  <si>
    <t>QN-239</t>
  </si>
  <si>
    <t>Anh</t>
  </si>
  <si>
    <t>QN-240</t>
  </si>
  <si>
    <t>QN-241</t>
  </si>
  <si>
    <t>Thi</t>
  </si>
  <si>
    <t>QN-242</t>
  </si>
  <si>
    <t>QN-242,243 combine QN-244</t>
  </si>
  <si>
    <t>WWF261</t>
    <phoneticPr fontId="9" type="noConversion"/>
  </si>
  <si>
    <t>QN-243</t>
  </si>
  <si>
    <t>Vũ</t>
  </si>
  <si>
    <t>QN-244</t>
  </si>
  <si>
    <t>QN-245</t>
  </si>
  <si>
    <t>QN-245,246 combine QN-247,248</t>
  </si>
  <si>
    <t>QN-246</t>
  </si>
  <si>
    <t>QN-247</t>
  </si>
  <si>
    <t>QN-248</t>
  </si>
  <si>
    <t>Lâm</t>
  </si>
  <si>
    <t>QN-249</t>
  </si>
  <si>
    <t>QN-249 combine QN-250,283</t>
  </si>
  <si>
    <t>WWF263</t>
    <phoneticPr fontId="9" type="noConversion"/>
  </si>
  <si>
    <t>QN-250</t>
  </si>
  <si>
    <t>QN283</t>
  </si>
  <si>
    <t>Cường</t>
  </si>
  <si>
    <t>QN-251</t>
  </si>
  <si>
    <t>QN-251 combine QN-252</t>
  </si>
  <si>
    <t>Tâm</t>
  </si>
  <si>
    <t>QN-252</t>
  </si>
  <si>
    <t>QN-253</t>
  </si>
  <si>
    <t>QN-253 combine QN-254</t>
  </si>
  <si>
    <t>QN-254</t>
  </si>
  <si>
    <t>QN-255</t>
  </si>
  <si>
    <t>QN-255,256 combine QN-257</t>
  </si>
  <si>
    <t>WWF266</t>
    <phoneticPr fontId="9" type="noConversion"/>
  </si>
  <si>
    <t>QN-256</t>
  </si>
  <si>
    <t>QN-257</t>
  </si>
  <si>
    <t>Thắng</t>
  </si>
  <si>
    <t>QN-258</t>
  </si>
  <si>
    <t>QN-258,259 combine QN-260</t>
  </si>
  <si>
    <t>WWF267</t>
    <phoneticPr fontId="9" type="noConversion"/>
  </si>
  <si>
    <t>Vỏ</t>
  </si>
  <si>
    <t>QN-259</t>
  </si>
  <si>
    <t>QN-260</t>
  </si>
  <si>
    <t>QN-261</t>
  </si>
  <si>
    <t>QN-261,262 combine QN-263</t>
  </si>
  <si>
    <t>WWF268</t>
    <phoneticPr fontId="9" type="noConversion"/>
  </si>
  <si>
    <t>QN-262</t>
  </si>
  <si>
    <t>QN-263</t>
  </si>
  <si>
    <t>QN-264</t>
  </si>
  <si>
    <t>QN-264,265 combine QN-266</t>
  </si>
  <si>
    <t>WWF269</t>
    <phoneticPr fontId="9" type="noConversion"/>
  </si>
  <si>
    <t>Hòa</t>
  </si>
  <si>
    <t>QN-265</t>
  </si>
  <si>
    <t>QN-266</t>
  </si>
  <si>
    <t>QN-267</t>
  </si>
  <si>
    <t>QN-267 combine QN-268</t>
  </si>
  <si>
    <t>WWF270</t>
    <phoneticPr fontId="9" type="noConversion"/>
  </si>
  <si>
    <t>QN-268</t>
  </si>
  <si>
    <t>QN-269</t>
  </si>
  <si>
    <t>23/4/2013</t>
  </si>
  <si>
    <t>QN-270</t>
  </si>
  <si>
    <t>QN-270,271 combine QN-272</t>
  </si>
  <si>
    <t>Bloong Đàm</t>
  </si>
  <si>
    <t>QN-271</t>
  </si>
  <si>
    <t>Hồ Quốc Cường</t>
  </si>
  <si>
    <t>QN-272</t>
  </si>
  <si>
    <t>24/4/2013</t>
  </si>
  <si>
    <t>Lê Ka Thắng</t>
  </si>
  <si>
    <t>QN-273</t>
  </si>
  <si>
    <t>QN-273,274 combine QN-275,276</t>
  </si>
  <si>
    <t>WWF273</t>
    <phoneticPr fontId="9" type="noConversion"/>
  </si>
  <si>
    <t>QN-274</t>
  </si>
  <si>
    <t>QN-275</t>
  </si>
  <si>
    <t>QN-276</t>
  </si>
  <si>
    <t>25/4/2013</t>
  </si>
  <si>
    <t>QN-277</t>
  </si>
  <si>
    <t>QN-277 combine QN-278</t>
  </si>
  <si>
    <t>Bnươch Hùng</t>
  </si>
  <si>
    <t>QN-278</t>
  </si>
  <si>
    <t>QN-279</t>
  </si>
  <si>
    <t>WWF275</t>
    <phoneticPr fontId="9" type="noConversion"/>
  </si>
  <si>
    <t>QN-280</t>
  </si>
  <si>
    <t>QN-280 combine QN-281</t>
  </si>
  <si>
    <t>ALăng Vơ</t>
  </si>
  <si>
    <t>QN-281</t>
  </si>
  <si>
    <t>Q-40</t>
    <phoneticPr fontId="9" type="noConversion"/>
  </si>
  <si>
    <t>Q-43</t>
    <phoneticPr fontId="9" type="noConversion"/>
  </si>
  <si>
    <t>WWF279</t>
  </si>
  <si>
    <t>Q-61</t>
    <phoneticPr fontId="9" type="noConversion"/>
  </si>
  <si>
    <t>Q-93</t>
  </si>
  <si>
    <t>Q-94</t>
  </si>
  <si>
    <t>Date collected</t>
  </si>
  <si>
    <t>Protected Area</t>
  </si>
  <si>
    <t>Forest Compartment</t>
  </si>
  <si>
    <t>Original ID Code</t>
  </si>
  <si>
    <t>New ID Code</t>
  </si>
  <si>
    <t>WWF45</t>
    <phoneticPr fontId="9" type="noConversion"/>
  </si>
  <si>
    <t>WWF49</t>
    <phoneticPr fontId="9" type="noConversion"/>
  </si>
  <si>
    <t>WWF50</t>
    <phoneticPr fontId="9" type="noConversion"/>
  </si>
  <si>
    <t>WWF51</t>
    <phoneticPr fontId="9" type="noConversion"/>
  </si>
  <si>
    <t>WWF56</t>
    <phoneticPr fontId="9" type="noConversion"/>
  </si>
  <si>
    <t>XS-1,2,3,4,5,6,7,8,9,10,11,12,13,14,15,16,17</t>
    <phoneticPr fontId="9" type="noConversion"/>
  </si>
  <si>
    <t>XS-51,52,53,54,55</t>
    <phoneticPr fontId="9" type="noConversion"/>
  </si>
  <si>
    <t>WWF92</t>
    <phoneticPr fontId="9" type="noConversion"/>
  </si>
  <si>
    <t>WWF93</t>
    <phoneticPr fontId="9" type="noConversion"/>
  </si>
  <si>
    <t>WWF96</t>
    <phoneticPr fontId="9" type="noConversion"/>
  </si>
  <si>
    <t>WWF98</t>
    <phoneticPr fontId="9" type="noConversion"/>
  </si>
  <si>
    <t>WWF100</t>
    <phoneticPr fontId="9" type="noConversion"/>
  </si>
  <si>
    <t>WWF102</t>
    <phoneticPr fontId="9" type="noConversion"/>
  </si>
  <si>
    <t>WWF103</t>
    <phoneticPr fontId="9" type="noConversion"/>
  </si>
  <si>
    <t>WWF104</t>
    <phoneticPr fontId="9" type="noConversion"/>
  </si>
  <si>
    <t>WWF107</t>
    <phoneticPr fontId="9" type="noConversion"/>
  </si>
  <si>
    <t>WWF109</t>
    <phoneticPr fontId="9" type="noConversion"/>
  </si>
  <si>
    <t>WWF110</t>
    <phoneticPr fontId="9" type="noConversion"/>
  </si>
  <si>
    <t>WWF113</t>
    <phoneticPr fontId="9" type="noConversion"/>
  </si>
  <si>
    <t>WWF114</t>
    <phoneticPr fontId="9" type="noConversion"/>
  </si>
  <si>
    <t>WWF115</t>
    <phoneticPr fontId="9" type="noConversion"/>
  </si>
  <si>
    <t>WWF117</t>
    <phoneticPr fontId="9" type="noConversion"/>
  </si>
  <si>
    <t>WWF118</t>
    <phoneticPr fontId="9" type="noConversion"/>
  </si>
  <si>
    <t>WWF119</t>
    <phoneticPr fontId="9" type="noConversion"/>
  </si>
  <si>
    <t>WWF121</t>
    <phoneticPr fontId="9" type="noConversion"/>
  </si>
  <si>
    <t>WWF122</t>
    <phoneticPr fontId="9" type="noConversion"/>
  </si>
  <si>
    <t>H-136,141,152</t>
    <phoneticPr fontId="9" type="noConversion"/>
  </si>
  <si>
    <t>WWF123</t>
    <phoneticPr fontId="9" type="noConversion"/>
  </si>
  <si>
    <t>H-147,148</t>
    <phoneticPr fontId="9" type="noConversion"/>
  </si>
  <si>
    <t>H-150,151,96</t>
    <phoneticPr fontId="9" type="noConversion"/>
  </si>
  <si>
    <t>WWF125</t>
    <phoneticPr fontId="9" type="noConversion"/>
  </si>
  <si>
    <t>WWF126</t>
    <phoneticPr fontId="9" type="noConversion"/>
  </si>
  <si>
    <t>WWF127</t>
    <phoneticPr fontId="9" type="noConversion"/>
  </si>
  <si>
    <t>WWF129</t>
    <phoneticPr fontId="9" type="noConversion"/>
  </si>
  <si>
    <t>WWF130</t>
    <phoneticPr fontId="9" type="noConversion"/>
  </si>
  <si>
    <t>WWF131</t>
    <phoneticPr fontId="9" type="noConversion"/>
  </si>
  <si>
    <t>WWF133</t>
    <phoneticPr fontId="9" type="noConversion"/>
  </si>
  <si>
    <t>WWF134</t>
    <phoneticPr fontId="9" type="noConversion"/>
  </si>
  <si>
    <t>WWF137</t>
    <phoneticPr fontId="9" type="noConversion"/>
  </si>
  <si>
    <t>WWF138</t>
    <phoneticPr fontId="9" type="noConversion"/>
  </si>
  <si>
    <t>WWF141</t>
    <phoneticPr fontId="9" type="noConversion"/>
  </si>
  <si>
    <t>WWF142</t>
    <phoneticPr fontId="9" type="noConversion"/>
  </si>
  <si>
    <t>WWF145</t>
    <phoneticPr fontId="9" type="noConversion"/>
  </si>
  <si>
    <t>WWF146</t>
    <phoneticPr fontId="9" type="noConversion"/>
  </si>
  <si>
    <t>WWF147</t>
    <phoneticPr fontId="9" type="noConversion"/>
  </si>
  <si>
    <t>WWF149</t>
    <phoneticPr fontId="9" type="noConversion"/>
  </si>
  <si>
    <t>WWF150</t>
    <phoneticPr fontId="9" type="noConversion"/>
  </si>
  <si>
    <t>WWF151</t>
    <phoneticPr fontId="9" type="noConversion"/>
  </si>
  <si>
    <t>WWF153</t>
    <phoneticPr fontId="9" type="noConversion"/>
  </si>
  <si>
    <t>WWF157</t>
    <phoneticPr fontId="9" type="noConversion"/>
  </si>
  <si>
    <t>WWF158</t>
    <phoneticPr fontId="9" type="noConversion"/>
  </si>
  <si>
    <t>WWF166</t>
    <phoneticPr fontId="9" type="noConversion"/>
  </si>
  <si>
    <t>WWF167</t>
    <phoneticPr fontId="9" type="noConversion"/>
  </si>
  <si>
    <t>WWF170</t>
    <phoneticPr fontId="9" type="noConversion"/>
  </si>
  <si>
    <t>WWF171</t>
    <phoneticPr fontId="9" type="noConversion"/>
  </si>
  <si>
    <t>WWF173</t>
    <phoneticPr fontId="9" type="noConversion"/>
  </si>
  <si>
    <t>WWF175</t>
    <phoneticPr fontId="9" type="noConversion"/>
  </si>
  <si>
    <t>WWF177</t>
    <phoneticPr fontId="9" type="noConversion"/>
  </si>
  <si>
    <t>WWF178</t>
    <phoneticPr fontId="9" type="noConversion"/>
  </si>
  <si>
    <t>WWF179</t>
    <phoneticPr fontId="9" type="noConversion"/>
  </si>
  <si>
    <t>WWF180</t>
    <phoneticPr fontId="9" type="noConversion"/>
  </si>
  <si>
    <t>WWF181</t>
    <phoneticPr fontId="9" type="noConversion"/>
  </si>
  <si>
    <t>WWF182</t>
    <phoneticPr fontId="9" type="noConversion"/>
  </si>
  <si>
    <t>WWF184</t>
    <phoneticPr fontId="9" type="noConversion"/>
  </si>
  <si>
    <t>WWF185</t>
    <phoneticPr fontId="9" type="noConversion"/>
  </si>
  <si>
    <t>WWF186</t>
    <phoneticPr fontId="9" type="noConversion"/>
  </si>
  <si>
    <t>WWF189</t>
    <phoneticPr fontId="9" type="noConversion"/>
  </si>
  <si>
    <t>WWF190</t>
    <phoneticPr fontId="9" type="noConversion"/>
  </si>
  <si>
    <t>WWF193</t>
    <phoneticPr fontId="9" type="noConversion"/>
  </si>
  <si>
    <t>WWF195</t>
    <phoneticPr fontId="9" type="noConversion"/>
  </si>
  <si>
    <t>WWF196</t>
    <phoneticPr fontId="9" type="noConversion"/>
  </si>
  <si>
    <t>WWF197</t>
    <phoneticPr fontId="9" type="noConversion"/>
  </si>
  <si>
    <t>WWF199</t>
    <phoneticPr fontId="9" type="noConversion"/>
  </si>
  <si>
    <t>WWF200</t>
    <phoneticPr fontId="9" type="noConversion"/>
  </si>
  <si>
    <t>WWF201</t>
    <phoneticPr fontId="9" type="noConversion"/>
  </si>
  <si>
    <t>WWF203</t>
    <phoneticPr fontId="9" type="noConversion"/>
  </si>
  <si>
    <t>WWF204</t>
    <phoneticPr fontId="9" type="noConversion"/>
  </si>
  <si>
    <t>WWF207</t>
    <phoneticPr fontId="9" type="noConversion"/>
  </si>
  <si>
    <t>WWF208</t>
    <phoneticPr fontId="9" type="noConversion"/>
  </si>
  <si>
    <t>WWF211</t>
    <phoneticPr fontId="9" type="noConversion"/>
  </si>
  <si>
    <t>WWF213</t>
    <phoneticPr fontId="9" type="noConversion"/>
  </si>
  <si>
    <t>WWF214</t>
    <phoneticPr fontId="9" type="noConversion"/>
  </si>
  <si>
    <t>WWF215</t>
    <phoneticPr fontId="9" type="noConversion"/>
  </si>
  <si>
    <t>WWF217</t>
    <phoneticPr fontId="9" type="noConversion"/>
  </si>
  <si>
    <t>WWF219</t>
    <phoneticPr fontId="9" type="noConversion"/>
  </si>
  <si>
    <t>WWF222</t>
    <phoneticPr fontId="9" type="noConversion"/>
  </si>
  <si>
    <t>WWF225</t>
    <phoneticPr fontId="9" type="noConversion"/>
  </si>
  <si>
    <t>WWF226</t>
    <phoneticPr fontId="9" type="noConversion"/>
  </si>
  <si>
    <t>WWF227</t>
    <phoneticPr fontId="9" type="noConversion"/>
  </si>
  <si>
    <t>WWF230</t>
    <phoneticPr fontId="9" type="noConversion"/>
  </si>
  <si>
    <t>WWF231</t>
    <phoneticPr fontId="9" type="noConversion"/>
  </si>
  <si>
    <t>WWF233</t>
    <phoneticPr fontId="9" type="noConversion"/>
  </si>
  <si>
    <t>WWF234</t>
    <phoneticPr fontId="9" type="noConversion"/>
  </si>
  <si>
    <t>WWF235</t>
    <phoneticPr fontId="9" type="noConversion"/>
  </si>
  <si>
    <t>WWF239</t>
    <phoneticPr fontId="9" type="noConversion"/>
  </si>
  <si>
    <t>WWF243</t>
    <phoneticPr fontId="9" type="noConversion"/>
  </si>
  <si>
    <t>WWF245</t>
    <phoneticPr fontId="9" type="noConversion"/>
  </si>
  <si>
    <t>WWF246</t>
    <phoneticPr fontId="9" type="noConversion"/>
  </si>
  <si>
    <t>WWF249</t>
    <phoneticPr fontId="9" type="noConversion"/>
  </si>
  <si>
    <t>WWF253</t>
    <phoneticPr fontId="9" type="noConversion"/>
  </si>
  <si>
    <t>WWF258</t>
    <phoneticPr fontId="9" type="noConversion"/>
  </si>
  <si>
    <t>WWF262</t>
    <phoneticPr fontId="9" type="noConversion"/>
  </si>
  <si>
    <t>WWF264</t>
    <phoneticPr fontId="9" type="noConversion"/>
  </si>
  <si>
    <t>WWF265</t>
    <phoneticPr fontId="9" type="noConversion"/>
  </si>
  <si>
    <t>WWF271</t>
    <phoneticPr fontId="9" type="noConversion"/>
  </si>
  <si>
    <t>WWF272</t>
    <phoneticPr fontId="9" type="noConversion"/>
  </si>
  <si>
    <t>WWF274</t>
    <phoneticPr fontId="9" type="noConversion"/>
  </si>
  <si>
    <t>WWF276</t>
    <phoneticPr fontId="9" type="noConversion"/>
  </si>
  <si>
    <t>WWF277</t>
    <phoneticPr fontId="9" type="noConversion"/>
  </si>
  <si>
    <t>Q-41</t>
    <phoneticPr fontId="9" type="noConversion"/>
  </si>
  <si>
    <t>Q-92</t>
    <phoneticPr fontId="9" type="noConversion"/>
  </si>
  <si>
    <t>Q-96</t>
    <phoneticPr fontId="9" type="noConversion"/>
  </si>
  <si>
    <t>Q-111</t>
    <phoneticPr fontId="9" type="noConversion"/>
  </si>
  <si>
    <t>Q-211</t>
    <phoneticPr fontId="9" type="noConversion"/>
  </si>
  <si>
    <t>ApproxNumberOfLeeches</t>
  </si>
  <si>
    <t>WWF_2013Samples_20140919.xlsx</t>
  </si>
  <si>
    <t>346 and 349</t>
  </si>
  <si>
    <t>36 and 37</t>
  </si>
  <si>
    <t>37 and 47</t>
  </si>
  <si>
    <t>12 and 13</t>
  </si>
  <si>
    <t>20 and 21</t>
  </si>
  <si>
    <t>34 and  36</t>
  </si>
  <si>
    <t>349 and 351</t>
  </si>
  <si>
    <t>Collected date</t>
  </si>
  <si>
    <t>GPS's name</t>
  </si>
  <si>
    <t>Track log's name</t>
  </si>
  <si>
    <t>WWF label</t>
  </si>
  <si>
    <t>China label (SWG)</t>
  </si>
  <si>
    <t>Box 1</t>
  </si>
  <si>
    <t>Box 2</t>
  </si>
  <si>
    <t>Box 3</t>
  </si>
  <si>
    <t>Box 4</t>
  </si>
  <si>
    <t>Box 5</t>
  </si>
  <si>
    <t>No. of leechs</t>
  </si>
  <si>
    <t>Forest compartment</t>
  </si>
  <si>
    <t>Suggested for combination</t>
  </si>
  <si>
    <t>WWF ID</t>
    <phoneticPr fontId="0" type="noConversion"/>
  </si>
  <si>
    <t>Andrew</t>
  </si>
  <si>
    <t>H001</t>
  </si>
  <si>
    <t>x</t>
  </si>
  <si>
    <t>Hue NR</t>
  </si>
  <si>
    <t>1027, 1005</t>
  </si>
  <si>
    <t>WWF287</t>
    <phoneticPr fontId="0" type="noConversion"/>
  </si>
  <si>
    <t>H002</t>
  </si>
  <si>
    <t>H003</t>
  </si>
  <si>
    <t>1017, 1019</t>
  </si>
  <si>
    <t>WWF288</t>
  </si>
  <si>
    <t>H004</t>
  </si>
  <si>
    <t>H005</t>
  </si>
  <si>
    <t>1139, 1105</t>
  </si>
  <si>
    <t>WWF289</t>
  </si>
  <si>
    <t>H007</t>
  </si>
  <si>
    <t>H009</t>
  </si>
  <si>
    <t>1001, 1119</t>
  </si>
  <si>
    <t>H010</t>
  </si>
  <si>
    <t>Huong</t>
  </si>
  <si>
    <t>H011</t>
  </si>
  <si>
    <t xml:space="preserve">1002, 1123 </t>
  </si>
  <si>
    <t>H012</t>
  </si>
  <si>
    <t>H013</t>
  </si>
  <si>
    <t>1004, 1131</t>
  </si>
  <si>
    <t>WWF292</t>
  </si>
  <si>
    <t>H014</t>
  </si>
  <si>
    <t>1098, 1104</t>
  </si>
  <si>
    <t>H015</t>
  </si>
  <si>
    <t>H016</t>
  </si>
  <si>
    <t>1066, 1003, 1020</t>
  </si>
  <si>
    <t>WWF294</t>
    <phoneticPr fontId="0" type="noConversion"/>
  </si>
  <si>
    <t>H017</t>
  </si>
  <si>
    <t>H018</t>
  </si>
  <si>
    <t>H020</t>
  </si>
  <si>
    <t>1011, 1006, 1071</t>
  </si>
  <si>
    <t>H021</t>
  </si>
  <si>
    <t>H022</t>
  </si>
  <si>
    <t>H023</t>
  </si>
  <si>
    <t>WWF296</t>
    <phoneticPr fontId="0" type="noConversion"/>
  </si>
  <si>
    <t>H024</t>
  </si>
  <si>
    <t>1047, 1087, 1050</t>
  </si>
  <si>
    <t>WWF297</t>
    <phoneticPr fontId="0" type="noConversion"/>
  </si>
  <si>
    <t>H025</t>
  </si>
  <si>
    <t>H026</t>
  </si>
  <si>
    <t>H029</t>
  </si>
  <si>
    <t>1013, 1086, 1038</t>
  </si>
  <si>
    <t>H030</t>
  </si>
  <si>
    <t>H031</t>
  </si>
  <si>
    <t>H032</t>
  </si>
  <si>
    <t>1143, 1045</t>
  </si>
  <si>
    <t>WWF299</t>
    <phoneticPr fontId="0" type="noConversion"/>
  </si>
  <si>
    <t>H033</t>
  </si>
  <si>
    <t>H034</t>
  </si>
  <si>
    <r>
      <t>1074, 1081</t>
    </r>
    <r>
      <rPr>
        <sz val="11"/>
        <color rgb="FFFF0000"/>
        <rFont val="Calibri"/>
        <family val="2"/>
        <scheme val="minor"/>
      </rPr>
      <t>,1092</t>
    </r>
  </si>
  <si>
    <t>WWF300</t>
  </si>
  <si>
    <t>H036</t>
  </si>
  <si>
    <t>H060</t>
  </si>
  <si>
    <t>1007, 1052, 1009</t>
  </si>
  <si>
    <t>WWF301</t>
    <phoneticPr fontId="0" type="noConversion"/>
  </si>
  <si>
    <t>H061</t>
  </si>
  <si>
    <t>H062</t>
  </si>
  <si>
    <t>H063</t>
  </si>
  <si>
    <t>1068, 1090</t>
  </si>
  <si>
    <t>WWF302</t>
    <phoneticPr fontId="0" type="noConversion"/>
  </si>
  <si>
    <t>H064</t>
  </si>
  <si>
    <t xml:space="preserve"> </t>
  </si>
  <si>
    <t>H055</t>
  </si>
  <si>
    <t>1053, 1135, 1046</t>
  </si>
  <si>
    <t>WWF303</t>
    <phoneticPr fontId="0" type="noConversion"/>
  </si>
  <si>
    <t>H066</t>
  </si>
  <si>
    <t>H067</t>
  </si>
  <si>
    <t>H040</t>
  </si>
  <si>
    <t>1084, 1062</t>
  </si>
  <si>
    <t>WWF304</t>
    <phoneticPr fontId="0" type="noConversion"/>
  </si>
  <si>
    <t>H041</t>
  </si>
  <si>
    <t>H042</t>
  </si>
  <si>
    <t>1010, 1080, 1014</t>
  </si>
  <si>
    <t>WWF305</t>
    <phoneticPr fontId="0" type="noConversion"/>
  </si>
  <si>
    <t>H044</t>
  </si>
  <si>
    <t>H045</t>
  </si>
  <si>
    <t>H103</t>
  </si>
  <si>
    <t>1093, 1089</t>
  </si>
  <si>
    <t>WWF306</t>
    <phoneticPr fontId="0" type="noConversion"/>
  </si>
  <si>
    <t>H104</t>
  </si>
  <si>
    <t>H105</t>
  </si>
  <si>
    <t>1057, 1129</t>
  </si>
  <si>
    <t>H107</t>
  </si>
  <si>
    <t>H108</t>
  </si>
  <si>
    <t xml:space="preserve">H108 </t>
  </si>
  <si>
    <t>1061, 1121, 1054</t>
  </si>
  <si>
    <t>WWF308</t>
    <phoneticPr fontId="0" type="noConversion"/>
  </si>
  <si>
    <t>H109</t>
  </si>
  <si>
    <t>H100</t>
  </si>
  <si>
    <t>H101</t>
  </si>
  <si>
    <t>1021, 1018</t>
  </si>
  <si>
    <t>WWF309</t>
    <phoneticPr fontId="0" type="noConversion"/>
  </si>
  <si>
    <t>H102</t>
  </si>
  <si>
    <t>1049, 1039</t>
  </si>
  <si>
    <t>H106</t>
  </si>
  <si>
    <t>H113</t>
  </si>
  <si>
    <t>WWF311</t>
    <phoneticPr fontId="0" type="noConversion"/>
  </si>
  <si>
    <t>H117</t>
  </si>
  <si>
    <t>1141, 1103, 1015</t>
  </si>
  <si>
    <t>WWF312</t>
    <phoneticPr fontId="0" type="noConversion"/>
  </si>
  <si>
    <t>H118</t>
  </si>
  <si>
    <t>H119</t>
  </si>
  <si>
    <t>H142</t>
  </si>
  <si>
    <t>1083, 1076, 1078</t>
  </si>
  <si>
    <t>H143</t>
  </si>
  <si>
    <t>H144</t>
  </si>
  <si>
    <t>H145</t>
  </si>
  <si>
    <t>1107, 1069, 1070</t>
  </si>
  <si>
    <t>H146</t>
  </si>
  <si>
    <t>H147</t>
  </si>
  <si>
    <t>H148</t>
  </si>
  <si>
    <t>1036, 1063</t>
  </si>
  <si>
    <t>WWF315</t>
    <phoneticPr fontId="0" type="noConversion"/>
  </si>
  <si>
    <t>H149</t>
  </si>
  <si>
    <t>Hoa</t>
  </si>
  <si>
    <t>H110</t>
  </si>
  <si>
    <t>1025, 1091, 1067</t>
  </si>
  <si>
    <t>WWF316</t>
    <phoneticPr fontId="0" type="noConversion"/>
  </si>
  <si>
    <t>H111</t>
  </si>
  <si>
    <t>H112</t>
  </si>
  <si>
    <t>H114</t>
  </si>
  <si>
    <t>1072, 1106, 1100</t>
  </si>
  <si>
    <t>H115</t>
  </si>
  <si>
    <t>H120</t>
  </si>
  <si>
    <t>1016, 1099, 1125</t>
  </si>
  <si>
    <t>WWF318</t>
    <phoneticPr fontId="0" type="noConversion"/>
  </si>
  <si>
    <t>H121</t>
  </si>
  <si>
    <t>H140</t>
  </si>
  <si>
    <t>WWF319</t>
    <phoneticPr fontId="0" type="noConversion"/>
  </si>
  <si>
    <t>H122</t>
  </si>
  <si>
    <t>1055, 1085, 1111</t>
  </si>
  <si>
    <t>WWF320</t>
    <phoneticPr fontId="0" type="noConversion"/>
  </si>
  <si>
    <t>H123</t>
  </si>
  <si>
    <t>H124</t>
  </si>
  <si>
    <t>H125</t>
  </si>
  <si>
    <t>1056, 1073</t>
  </si>
  <si>
    <t>WWF321</t>
    <phoneticPr fontId="0" type="noConversion"/>
  </si>
  <si>
    <t>H126</t>
  </si>
  <si>
    <t>H127</t>
  </si>
  <si>
    <t>1064, 1088</t>
  </si>
  <si>
    <t>H128</t>
  </si>
  <si>
    <t>H150</t>
  </si>
  <si>
    <t>1077, 1115</t>
  </si>
  <si>
    <t>H151</t>
  </si>
  <si>
    <t>H152</t>
  </si>
  <si>
    <t>1008, 1097, 1109</t>
  </si>
  <si>
    <t>WWF324</t>
    <phoneticPr fontId="0" type="noConversion"/>
  </si>
  <si>
    <t>H153</t>
  </si>
  <si>
    <t>H154</t>
  </si>
  <si>
    <t>H155</t>
  </si>
  <si>
    <t>351- 352</t>
  </si>
  <si>
    <t>1095, 1101</t>
  </si>
  <si>
    <t>WWF325</t>
    <phoneticPr fontId="0" type="noConversion"/>
  </si>
  <si>
    <t>H156</t>
  </si>
  <si>
    <t>H157</t>
  </si>
  <si>
    <t>1133, 1108</t>
  </si>
  <si>
    <t>H158</t>
  </si>
  <si>
    <t>H180</t>
  </si>
  <si>
    <t>WWF327</t>
    <phoneticPr fontId="0" type="noConversion"/>
  </si>
  <si>
    <t>H200</t>
  </si>
  <si>
    <t>WWF328</t>
  </si>
  <si>
    <t>H202</t>
  </si>
  <si>
    <t>Vinh</t>
  </si>
  <si>
    <t>H250</t>
  </si>
  <si>
    <t>1023, 1102, 1113</t>
  </si>
  <si>
    <t>WWF330</t>
    <phoneticPr fontId="0" type="noConversion"/>
  </si>
  <si>
    <t>H251</t>
  </si>
  <si>
    <t>H252</t>
  </si>
  <si>
    <t>H253</t>
  </si>
  <si>
    <t>1024, 1048, 1032</t>
  </si>
  <si>
    <t>WWF331</t>
    <phoneticPr fontId="0" type="noConversion"/>
  </si>
  <si>
    <t>H254</t>
  </si>
  <si>
    <t>H255</t>
  </si>
  <si>
    <t>H256</t>
  </si>
  <si>
    <t>1079, 1075</t>
  </si>
  <si>
    <t>WWF332</t>
    <phoneticPr fontId="0" type="noConversion"/>
  </si>
  <si>
    <t>H257</t>
  </si>
  <si>
    <t>H258</t>
  </si>
  <si>
    <t>1042, 1031</t>
  </si>
  <si>
    <t>H259</t>
  </si>
  <si>
    <t>H352</t>
  </si>
  <si>
    <t>WWF334</t>
    <phoneticPr fontId="0" type="noConversion"/>
  </si>
  <si>
    <t>H356</t>
  </si>
  <si>
    <t>H300</t>
  </si>
  <si>
    <t>1034, 1043</t>
  </si>
  <si>
    <t>WWF336</t>
    <phoneticPr fontId="0" type="noConversion"/>
  </si>
  <si>
    <t>H301</t>
  </si>
  <si>
    <t>H362</t>
  </si>
  <si>
    <t>1059, 1082, 1012</t>
  </si>
  <si>
    <t>WWF337</t>
    <phoneticPr fontId="0" type="noConversion"/>
  </si>
  <si>
    <t>H363</t>
  </si>
  <si>
    <t>H365</t>
  </si>
  <si>
    <t>H350</t>
  </si>
  <si>
    <t>1035, 1094</t>
  </si>
  <si>
    <t>WWF338</t>
    <phoneticPr fontId="0" type="noConversion"/>
  </si>
  <si>
    <t>H351</t>
  </si>
  <si>
    <t>H353</t>
  </si>
  <si>
    <t>1137, 1037, 1096</t>
  </si>
  <si>
    <t>WWF339</t>
    <phoneticPr fontId="0" type="noConversion"/>
  </si>
  <si>
    <t>H354</t>
  </si>
  <si>
    <t>H355</t>
  </si>
  <si>
    <t>H088</t>
  </si>
  <si>
    <t>WWF340</t>
    <phoneticPr fontId="0" type="noConversion"/>
  </si>
  <si>
    <t>H360</t>
  </si>
  <si>
    <t>1022, 1041, 1051</t>
  </si>
  <si>
    <t>WWF341</t>
    <phoneticPr fontId="0" type="noConversion"/>
  </si>
  <si>
    <t>H361</t>
  </si>
  <si>
    <t>H364</t>
  </si>
  <si>
    <t>H366</t>
  </si>
  <si>
    <t>1033, 1060</t>
  </si>
  <si>
    <t>WWF342</t>
    <phoneticPr fontId="0" type="noConversion"/>
  </si>
  <si>
    <t>H367</t>
  </si>
  <si>
    <t>Thien, Lam, Dung</t>
  </si>
  <si>
    <t>Thien</t>
  </si>
  <si>
    <t>BM70</t>
  </si>
  <si>
    <t>Bach Ma Ext.</t>
  </si>
  <si>
    <t>1226, 1150</t>
  </si>
  <si>
    <t>WWF343</t>
    <phoneticPr fontId="0" type="noConversion"/>
  </si>
  <si>
    <t>BM71</t>
  </si>
  <si>
    <t>BM72</t>
  </si>
  <si>
    <t>1151, 1156</t>
  </si>
  <si>
    <t>WWF344</t>
    <phoneticPr fontId="0" type="noConversion"/>
  </si>
  <si>
    <t>Thien, Dung</t>
  </si>
  <si>
    <t>BM73</t>
  </si>
  <si>
    <t>BM74</t>
  </si>
  <si>
    <t>1152, 1205</t>
  </si>
  <si>
    <t>BM75</t>
  </si>
  <si>
    <t>BM76</t>
  </si>
  <si>
    <t>1153, 1154</t>
  </si>
  <si>
    <t>The</t>
  </si>
  <si>
    <t>BM77</t>
  </si>
  <si>
    <t>BM65</t>
  </si>
  <si>
    <t>1228, 1155</t>
  </si>
  <si>
    <t>BM69</t>
  </si>
  <si>
    <t>BM78</t>
  </si>
  <si>
    <t>WWF348</t>
    <phoneticPr fontId="0" type="noConversion"/>
  </si>
  <si>
    <t>BM61</t>
  </si>
  <si>
    <t>1249, 1211</t>
  </si>
  <si>
    <t>WWF349</t>
    <phoneticPr fontId="0" type="noConversion"/>
  </si>
  <si>
    <t>Tren, Nhuong</t>
  </si>
  <si>
    <t>BM62</t>
  </si>
  <si>
    <t>BM63</t>
  </si>
  <si>
    <t>1207, 1201</t>
  </si>
  <si>
    <t>BM64</t>
  </si>
  <si>
    <t>Tren</t>
  </si>
  <si>
    <t>36-44</t>
  </si>
  <si>
    <t>BM66</t>
  </si>
  <si>
    <t>1202, 1203, 1206</t>
  </si>
  <si>
    <t>WWF351</t>
    <phoneticPr fontId="0" type="noConversion"/>
  </si>
  <si>
    <t>Camp-46</t>
  </si>
  <si>
    <t>BM67</t>
  </si>
  <si>
    <t>64-67</t>
  </si>
  <si>
    <t>BM82</t>
  </si>
  <si>
    <t>67-73</t>
  </si>
  <si>
    <t>BM84</t>
  </si>
  <si>
    <t>1214, 1208, 1213</t>
  </si>
  <si>
    <t>53-55</t>
  </si>
  <si>
    <t>BM68</t>
  </si>
  <si>
    <t>56-57</t>
  </si>
  <si>
    <t>BM81</t>
  </si>
  <si>
    <t>BM80</t>
  </si>
  <si>
    <t>1209, 1210, 1212</t>
  </si>
  <si>
    <t>Thien, Tan</t>
  </si>
  <si>
    <t>BM87</t>
  </si>
  <si>
    <t>BM83</t>
  </si>
  <si>
    <t>BM85</t>
  </si>
  <si>
    <t>WWF354</t>
    <phoneticPr fontId="0" type="noConversion"/>
  </si>
  <si>
    <t>Q101</t>
  </si>
  <si>
    <t>Quang nam NR</t>
  </si>
  <si>
    <t>WWF355</t>
    <phoneticPr fontId="0" type="noConversion"/>
  </si>
  <si>
    <t>Thien, Hon</t>
  </si>
  <si>
    <t>Q201</t>
  </si>
  <si>
    <t>1216, 1172</t>
  </si>
  <si>
    <t>WWF356</t>
    <phoneticPr fontId="0" type="noConversion"/>
  </si>
  <si>
    <t>Q202</t>
  </si>
  <si>
    <t>Q203</t>
  </si>
  <si>
    <t>1245, 1195</t>
  </si>
  <si>
    <t>Q204</t>
  </si>
  <si>
    <t>Thang</t>
  </si>
  <si>
    <t>Q301</t>
  </si>
  <si>
    <t>WWF358</t>
    <phoneticPr fontId="0" type="noConversion"/>
  </si>
  <si>
    <t>Minh</t>
  </si>
  <si>
    <t>Camp -135</t>
  </si>
  <si>
    <t>Q02</t>
  </si>
  <si>
    <t>QN103</t>
  </si>
  <si>
    <t>Q103</t>
  </si>
  <si>
    <t>1120, 1243</t>
  </si>
  <si>
    <t>WWF360</t>
    <phoneticPr fontId="0" type="noConversion"/>
  </si>
  <si>
    <t>QN104</t>
  </si>
  <si>
    <t>Q104</t>
  </si>
  <si>
    <t>QN105</t>
  </si>
  <si>
    <t>Q105</t>
  </si>
  <si>
    <t>1168, 1246</t>
  </si>
  <si>
    <t>QN106</t>
  </si>
  <si>
    <t>Q106</t>
  </si>
  <si>
    <t>300-309</t>
  </si>
  <si>
    <t>Q302</t>
  </si>
  <si>
    <t>1268, 1189, 1196, 1114</t>
  </si>
  <si>
    <t>WWF362</t>
    <phoneticPr fontId="0" type="noConversion"/>
  </si>
  <si>
    <t>309-310</t>
  </si>
  <si>
    <t>Q303</t>
  </si>
  <si>
    <t>310-311</t>
  </si>
  <si>
    <t>Q304</t>
  </si>
  <si>
    <t>311-312</t>
  </si>
  <si>
    <t>Q305</t>
  </si>
  <si>
    <t>Hon</t>
  </si>
  <si>
    <t>193-194</t>
  </si>
  <si>
    <t>Q205</t>
  </si>
  <si>
    <t>1190, 1110</t>
  </si>
  <si>
    <t>WWF363</t>
    <phoneticPr fontId="0" type="noConversion"/>
  </si>
  <si>
    <t>200-201</t>
  </si>
  <si>
    <t>Q206</t>
  </si>
  <si>
    <t>135-138</t>
  </si>
  <si>
    <t>Q03</t>
  </si>
  <si>
    <t>1282, 1158, 1261</t>
  </si>
  <si>
    <t>WWF364</t>
    <phoneticPr fontId="0" type="noConversion"/>
  </si>
  <si>
    <t>138-139</t>
  </si>
  <si>
    <t>Q4</t>
  </si>
  <si>
    <t>139-141</t>
  </si>
  <si>
    <t>Q5</t>
  </si>
  <si>
    <t>QN107</t>
  </si>
  <si>
    <t>Q107</t>
  </si>
  <si>
    <t>1242, 1253</t>
  </si>
  <si>
    <t>WWF365</t>
    <phoneticPr fontId="0" type="noConversion"/>
  </si>
  <si>
    <t>QN108</t>
  </si>
  <si>
    <t>Q108</t>
  </si>
  <si>
    <t>QN109</t>
  </si>
  <si>
    <t>Q109</t>
  </si>
  <si>
    <t>1217, 1278</t>
  </si>
  <si>
    <t>QN110</t>
  </si>
  <si>
    <t>Q110</t>
  </si>
  <si>
    <t>211-213</t>
  </si>
  <si>
    <t>Q207</t>
  </si>
  <si>
    <t>WWF367</t>
    <phoneticPr fontId="0" type="noConversion"/>
  </si>
  <si>
    <t>311-313</t>
  </si>
  <si>
    <t>Q306</t>
  </si>
  <si>
    <t>QN111</t>
  </si>
  <si>
    <t>Q111</t>
  </si>
  <si>
    <t>1177, 1265</t>
  </si>
  <si>
    <t>WWF369</t>
    <phoneticPr fontId="0" type="noConversion"/>
  </si>
  <si>
    <t>QN112</t>
  </si>
  <si>
    <t>Q112</t>
  </si>
  <si>
    <t>QN6</t>
  </si>
  <si>
    <t>Q06</t>
  </si>
  <si>
    <t>1248, 1281</t>
  </si>
  <si>
    <t>Q006</t>
  </si>
  <si>
    <t>Q7</t>
  </si>
  <si>
    <t>1174, 1238</t>
  </si>
  <si>
    <t>Q08</t>
  </si>
  <si>
    <t>Q208</t>
  </si>
  <si>
    <t>WWF372</t>
    <phoneticPr fontId="0" type="noConversion"/>
  </si>
  <si>
    <t>Q307</t>
  </si>
  <si>
    <t>1224, 1223, 1276</t>
  </si>
  <si>
    <t>WWF373</t>
    <phoneticPr fontId="0" type="noConversion"/>
  </si>
  <si>
    <t>Q308</t>
  </si>
  <si>
    <t>Q309</t>
  </si>
  <si>
    <t>Q09</t>
  </si>
  <si>
    <t>1269, 1255</t>
  </si>
  <si>
    <t>WWF374</t>
    <phoneticPr fontId="0" type="noConversion"/>
  </si>
  <si>
    <t>MInh</t>
  </si>
  <si>
    <t>QN10</t>
  </si>
  <si>
    <t>Q10</t>
  </si>
  <si>
    <t>20, 21</t>
  </si>
  <si>
    <t>QN113</t>
  </si>
  <si>
    <t>Q113</t>
  </si>
  <si>
    <t>1232, 1237, 1284</t>
  </si>
  <si>
    <t>WWF375</t>
    <phoneticPr fontId="0" type="noConversion"/>
  </si>
  <si>
    <t>QN114</t>
  </si>
  <si>
    <t>Q114</t>
  </si>
  <si>
    <t>Q115</t>
  </si>
  <si>
    <t>Q209</t>
  </si>
  <si>
    <t>1264, 1222</t>
  </si>
  <si>
    <t>WWF376</t>
    <phoneticPr fontId="0" type="noConversion"/>
  </si>
  <si>
    <t>Q210</t>
  </si>
  <si>
    <t>QN116</t>
  </si>
  <si>
    <t>Q116</t>
  </si>
  <si>
    <t>1165, 1215</t>
  </si>
  <si>
    <t>Adnrew</t>
  </si>
  <si>
    <t>QN117</t>
  </si>
  <si>
    <t>Q117</t>
  </si>
  <si>
    <t>QN118</t>
  </si>
  <si>
    <t>Q118</t>
  </si>
  <si>
    <t>1241, 1285</t>
  </si>
  <si>
    <t>QN119</t>
  </si>
  <si>
    <t>Q119</t>
  </si>
  <si>
    <t>QN120</t>
  </si>
  <si>
    <t>Q120</t>
  </si>
  <si>
    <t>1233, 1219</t>
  </si>
  <si>
    <t>WWF379</t>
  </si>
  <si>
    <t>Q121</t>
  </si>
  <si>
    <t>Q122</t>
  </si>
  <si>
    <t>1179, 1230</t>
  </si>
  <si>
    <t>WWF380</t>
  </si>
  <si>
    <t>Q211</t>
  </si>
  <si>
    <t>WWF381</t>
    <phoneticPr fontId="0" type="noConversion"/>
  </si>
  <si>
    <t>Q310</t>
  </si>
  <si>
    <t>1184, 1112</t>
  </si>
  <si>
    <t>WWF382</t>
    <phoneticPr fontId="0" type="noConversion"/>
  </si>
  <si>
    <t>Q311</t>
  </si>
  <si>
    <t>Q11</t>
  </si>
  <si>
    <t>1258, 1280</t>
  </si>
  <si>
    <t>QN12</t>
  </si>
  <si>
    <t>Q12</t>
  </si>
  <si>
    <t>Q123</t>
  </si>
  <si>
    <t>WWF384</t>
    <phoneticPr fontId="0" type="noConversion"/>
  </si>
  <si>
    <t>QN212</t>
  </si>
  <si>
    <t>Q212</t>
  </si>
  <si>
    <t>1166, 1183</t>
  </si>
  <si>
    <t>WWF385</t>
    <phoneticPr fontId="0" type="noConversion"/>
  </si>
  <si>
    <t>QN213</t>
  </si>
  <si>
    <t>Q213</t>
  </si>
  <si>
    <t xml:space="preserve">Thien </t>
  </si>
  <si>
    <t>QN214</t>
  </si>
  <si>
    <t>Q214</t>
  </si>
  <si>
    <t>1267, 1169</t>
  </si>
  <si>
    <t>QN215</t>
  </si>
  <si>
    <t>Q215</t>
  </si>
  <si>
    <t>QN312</t>
  </si>
  <si>
    <t>Q312</t>
  </si>
  <si>
    <t>1173, 1128, 1118</t>
  </si>
  <si>
    <t>WWF387</t>
    <phoneticPr fontId="0" type="noConversion"/>
  </si>
  <si>
    <t>QN313</t>
  </si>
  <si>
    <t>Q313</t>
  </si>
  <si>
    <t>QN314</t>
  </si>
  <si>
    <t>Q314</t>
  </si>
  <si>
    <t>QN315</t>
  </si>
  <si>
    <t>Q315</t>
  </si>
  <si>
    <t>1263, 1256, 1178</t>
  </si>
  <si>
    <t>QN316</t>
  </si>
  <si>
    <t>Q316</t>
  </si>
  <si>
    <t>QN317</t>
  </si>
  <si>
    <t>Q317</t>
  </si>
  <si>
    <t>QN318</t>
  </si>
  <si>
    <t>Q318</t>
  </si>
  <si>
    <t>1259, 1187</t>
  </si>
  <si>
    <t>WWF389</t>
    <phoneticPr fontId="0" type="noConversion"/>
  </si>
  <si>
    <t>QN319</t>
  </si>
  <si>
    <t>Q319</t>
  </si>
  <si>
    <t>QN13</t>
  </si>
  <si>
    <t>Q13</t>
  </si>
  <si>
    <t>1198, 1236</t>
  </si>
  <si>
    <t>Q14</t>
  </si>
  <si>
    <t>Q15</t>
  </si>
  <si>
    <t>1188, 1239</t>
  </si>
  <si>
    <t>Q16</t>
  </si>
  <si>
    <t>QN17</t>
  </si>
  <si>
    <t>Q17</t>
  </si>
  <si>
    <t>1247, 1191</t>
  </si>
  <si>
    <t>WWF392</t>
  </si>
  <si>
    <t>Q18</t>
  </si>
  <si>
    <t>Q19</t>
  </si>
  <si>
    <t>1229, 1260</t>
  </si>
  <si>
    <t>Q20</t>
  </si>
  <si>
    <t>Q124</t>
  </si>
  <si>
    <t>1124, 1279</t>
  </si>
  <si>
    <t>Q125</t>
  </si>
  <si>
    <t>Q126</t>
  </si>
  <si>
    <t>1130, 1218, 1160</t>
  </si>
  <si>
    <t>WWF395</t>
    <phoneticPr fontId="0" type="noConversion"/>
  </si>
  <si>
    <t>Q127</t>
  </si>
  <si>
    <t>Q128</t>
  </si>
  <si>
    <t>Q129</t>
  </si>
  <si>
    <t>1231, 1122</t>
  </si>
  <si>
    <t>WWF396</t>
    <phoneticPr fontId="0" type="noConversion"/>
  </si>
  <si>
    <t>Q130</t>
  </si>
  <si>
    <t>QN131</t>
  </si>
  <si>
    <t>Q131</t>
  </si>
  <si>
    <t>1266, 1234</t>
  </si>
  <si>
    <t>Q320</t>
  </si>
  <si>
    <t>1126, 1193, 1194</t>
  </si>
  <si>
    <t>WWF398</t>
    <phoneticPr fontId="0" type="noConversion"/>
  </si>
  <si>
    <t>Q321</t>
  </si>
  <si>
    <t>Q322</t>
  </si>
  <si>
    <t>Q323</t>
  </si>
  <si>
    <t>1171, 1274</t>
  </si>
  <si>
    <t>WWF399</t>
    <phoneticPr fontId="0" type="noConversion"/>
  </si>
  <si>
    <t>Q324</t>
  </si>
  <si>
    <t>no</t>
  </si>
  <si>
    <t>Q325</t>
  </si>
  <si>
    <t>1161, 1221</t>
  </si>
  <si>
    <t>346-347</t>
  </si>
  <si>
    <t>Q326</t>
  </si>
  <si>
    <t>347-348</t>
  </si>
  <si>
    <t>Q327</t>
  </si>
  <si>
    <t>1283, 1272</t>
  </si>
  <si>
    <t>Q328</t>
  </si>
  <si>
    <t>Qn216</t>
  </si>
  <si>
    <t>Q216</t>
  </si>
  <si>
    <t>1270, 1192, 1186, 1277</t>
  </si>
  <si>
    <t>WWF402</t>
    <phoneticPr fontId="0" type="noConversion"/>
  </si>
  <si>
    <t>Q217</t>
  </si>
  <si>
    <t>Q218</t>
  </si>
  <si>
    <t>Q219</t>
  </si>
  <si>
    <t>Q21</t>
  </si>
  <si>
    <t>1175, 1271</t>
  </si>
  <si>
    <t>WWF403</t>
    <phoneticPr fontId="0" type="noConversion"/>
  </si>
  <si>
    <t>Q22</t>
  </si>
  <si>
    <t>Q23</t>
  </si>
  <si>
    <t>1164, 1170</t>
  </si>
  <si>
    <t>Q24</t>
  </si>
  <si>
    <t>QN133</t>
  </si>
  <si>
    <t>Q133</t>
  </si>
  <si>
    <t>WWF405</t>
    <phoneticPr fontId="0" type="noConversion"/>
  </si>
  <si>
    <t>240-241</t>
  </si>
  <si>
    <t>Q220</t>
  </si>
  <si>
    <t>1176, 1225</t>
  </si>
  <si>
    <t>WWF406</t>
    <phoneticPr fontId="0" type="noConversion"/>
  </si>
  <si>
    <t>No</t>
  </si>
  <si>
    <t>Q222</t>
  </si>
  <si>
    <t>341-350</t>
  </si>
  <si>
    <t>Q329</t>
  </si>
  <si>
    <t>WWF407</t>
    <phoneticPr fontId="0" type="noConversion"/>
  </si>
  <si>
    <t>QN134</t>
  </si>
  <si>
    <t>Q134</t>
  </si>
  <si>
    <t>1182, 1163, 1240</t>
  </si>
  <si>
    <t>WWF408</t>
    <phoneticPr fontId="0" type="noConversion"/>
  </si>
  <si>
    <t>Qn135</t>
  </si>
  <si>
    <t>Q135</t>
  </si>
  <si>
    <t>QN136</t>
  </si>
  <si>
    <t>Q136</t>
  </si>
  <si>
    <t>QN137</t>
  </si>
  <si>
    <t>Q137</t>
  </si>
  <si>
    <t>1132, 1167</t>
  </si>
  <si>
    <t>WWF409</t>
    <phoneticPr fontId="0" type="noConversion"/>
  </si>
  <si>
    <t>QN138</t>
  </si>
  <si>
    <t>Q138</t>
  </si>
  <si>
    <t>Q139</t>
  </si>
  <si>
    <t>1145, 1257, 1162</t>
  </si>
  <si>
    <t>WWF410</t>
    <phoneticPr fontId="0" type="noConversion"/>
  </si>
  <si>
    <t>Q140</t>
  </si>
  <si>
    <t>Q141</t>
  </si>
  <si>
    <t>Q162</t>
  </si>
  <si>
    <t>WWF411</t>
    <phoneticPr fontId="0" type="noConversion"/>
  </si>
  <si>
    <t>Q331</t>
  </si>
  <si>
    <t>1235, 1180, 1147</t>
  </si>
  <si>
    <t>WWF412</t>
    <phoneticPr fontId="0" type="noConversion"/>
  </si>
  <si>
    <t>Q332</t>
  </si>
  <si>
    <t>Q333</t>
  </si>
  <si>
    <t>Q335</t>
  </si>
  <si>
    <t>WWF413</t>
    <phoneticPr fontId="0" type="noConversion"/>
  </si>
  <si>
    <t xml:space="preserve"> Minh</t>
  </si>
  <si>
    <t>Q25</t>
  </si>
  <si>
    <t>1254, 1159</t>
  </si>
  <si>
    <t>WWF414</t>
    <phoneticPr fontId="0" type="noConversion"/>
  </si>
  <si>
    <t>Q27</t>
  </si>
  <si>
    <t>Q28</t>
  </si>
  <si>
    <t>1148, 1149</t>
  </si>
  <si>
    <t>WWF415</t>
    <phoneticPr fontId="0" type="noConversion"/>
  </si>
  <si>
    <t>Q29</t>
  </si>
  <si>
    <t>Q30</t>
  </si>
  <si>
    <t>WWF416</t>
    <phoneticPr fontId="0" type="noConversion"/>
  </si>
  <si>
    <t>Q33</t>
  </si>
  <si>
    <t>Q242</t>
  </si>
  <si>
    <t>Đến, Cường, Lê</t>
  </si>
  <si>
    <t>EFFQ HUE270</t>
  </si>
  <si>
    <t>QN 1000 - 1004</t>
  </si>
  <si>
    <t>QN 1000</t>
  </si>
  <si>
    <t>1286, 1287</t>
  </si>
  <si>
    <t>WWF419</t>
    <phoneticPr fontId="0" type="noConversion"/>
  </si>
  <si>
    <t>QN 1001</t>
  </si>
  <si>
    <t>QN 1002</t>
  </si>
  <si>
    <t>1288, 1289</t>
  </si>
  <si>
    <t>QN 1003</t>
  </si>
  <si>
    <t>QN 1004 - 1010</t>
  </si>
  <si>
    <t>QN 1004</t>
  </si>
  <si>
    <t>1290, 1291</t>
  </si>
  <si>
    <t>WWF421</t>
  </si>
  <si>
    <t>QN 1005</t>
  </si>
  <si>
    <t>QN 1006</t>
  </si>
  <si>
    <t>1292, 1293</t>
  </si>
  <si>
    <t>WWF422</t>
  </si>
  <si>
    <t>QN 1007</t>
  </si>
  <si>
    <t>QN 1008</t>
  </si>
  <si>
    <t>1293, 1294</t>
  </si>
  <si>
    <t>QN 1009</t>
  </si>
  <si>
    <t>QN 1010</t>
  </si>
  <si>
    <t>1296, 1297, 1298</t>
  </si>
  <si>
    <t>WWF424</t>
    <phoneticPr fontId="0" type="noConversion"/>
  </si>
  <si>
    <t>QN 1011 - 1016</t>
  </si>
  <si>
    <t>QN 1011</t>
  </si>
  <si>
    <t>QN 1012</t>
  </si>
  <si>
    <t>QN 1013</t>
  </si>
  <si>
    <t>12099, 1300</t>
  </si>
  <si>
    <t>WWF425</t>
    <phoneticPr fontId="0" type="noConversion"/>
  </si>
  <si>
    <t>QN 1014</t>
  </si>
  <si>
    <t>QN 1015</t>
  </si>
  <si>
    <t>1301, 1302, 1303</t>
  </si>
  <si>
    <t>WWF426</t>
    <phoneticPr fontId="0" type="noConversion"/>
  </si>
  <si>
    <t>QN 1016</t>
  </si>
  <si>
    <t>QN 1017 - 1021</t>
  </si>
  <si>
    <t>QN 1017</t>
  </si>
  <si>
    <t>QN 1018</t>
  </si>
  <si>
    <t>1304, 1305</t>
  </si>
  <si>
    <t>WWF427</t>
    <phoneticPr fontId="0" type="noConversion"/>
  </si>
  <si>
    <t>QN 1019</t>
  </si>
  <si>
    <t>QN 1020</t>
  </si>
  <si>
    <t>1306, 1307</t>
  </si>
  <si>
    <t>QN 1021</t>
  </si>
  <si>
    <t>QN 1022 - 1028</t>
  </si>
  <si>
    <t>QN 1022</t>
  </si>
  <si>
    <t>1308, 1308</t>
  </si>
  <si>
    <t>QN 1023</t>
  </si>
  <si>
    <t>QN 1024</t>
  </si>
  <si>
    <t>1310, 1311</t>
  </si>
  <si>
    <t>QN 1025</t>
  </si>
  <si>
    <t>QN 1026</t>
  </si>
  <si>
    <t>1312, 1313</t>
  </si>
  <si>
    <t>QN 1027</t>
  </si>
  <si>
    <t>QN 1028</t>
  </si>
  <si>
    <t>1314, 1315</t>
  </si>
  <si>
    <t>Đến, Lê, Lâm</t>
  </si>
  <si>
    <t>QN 1029 - 1038</t>
  </si>
  <si>
    <t>QN 1029</t>
  </si>
  <si>
    <t>QN 1030</t>
  </si>
  <si>
    <t>1316, 1317</t>
  </si>
  <si>
    <t>QN 1031</t>
  </si>
  <si>
    <t>QN 1032</t>
  </si>
  <si>
    <t>1318, 1319</t>
  </si>
  <si>
    <t>QN 1033</t>
  </si>
  <si>
    <t>QN 1034</t>
  </si>
  <si>
    <t>1320, 1321</t>
  </si>
  <si>
    <t>QN 1035</t>
  </si>
  <si>
    <t>QN 1036</t>
  </si>
  <si>
    <t>1322, 1323</t>
  </si>
  <si>
    <t>QN 1037</t>
  </si>
  <si>
    <t>QN 1038</t>
  </si>
  <si>
    <t>1324, 1325</t>
  </si>
  <si>
    <t>Triều, Lê, Tiu</t>
  </si>
  <si>
    <t>QN 1040 - 1049</t>
  </si>
  <si>
    <t>QN 1040</t>
  </si>
  <si>
    <t>QN 1041</t>
  </si>
  <si>
    <t>1326, 1327</t>
  </si>
  <si>
    <t>QN 1042</t>
  </si>
  <si>
    <t>QN 1043</t>
  </si>
  <si>
    <t>1328, 1329</t>
  </si>
  <si>
    <t>QN 1044</t>
  </si>
  <si>
    <t>QN 1045</t>
  </si>
  <si>
    <t>1330, 1331</t>
  </si>
  <si>
    <t>QN 1046</t>
  </si>
  <si>
    <t>QN 1047</t>
  </si>
  <si>
    <t>1332, 1333</t>
  </si>
  <si>
    <t>QN 1048</t>
  </si>
  <si>
    <t>QN 1049</t>
  </si>
  <si>
    <t>1334, 1335</t>
  </si>
  <si>
    <t>Lâm, Clum, Sếp</t>
  </si>
  <si>
    <t>QN 1050 - 1052</t>
  </si>
  <si>
    <t>QN 1050</t>
  </si>
  <si>
    <t>QN 1051</t>
  </si>
  <si>
    <t>1336, 1337, 1338</t>
  </si>
  <si>
    <t>WWF443</t>
    <phoneticPr fontId="0" type="noConversion"/>
  </si>
  <si>
    <t>QN 1052</t>
  </si>
  <si>
    <t>QN 1053</t>
  </si>
  <si>
    <t>Thắng, Clum, Tiu</t>
  </si>
  <si>
    <t>BQL QN's Saola</t>
  </si>
  <si>
    <t>QN 2000</t>
  </si>
  <si>
    <t>1339, 1340</t>
  </si>
  <si>
    <t>WWF444</t>
    <phoneticPr fontId="0" type="noConversion"/>
  </si>
  <si>
    <t xml:space="preserve">QN 2001 </t>
  </si>
  <si>
    <t>QN 2002</t>
  </si>
  <si>
    <t>1341, 1342</t>
  </si>
  <si>
    <t>QN 2003</t>
  </si>
  <si>
    <t>QN 2004</t>
  </si>
  <si>
    <t>1343, 1344</t>
  </si>
  <si>
    <t>QN 2005</t>
  </si>
  <si>
    <t xml:space="preserve">QN 2006 - 2010 </t>
  </si>
  <si>
    <t>QN 2006</t>
  </si>
  <si>
    <t>1345, 1346</t>
  </si>
  <si>
    <t>QN 2007</t>
  </si>
  <si>
    <t>QN 2008</t>
  </si>
  <si>
    <t>1347, 1348, 1349</t>
  </si>
  <si>
    <t>WWF448</t>
    <phoneticPr fontId="0" type="noConversion"/>
  </si>
  <si>
    <t>QN 2009</t>
  </si>
  <si>
    <t>QN 2010</t>
  </si>
  <si>
    <t>QN 2011 - 2015</t>
  </si>
  <si>
    <t>QN 2011</t>
  </si>
  <si>
    <t>1350, 1351</t>
  </si>
  <si>
    <t>WWF449</t>
    <phoneticPr fontId="0" type="noConversion"/>
  </si>
  <si>
    <t>QN 2012</t>
  </si>
  <si>
    <t>QN 2013</t>
  </si>
  <si>
    <t>1352, 1353, 1354</t>
  </si>
  <si>
    <t>WWF450</t>
    <phoneticPr fontId="0" type="noConversion"/>
  </si>
  <si>
    <t>QN 2014</t>
  </si>
  <si>
    <t>QN 2015</t>
  </si>
  <si>
    <t>QN 2016 - 2022</t>
  </si>
  <si>
    <t>QN 2016</t>
  </si>
  <si>
    <t>1355, 1356</t>
  </si>
  <si>
    <t>WWF451</t>
    <phoneticPr fontId="0" type="noConversion"/>
  </si>
  <si>
    <t>QN 2017</t>
  </si>
  <si>
    <t>QN 2018</t>
  </si>
  <si>
    <t>1357, 1358</t>
  </si>
  <si>
    <t>QN 2019</t>
  </si>
  <si>
    <t>QN 2020</t>
  </si>
  <si>
    <t>1359, 1360</t>
  </si>
  <si>
    <t>QN 2021</t>
  </si>
  <si>
    <t>QN 2022</t>
  </si>
  <si>
    <t>1361, 1362</t>
  </si>
  <si>
    <t>QN 2023 - 2026</t>
  </si>
  <si>
    <t>QN 2023</t>
  </si>
  <si>
    <t>QN 2024</t>
  </si>
  <si>
    <t>1363, 1364, 1365</t>
  </si>
  <si>
    <t>WWF455</t>
    <phoneticPr fontId="0" type="noConversion"/>
  </si>
  <si>
    <t>QN 2025</t>
  </si>
  <si>
    <t>QN 2026</t>
  </si>
  <si>
    <t>Thắng, Cường</t>
  </si>
  <si>
    <t>QN 2027 - 2031</t>
  </si>
  <si>
    <t>QN 2027</t>
  </si>
  <si>
    <t>1366, 1367</t>
  </si>
  <si>
    <t>WWF456</t>
    <phoneticPr fontId="0" type="noConversion"/>
  </si>
  <si>
    <t>QN 2028</t>
  </si>
  <si>
    <t>QN 2029</t>
  </si>
  <si>
    <t>1368, 1368</t>
  </si>
  <si>
    <t>WWF457</t>
    <phoneticPr fontId="0" type="noConversion"/>
  </si>
  <si>
    <t>QN 2030</t>
  </si>
  <si>
    <t>QN 2031</t>
  </si>
  <si>
    <t>WWF458</t>
    <phoneticPr fontId="0" type="noConversion"/>
  </si>
  <si>
    <t>Đến, Cường</t>
  </si>
  <si>
    <t>QN 2040 - 2044</t>
  </si>
  <si>
    <t>QN 2040</t>
  </si>
  <si>
    <t>1371, 1372</t>
  </si>
  <si>
    <t>WWF459</t>
    <phoneticPr fontId="0" type="noConversion"/>
  </si>
  <si>
    <t>QN 2041</t>
  </si>
  <si>
    <t>QN 2042</t>
  </si>
  <si>
    <t>1373, 1374, 1375</t>
  </si>
  <si>
    <t>WWF460</t>
    <phoneticPr fontId="0" type="noConversion"/>
  </si>
  <si>
    <t>QN 2043</t>
  </si>
  <si>
    <t>QN 2044</t>
  </si>
  <si>
    <t>FG (Huy leader)</t>
  </si>
  <si>
    <t>WWF GPS I</t>
  </si>
  <si>
    <t>QN 3000 - 3006</t>
  </si>
  <si>
    <t>QN 3000</t>
  </si>
  <si>
    <t>1377, 1378</t>
  </si>
  <si>
    <t>WWF461</t>
    <phoneticPr fontId="0" type="noConversion"/>
  </si>
  <si>
    <t>QN 3001</t>
  </si>
  <si>
    <t>QN 3002</t>
  </si>
  <si>
    <t>1379, 1380</t>
  </si>
  <si>
    <t>QN 3003</t>
  </si>
  <si>
    <t>QN 3004</t>
  </si>
  <si>
    <t>1381, 1382</t>
  </si>
  <si>
    <t>QN 3005</t>
  </si>
  <si>
    <t>QN 3006</t>
  </si>
  <si>
    <t>WWF464</t>
    <phoneticPr fontId="0" type="noConversion"/>
  </si>
  <si>
    <t>QN 3007 - 3011</t>
  </si>
  <si>
    <t>QN 3007</t>
  </si>
  <si>
    <t>1384, 1385, 1386</t>
  </si>
  <si>
    <t>WWF465</t>
    <phoneticPr fontId="0" type="noConversion"/>
  </si>
  <si>
    <t>QN 3008</t>
  </si>
  <si>
    <t>QN 3009</t>
  </si>
  <si>
    <t>QN 3010</t>
  </si>
  <si>
    <t>1387, 1388</t>
  </si>
  <si>
    <t>WWF466</t>
    <phoneticPr fontId="0" type="noConversion"/>
  </si>
  <si>
    <t>QN 3011</t>
  </si>
  <si>
    <t>QN 3012 - 3014</t>
  </si>
  <si>
    <t>QN 3012</t>
  </si>
  <si>
    <t>1389, 1390</t>
  </si>
  <si>
    <t>WWF467</t>
    <phoneticPr fontId="0" type="noConversion"/>
  </si>
  <si>
    <t>QN 3013</t>
  </si>
  <si>
    <t>QN 3014</t>
  </si>
  <si>
    <t>WWF468</t>
    <phoneticPr fontId="0" type="noConversion"/>
  </si>
  <si>
    <t>Total</t>
  </si>
  <si>
    <t>Field datasheet</t>
  </si>
  <si>
    <t>database (here)</t>
  </si>
  <si>
    <t>Q1</t>
  </si>
  <si>
    <t>Q102</t>
  </si>
  <si>
    <t>Q132</t>
  </si>
  <si>
    <t>Leech_Combinations_20140919.xlsx</t>
  </si>
  <si>
    <t>Approx number of leeches in combination</t>
  </si>
  <si>
    <t>Combine All into one sample</t>
  </si>
  <si>
    <t xml:space="preserve"> Combine into one sample</t>
  </si>
  <si>
    <t>Bag #</t>
  </si>
  <si>
    <t>Location</t>
  </si>
  <si>
    <t>Camp #</t>
  </si>
  <si>
    <t>Habitat</t>
  </si>
  <si>
    <t>Notes</t>
  </si>
  <si>
    <t>Collector(s)</t>
  </si>
  <si>
    <t>Tube size</t>
  </si>
  <si>
    <t>same as #</t>
  </si>
  <si>
    <t>Approx Number of leechs</t>
  </si>
  <si>
    <t>Suggested Tube Combination</t>
  </si>
  <si>
    <t>Shipment Batch</t>
  </si>
  <si>
    <t>Original order</t>
    <phoneticPr fontId="2" type="noConversion"/>
  </si>
  <si>
    <t>Original Tube ID</t>
  </si>
  <si>
    <t>ECEC ID</t>
    <phoneticPr fontId="2" type="noConversion"/>
  </si>
  <si>
    <t>PCR test for mammals' 16S without Human Block</t>
    <phoneticPr fontId="2" type="noConversion"/>
  </si>
  <si>
    <t>Hiseq sequencing for mammals' 16S with Human Block</t>
    <phoneticPr fontId="2" type="noConversion"/>
  </si>
  <si>
    <t>bioinformatics</t>
    <phoneticPr fontId="2" type="noConversion"/>
  </si>
  <si>
    <t>XS&amp;LL2012</t>
  </si>
  <si>
    <t>PCR product is weak</t>
  </si>
  <si>
    <t>Done</t>
    <phoneticPr fontId="2" type="noConversion"/>
  </si>
  <si>
    <t>waiting for CROP</t>
    <phoneticPr fontId="2" type="noConversion"/>
  </si>
  <si>
    <t>Succeed</t>
  </si>
  <si>
    <t>Fail</t>
  </si>
  <si>
    <t>cancel sequencing</t>
    <phoneticPr fontId="2" type="noConversion"/>
  </si>
  <si>
    <t>not available</t>
    <phoneticPr fontId="2" type="noConversion"/>
  </si>
  <si>
    <t>PCR with humanblocker failed, cancel sequencing</t>
  </si>
  <si>
    <t>WWF91</t>
  </si>
  <si>
    <t>29 09</t>
  </si>
  <si>
    <t>Camp 2 around upper slopes</t>
  </si>
  <si>
    <t>Psert + team</t>
  </si>
  <si>
    <t>#002</t>
  </si>
  <si>
    <t>PST2013</t>
  </si>
  <si>
    <t>SWG00001</t>
  </si>
  <si>
    <t>SWG1</t>
    <phoneticPr fontId="2" type="noConversion"/>
  </si>
  <si>
    <r>
      <t>S</t>
    </r>
    <r>
      <rPr>
        <sz val="12"/>
        <color theme="1"/>
        <rFont val="Calibri"/>
        <family val="2"/>
        <scheme val="minor"/>
      </rPr>
      <t>ucceed</t>
    </r>
  </si>
  <si>
    <t xml:space="preserve">Slopes,  saddles, small stream valleys, very limited ridge. Lot of bamboo. </t>
  </si>
  <si>
    <t>Most leeches from stream valleys, then saddles and area of ridge top with tall forest and pig nests.</t>
  </si>
  <si>
    <t>Olay + team</t>
  </si>
  <si>
    <t>#001</t>
  </si>
  <si>
    <t>SWG00002</t>
  </si>
  <si>
    <t>30 09-01 10</t>
  </si>
  <si>
    <t>Camp 2 to camp 3 and general tube in Camp 3</t>
  </si>
  <si>
    <t>stream + ridge slope</t>
  </si>
  <si>
    <t>RJT, Olay, 2locals</t>
  </si>
  <si>
    <t>L</t>
  </si>
  <si>
    <t>SWG00003</t>
  </si>
  <si>
    <t>30 10</t>
  </si>
  <si>
    <t>Camp 2 to camp 3</t>
  </si>
  <si>
    <t>different route than #003</t>
  </si>
  <si>
    <t>SWG00004</t>
  </si>
  <si>
    <t>28 09</t>
  </si>
  <si>
    <t>Point where left Nam Pan to camp 2</t>
  </si>
  <si>
    <t>slopes, ridge, small stream valley</t>
  </si>
  <si>
    <t>11 leeches from camp 2</t>
  </si>
  <si>
    <t>#006</t>
  </si>
  <si>
    <t>SWG00005</t>
  </si>
  <si>
    <t>3 leeches from camp 2</t>
  </si>
  <si>
    <t>#005</t>
  </si>
  <si>
    <t>SWG00006</t>
  </si>
  <si>
    <t>28-29 09</t>
  </si>
  <si>
    <t>Camp 1 and Nam Pan to point where left river</t>
  </si>
  <si>
    <t>Narrow valley, v. Little terrace, steep slopes, rel. tall forest</t>
  </si>
  <si>
    <t>8 leeches from camp 1 area</t>
  </si>
  <si>
    <t>team</t>
  </si>
  <si>
    <t>SWG00007</t>
  </si>
  <si>
    <t>used as general tube in camp2, only 4 leeches before reaching camp</t>
  </si>
  <si>
    <t>Thongla + team; team</t>
  </si>
  <si>
    <t>SWG00008</t>
  </si>
  <si>
    <t>Camp 2 to a small tributary of the Nam Tan</t>
  </si>
  <si>
    <t>tracklog lost!</t>
  </si>
  <si>
    <t>Thongla + 1 local</t>
  </si>
  <si>
    <t>SWG00009</t>
  </si>
  <si>
    <t>29-30  09</t>
  </si>
  <si>
    <t>Camp 2 and my morning wander across slope</t>
  </si>
  <si>
    <t>stream gully and ridge slopes</t>
  </si>
  <si>
    <t>RJT + team</t>
  </si>
  <si>
    <t>S</t>
  </si>
  <si>
    <t>SWG00010</t>
  </si>
  <si>
    <t>1 10</t>
  </si>
  <si>
    <t>Downstream from camp3</t>
  </si>
  <si>
    <t>Stream rel. Gentle with small terraces</t>
  </si>
  <si>
    <t>#012</t>
  </si>
  <si>
    <t>SWG00011</t>
  </si>
  <si>
    <t>#011</t>
  </si>
  <si>
    <t>SWG00012</t>
  </si>
  <si>
    <t>Upstream from Camp 3, past yesterdays meeting point, then up a small side stream</t>
  </si>
  <si>
    <t>Psert + 2 locals</t>
  </si>
  <si>
    <t>#014</t>
  </si>
  <si>
    <t>SWG00013</t>
  </si>
  <si>
    <t>#013</t>
  </si>
  <si>
    <t>SWG00014</t>
  </si>
  <si>
    <t>30 9</t>
  </si>
  <si>
    <t>upstream from Camp 3, not as far as point where earlier met the Nam Pong</t>
  </si>
  <si>
    <t>RJT, Psert, Olay, 1 local</t>
  </si>
  <si>
    <t>M</t>
  </si>
  <si>
    <t>#016</t>
  </si>
  <si>
    <t>SWG00015</t>
  </si>
  <si>
    <t>30  9</t>
  </si>
  <si>
    <t>#015</t>
  </si>
  <si>
    <t>SWG00016</t>
  </si>
  <si>
    <t>1-3 10</t>
  </si>
  <si>
    <t>Camp 3 area, probably all from within 200m of camp</t>
  </si>
  <si>
    <t>Team</t>
  </si>
  <si>
    <t>SWG00017</t>
  </si>
  <si>
    <t xml:space="preserve"> 2 10</t>
  </si>
  <si>
    <t>Downstream of waterfall to c. 1.5km</t>
  </si>
  <si>
    <t>#025</t>
  </si>
  <si>
    <t>SWG00018</t>
  </si>
  <si>
    <t>3 10</t>
  </si>
  <si>
    <t>Camp 3 to waterfall</t>
  </si>
  <si>
    <t>RJT + 1 local</t>
  </si>
  <si>
    <t>#019, #020, #021, #022</t>
  </si>
  <si>
    <t>SWG00019</t>
  </si>
  <si>
    <t>Camp 3 to waterfall on Nam Pong</t>
  </si>
  <si>
    <t>SWG00020</t>
  </si>
  <si>
    <t>2 10</t>
  </si>
  <si>
    <t>Stream from camp 3 down to waterfall</t>
  </si>
  <si>
    <t>Olay + 2 locals</t>
  </si>
  <si>
    <t>SWG00021</t>
  </si>
  <si>
    <t>SWG00022</t>
  </si>
  <si>
    <t>6 10</t>
  </si>
  <si>
    <t>Saola Mark 998</t>
  </si>
  <si>
    <t>Thongla + 1 other local briefly</t>
  </si>
  <si>
    <t>RJT, Olay + 2 locals</t>
  </si>
  <si>
    <t>#028</t>
  </si>
  <si>
    <t>SWG00023</t>
  </si>
  <si>
    <t>4-6 10</t>
  </si>
  <si>
    <t>Top of Nam Kare from Thongla's 3/4 Oct camp down to camp 4</t>
  </si>
  <si>
    <t>Used in Camp 4</t>
  </si>
  <si>
    <t>Thongla + team</t>
  </si>
  <si>
    <t>SWG00024</t>
  </si>
  <si>
    <t>#018</t>
  </si>
  <si>
    <t>SWG00025</t>
  </si>
  <si>
    <t>3 -6 10</t>
  </si>
  <si>
    <t>First used on 3rd below the waterfall on the N. Pong. Then used in Camp 4. Then on the 6th used to collect leeches along ridge slope in morning and later by Thongla collecting snares.</t>
  </si>
  <si>
    <t>c. 3 leeches from RJT on slope, 12 leeches from snare line. First used on 3rd below the waterfall on the N. Pong. Then used in Camp 4. Then on the 6th used to collect leeches along ridge slope in morning and later by Thongla collecting snares.</t>
  </si>
  <si>
    <t>SWG00026</t>
  </si>
  <si>
    <t>Waterfall to Camp 4 Nam Kare-Nam Pong confluence</t>
  </si>
  <si>
    <t>RJT</t>
  </si>
  <si>
    <t>SWG00027</t>
  </si>
  <si>
    <t>#023</t>
  </si>
  <si>
    <t>SWG00028</t>
  </si>
  <si>
    <t>Ridge slope and slope to south of Camp 3</t>
  </si>
  <si>
    <t>Includes 1 tick. 5 leeches from close to stream</t>
  </si>
  <si>
    <t>SWG00029</t>
  </si>
  <si>
    <t>7 10</t>
  </si>
  <si>
    <t>Slope and ridge between the Houay Luk and the stream to the north (Houay Kep)</t>
  </si>
  <si>
    <t>SWG00030</t>
  </si>
  <si>
    <t>8 10</t>
  </si>
  <si>
    <t>Camp 5 to a few 100m downstream</t>
  </si>
  <si>
    <t>#032, #040</t>
  </si>
  <si>
    <t>SWG00031</t>
  </si>
  <si>
    <t>Thongla + 2 locals</t>
  </si>
  <si>
    <t>#031, #040</t>
  </si>
  <si>
    <t>SWG00032</t>
  </si>
  <si>
    <t>Small stream downstream of Camp 5, on south bank, north flowing. C. 1.5 km surveyed from the mouth</t>
  </si>
  <si>
    <t>lower 2/3 with small but frequent terraces and rel. Low gradient, highest 1/5 rather steeper gradient</t>
  </si>
  <si>
    <t>Thongla, Olay, 2 locals</t>
  </si>
  <si>
    <t>#034, #036</t>
  </si>
  <si>
    <t>SWG00033</t>
  </si>
  <si>
    <t>SWG33</t>
  </si>
  <si>
    <t>#033, #036</t>
  </si>
  <si>
    <t>SWG00034</t>
  </si>
  <si>
    <t>6-8 10</t>
  </si>
  <si>
    <t>Camp 5 area</t>
  </si>
  <si>
    <t>SWG00035</t>
  </si>
  <si>
    <t>Hoauy Luk for c. 1.5 km</t>
  </si>
  <si>
    <t>#033, #034</t>
  </si>
  <si>
    <t>SWG00036</t>
  </si>
  <si>
    <t>Houay Kep for a short distance</t>
  </si>
  <si>
    <t>Steep slope section with many waterfalls above and below</t>
  </si>
  <si>
    <t>c. 200 m</t>
  </si>
  <si>
    <t>SWG00037</t>
  </si>
  <si>
    <t>SWG37</t>
  </si>
  <si>
    <t>Fail</t>
    <phoneticPr fontId="2" type="noConversion"/>
  </si>
  <si>
    <t>cancel sequencing</t>
    <phoneticPr fontId="2" type="noConversion"/>
  </si>
  <si>
    <t>8-9 10</t>
  </si>
  <si>
    <t>From Camp 6 and downstream untill small stream to the south, up small stream c. 300m</t>
  </si>
  <si>
    <t>Includes 1 tick</t>
  </si>
  <si>
    <t>SWG00038</t>
  </si>
  <si>
    <t>Camp 5 N. Kare</t>
  </si>
  <si>
    <t>Single horsefly</t>
  </si>
  <si>
    <t>*</t>
  </si>
  <si>
    <t>SWG00039</t>
  </si>
  <si>
    <t>SWG39</t>
  </si>
  <si>
    <t>cancel sequencing</t>
  </si>
  <si>
    <t>#031, #032</t>
  </si>
  <si>
    <t>SWG00040</t>
  </si>
  <si>
    <t>9 10</t>
  </si>
  <si>
    <t>From camp 6 upstream and along snareline</t>
  </si>
  <si>
    <t>Thongla + 3 locals</t>
  </si>
  <si>
    <t>SWG00041</t>
  </si>
  <si>
    <t>PCR product is weak</t>
    <phoneticPr fontId="2" type="noConversion"/>
  </si>
  <si>
    <t>10-11 10</t>
  </si>
  <si>
    <t>Camp 7 to [11.10] along N. MangDang</t>
  </si>
  <si>
    <t>Most from Camp 7 area, only 4 leeches from river between camp and [11.10]</t>
  </si>
  <si>
    <t>#055</t>
  </si>
  <si>
    <t>SWG00042</t>
  </si>
  <si>
    <t>SWG42</t>
  </si>
  <si>
    <t>12 10</t>
  </si>
  <si>
    <t>Ridge to the north and south of Camp 8</t>
  </si>
  <si>
    <t>No tracklog</t>
  </si>
  <si>
    <t>Gee + 1 local</t>
  </si>
  <si>
    <t>SWG00043</t>
  </si>
  <si>
    <t>Saddle to the south of Camp 8</t>
  </si>
  <si>
    <t>Psert + 1 local</t>
  </si>
  <si>
    <t>SWG00044</t>
  </si>
  <si>
    <t>From camp 6 downstream 250 m</t>
  </si>
  <si>
    <t>Olay + 1 local</t>
  </si>
  <si>
    <t>SWG00045</t>
  </si>
  <si>
    <t>10 10</t>
  </si>
  <si>
    <t>Slope from Nam Kare to ridge</t>
  </si>
  <si>
    <t>#069</t>
  </si>
  <si>
    <t>SWG00046</t>
  </si>
  <si>
    <t>Slope down to Nam MangDangGnai</t>
  </si>
  <si>
    <t>#070</t>
  </si>
  <si>
    <t>SWG00047</t>
  </si>
  <si>
    <t>SWG47</t>
  </si>
  <si>
    <t>Nam MangDangGnai from first point of contact to Camp 7</t>
  </si>
  <si>
    <t>SWG00048</t>
  </si>
  <si>
    <t>SWG48</t>
  </si>
  <si>
    <t>8-10 10</t>
  </si>
  <si>
    <t>8?</t>
  </si>
  <si>
    <t>Camp 6 area, except 1 leech from route between camp 5 &amp; 6, Also 1 leech from slope above camp</t>
  </si>
  <si>
    <t>"1 from downriver"</t>
  </si>
  <si>
    <t>SWG00049</t>
  </si>
  <si>
    <t>9-10 10</t>
  </si>
  <si>
    <t>Slope to gibbon listening spot camp 6</t>
  </si>
  <si>
    <t>RJT +Olay</t>
  </si>
  <si>
    <t>SWG00050</t>
  </si>
  <si>
    <t>SWG50</t>
  </si>
  <si>
    <t>11-12 10</t>
  </si>
  <si>
    <t>Route from road to Camp 8</t>
  </si>
  <si>
    <t>Route from road to Camp 8, then used in Camp 8 for evening of 11-morning of 12. Counter zeroed. Used in afternoon of 12 for Saola point foray</t>
  </si>
  <si>
    <t>#079</t>
  </si>
  <si>
    <t>SWG00051</t>
  </si>
  <si>
    <t>14 10</t>
  </si>
  <si>
    <t>Downstream of Camp 9</t>
  </si>
  <si>
    <t>Olay, RJT, Maiom</t>
  </si>
  <si>
    <t>#057</t>
  </si>
  <si>
    <t>SWG00052</t>
  </si>
  <si>
    <t>17 10</t>
  </si>
  <si>
    <t>From stop point where crossed to Nam Kacha (way from Nam Kun Seng to Nam Ka Cha), up to mountian</t>
  </si>
  <si>
    <t>10?</t>
  </si>
  <si>
    <t xml:space="preserve">Olay data collectror; </t>
  </si>
  <si>
    <t>Gee + team</t>
  </si>
  <si>
    <t>SWG00053</t>
  </si>
  <si>
    <t>16-17 10</t>
  </si>
  <si>
    <t>From Nam Kan Seng camp down to stream</t>
  </si>
  <si>
    <t>Olay data collectror; first used on 16 (106 leeches), then by team moving camp</t>
  </si>
  <si>
    <t>Olay</t>
  </si>
  <si>
    <t>#065</t>
  </si>
  <si>
    <t>SWG00054</t>
  </si>
  <si>
    <t>11 10</t>
  </si>
  <si>
    <t>#042</t>
  </si>
  <si>
    <t>SWG00055</t>
  </si>
  <si>
    <t xml:space="preserve">Camp 8 saddle </t>
  </si>
  <si>
    <t>Also used as 'camp' tube. 28 leeches from RJT+MaiOm searching</t>
  </si>
  <si>
    <t>RJT + Maiom (team)</t>
  </si>
  <si>
    <t>#061</t>
  </si>
  <si>
    <t>SWG00056</t>
  </si>
  <si>
    <t>RJT + Maiom</t>
  </si>
  <si>
    <t>#052</t>
  </si>
  <si>
    <t>SWG00057</t>
  </si>
  <si>
    <t>From the top of small stream that joined with Nam Kacha where we followed (Last Resupply)+ Last camp area)</t>
  </si>
  <si>
    <t>SWG00058</t>
  </si>
  <si>
    <t>[11.10] to road along N. MangDang</t>
  </si>
  <si>
    <t>SWG00059</t>
  </si>
  <si>
    <t>15-17 10</t>
  </si>
  <si>
    <t>Camp 9</t>
  </si>
  <si>
    <t>#080</t>
  </si>
  <si>
    <t>SWG00060</t>
  </si>
  <si>
    <t>Camp 8 saddle</t>
  </si>
  <si>
    <t>Couner zeroed</t>
  </si>
  <si>
    <t>Olay + Maiom (team)</t>
  </si>
  <si>
    <t>#056</t>
  </si>
  <si>
    <t>SWG00061</t>
  </si>
  <si>
    <t>18 10</t>
  </si>
  <si>
    <t>From last Camp (Nam Ka Cha) up stream</t>
  </si>
  <si>
    <t>?</t>
  </si>
  <si>
    <t xml:space="preserve">Olay + Maiom   </t>
  </si>
  <si>
    <t>SWG00062</t>
  </si>
  <si>
    <t>13 &amp; 15 10</t>
  </si>
  <si>
    <t xml:space="preserve">Upstream of Camp 9 </t>
  </si>
  <si>
    <t>Used by Gee, RJT, Maiom on 13 (112 leeches) and Gee , Maiom on 15 (204 leeches)</t>
  </si>
  <si>
    <t>Gee, RJT, Maiom</t>
  </si>
  <si>
    <t>#075</t>
  </si>
  <si>
    <t>SWG00063</t>
  </si>
  <si>
    <t>19 10</t>
  </si>
  <si>
    <t>From last camp (Nam Ka Cha) go down along Nam Ka Cha</t>
  </si>
  <si>
    <t>Pasert+2 guides</t>
  </si>
  <si>
    <t>SWG00064</t>
  </si>
  <si>
    <t>Olay data collectror; first used on 16 (75 leeches), then by team moving camp</t>
  </si>
  <si>
    <t>Pasert</t>
  </si>
  <si>
    <t>#053</t>
  </si>
  <si>
    <t>SWG00065</t>
  </si>
  <si>
    <t>13 10</t>
  </si>
  <si>
    <t>Ridge slope up to Phou Sithone</t>
  </si>
  <si>
    <t>SWG00066</t>
  </si>
  <si>
    <t>13-14 &amp; 17 10</t>
  </si>
  <si>
    <t>Camp 8 to Camp 9</t>
  </si>
  <si>
    <t>Used by team on 13 (27 leeches), Psert + 2 locals on 14 (117 leeches) and RJT on wayout on 17 (27 leeches)</t>
  </si>
  <si>
    <t>#068</t>
  </si>
  <si>
    <t>SWG00067</t>
  </si>
  <si>
    <t>13-14 10</t>
  </si>
  <si>
    <t>Used by team on 13 (22 leeches), Gee + 2 locals on 14 (126 leeches)</t>
  </si>
  <si>
    <t>#067</t>
  </si>
  <si>
    <t>SWG00068</t>
  </si>
  <si>
    <t>#046</t>
  </si>
  <si>
    <t>SWG00069</t>
  </si>
  <si>
    <t>Ridge slope down to N. MangDangnai</t>
  </si>
  <si>
    <t>#047</t>
  </si>
  <si>
    <t>SWG00070</t>
  </si>
  <si>
    <t>SWG70</t>
  </si>
  <si>
    <t>Used by Olay, RJT, Maiom on 13 (60 leeches) and RJT , Maiom on 15 (127 leeches)</t>
  </si>
  <si>
    <t>RJT, Maiom, Olay</t>
  </si>
  <si>
    <t>#063</t>
  </si>
  <si>
    <t>SWG00075</t>
  </si>
  <si>
    <t>SWG75</t>
    <phoneticPr fontId="2" type="noConversion"/>
  </si>
  <si>
    <t>From junction of small stream (we followed down to resupply point) up to small stream</t>
  </si>
  <si>
    <t xml:space="preserve">Gee+2 guides </t>
  </si>
  <si>
    <t>SWG00078</t>
  </si>
  <si>
    <t>SWG78</t>
    <phoneticPr fontId="2" type="noConversion"/>
  </si>
  <si>
    <t>Camp 8 to road</t>
  </si>
  <si>
    <t>42 leeches from the camp 8 saddle</t>
  </si>
  <si>
    <t>#051</t>
  </si>
  <si>
    <t>SWG00079</t>
  </si>
  <si>
    <t>SWG79</t>
    <phoneticPr fontId="2" type="noConversion"/>
  </si>
  <si>
    <t>#060</t>
  </si>
  <si>
    <t>SWG00080</t>
  </si>
  <si>
    <t>SWG80</t>
    <phoneticPr fontId="2" type="noConversion"/>
  </si>
  <si>
    <t>XS2014</t>
  </si>
  <si>
    <t>XS001</t>
  </si>
  <si>
    <t>XS1</t>
  </si>
  <si>
    <t>XS002</t>
  </si>
  <si>
    <t>Done</t>
  </si>
  <si>
    <t>XS003</t>
  </si>
  <si>
    <t>XS004</t>
  </si>
  <si>
    <t>XS005</t>
  </si>
  <si>
    <t>XS006A</t>
  </si>
  <si>
    <t>XS006B</t>
  </si>
  <si>
    <t>XS007A</t>
  </si>
  <si>
    <t>XS007B</t>
  </si>
  <si>
    <t>XS008A</t>
  </si>
  <si>
    <t>XS008B</t>
  </si>
  <si>
    <t>XS009A</t>
  </si>
  <si>
    <t>XS009B</t>
  </si>
  <si>
    <t>XS010</t>
  </si>
  <si>
    <t>XS011</t>
  </si>
  <si>
    <t>XS012</t>
  </si>
  <si>
    <t>XS013</t>
    <phoneticPr fontId="2" type="noConversion"/>
  </si>
  <si>
    <t>XS014A</t>
  </si>
  <si>
    <t>XS014B</t>
  </si>
  <si>
    <t>XS015A</t>
  </si>
  <si>
    <t>XS015B</t>
  </si>
  <si>
    <t>XS15B</t>
  </si>
  <si>
    <t>XS016A</t>
  </si>
  <si>
    <t>XS017A</t>
  </si>
  <si>
    <t>XS017B</t>
  </si>
  <si>
    <t>XS018A</t>
  </si>
  <si>
    <t>XS018B</t>
  </si>
  <si>
    <t>XS18B</t>
  </si>
  <si>
    <t>XS019A</t>
  </si>
  <si>
    <t>XS019B</t>
    <phoneticPr fontId="2" type="noConversion"/>
  </si>
  <si>
    <t>XS020A</t>
  </si>
  <si>
    <t>XS020B</t>
  </si>
  <si>
    <t>XS021A</t>
  </si>
  <si>
    <t>XS021B</t>
  </si>
  <si>
    <t>XS022A</t>
  </si>
  <si>
    <t>XS022B</t>
  </si>
  <si>
    <t>XS023A</t>
  </si>
  <si>
    <t>XS023B</t>
  </si>
  <si>
    <t>XS024A</t>
  </si>
  <si>
    <t>XS024B</t>
  </si>
  <si>
    <t>XS24B</t>
  </si>
  <si>
    <t>XS025A</t>
  </si>
  <si>
    <t>XS025B</t>
  </si>
  <si>
    <t>XS25B</t>
  </si>
  <si>
    <t>XS026A</t>
  </si>
  <si>
    <t>XS026B</t>
  </si>
  <si>
    <t>XS027A</t>
  </si>
  <si>
    <t>XS027B</t>
  </si>
  <si>
    <t>XS028A</t>
  </si>
  <si>
    <t>XS028B</t>
  </si>
  <si>
    <t>XS28B</t>
  </si>
  <si>
    <t>XS029A</t>
  </si>
  <si>
    <t>XS029B</t>
  </si>
  <si>
    <t>XS29B</t>
  </si>
  <si>
    <t>XS031A</t>
  </si>
  <si>
    <t>XS031B</t>
  </si>
  <si>
    <t>XS032A</t>
  </si>
  <si>
    <t>XS032B</t>
  </si>
  <si>
    <t>XS033A</t>
  </si>
  <si>
    <t>XS33A</t>
  </si>
  <si>
    <t>XS033B</t>
  </si>
  <si>
    <t>XS034A</t>
  </si>
  <si>
    <t>XS034B</t>
  </si>
  <si>
    <t>XS035A</t>
  </si>
  <si>
    <t>XS036A</t>
    <phoneticPr fontId="2" type="noConversion"/>
  </si>
  <si>
    <t>XS037A</t>
  </si>
  <si>
    <t>XS038A</t>
  </si>
  <si>
    <t>XS038B</t>
  </si>
  <si>
    <t>XS38B</t>
  </si>
  <si>
    <t>XS039A</t>
  </si>
  <si>
    <t>XS039B</t>
  </si>
  <si>
    <t>XS040A</t>
  </si>
  <si>
    <t>XS040B</t>
  </si>
  <si>
    <t>XS041A</t>
  </si>
  <si>
    <t>XS041B</t>
  </si>
  <si>
    <t>XS042B</t>
  </si>
  <si>
    <t>XS043A</t>
  </si>
  <si>
    <t>XS044A</t>
  </si>
  <si>
    <t>XS044B</t>
  </si>
  <si>
    <t>XS44B</t>
  </si>
  <si>
    <t>XS045A</t>
  </si>
  <si>
    <t>XS046A</t>
  </si>
  <si>
    <t>XS046B</t>
  </si>
  <si>
    <t>XS46B</t>
  </si>
  <si>
    <t>XS050A</t>
  </si>
  <si>
    <t>XS050B</t>
  </si>
  <si>
    <t>XS50B</t>
  </si>
  <si>
    <t>XS051A</t>
  </si>
  <si>
    <t>XS051B</t>
  </si>
  <si>
    <t>XS052A</t>
  </si>
  <si>
    <t>XS052B</t>
  </si>
  <si>
    <t>XS053</t>
  </si>
  <si>
    <t>XS53</t>
  </si>
  <si>
    <t>XS054A</t>
  </si>
  <si>
    <t>XS054B</t>
  </si>
  <si>
    <t>XS055C</t>
    <phoneticPr fontId="2" type="noConversion"/>
  </si>
  <si>
    <t>XS055A</t>
  </si>
  <si>
    <t>XS55A</t>
    <phoneticPr fontId="2" type="noConversion"/>
  </si>
  <si>
    <t>XS055B</t>
  </si>
  <si>
    <t>XS55B</t>
    <phoneticPr fontId="2" type="noConversion"/>
  </si>
  <si>
    <t>WCS_Sample_Status_2015Oct19.xlsx_All</t>
  </si>
  <si>
    <t>no_date</t>
  </si>
  <si>
    <t>VINH.BUIHUU_20120724</t>
  </si>
  <si>
    <t>VINH.BUIHUU_20120809</t>
  </si>
  <si>
    <t>VINH.BUIHUU_20120823</t>
  </si>
  <si>
    <t>VINH.BUIHUU_20120825</t>
  </si>
  <si>
    <t>TK47_20120901</t>
  </si>
  <si>
    <t>VINH.BUIHUU_20120909</t>
  </si>
  <si>
    <t>TK36_20120929</t>
  </si>
  <si>
    <t>TK37_20121011</t>
  </si>
  <si>
    <t>TK45_20121028</t>
  </si>
  <si>
    <t>TK36_20120812</t>
  </si>
  <si>
    <t>TK20_20120819</t>
  </si>
  <si>
    <t>TK35_20120824</t>
  </si>
  <si>
    <t>TK35_20120825</t>
  </si>
  <si>
    <t>VINH.BUIHUU_20120826</t>
  </si>
  <si>
    <t>VINH.BUIHUU_20120907</t>
  </si>
  <si>
    <t>VINH.BUIHUU_20120908</t>
  </si>
  <si>
    <t>VINH.BUIHUU_20120910</t>
  </si>
  <si>
    <t>VINH.BUIHUU_20120919</t>
  </si>
  <si>
    <t>TK62_20121021</t>
  </si>
  <si>
    <t>TK45_20121029</t>
  </si>
  <si>
    <t>H34</t>
  </si>
  <si>
    <t>H37</t>
  </si>
  <si>
    <t>H39</t>
  </si>
  <si>
    <t>H26</t>
  </si>
  <si>
    <t>H32</t>
  </si>
  <si>
    <t>H33</t>
  </si>
  <si>
    <t>H35</t>
  </si>
  <si>
    <t>WWF27</t>
  </si>
  <si>
    <t>H36</t>
  </si>
  <si>
    <t>H38</t>
  </si>
  <si>
    <t>H40</t>
  </si>
  <si>
    <t>H56</t>
  </si>
  <si>
    <t>H59</t>
  </si>
  <si>
    <t>H61</t>
  </si>
  <si>
    <t>H62</t>
  </si>
  <si>
    <t>H63</t>
  </si>
  <si>
    <t>H64</t>
  </si>
  <si>
    <t>H65</t>
  </si>
  <si>
    <t>H71</t>
  </si>
  <si>
    <t>WWF38</t>
  </si>
  <si>
    <t>H72</t>
  </si>
  <si>
    <t>WWF39</t>
  </si>
  <si>
    <t>WWF42</t>
  </si>
  <si>
    <t>H134</t>
  </si>
  <si>
    <t>WWF43</t>
  </si>
  <si>
    <t>tube_labels</t>
  </si>
  <si>
    <t>negative control</t>
  </si>
  <si>
    <t>QuangNamNR</t>
  </si>
  <si>
    <t>NegCtrl</t>
  </si>
  <si>
    <t>BachMaNP</t>
  </si>
  <si>
    <t>BachMaExt</t>
  </si>
  <si>
    <t>HueSaoLaNR</t>
  </si>
  <si>
    <t>QuangNamSaoLaNR</t>
  </si>
  <si>
    <t>XeSap</t>
  </si>
  <si>
    <t>Protected_Area_Std_Name</t>
  </si>
  <si>
    <t>Xe Sap NPA</t>
  </si>
  <si>
    <t>Phou Si Thone</t>
  </si>
  <si>
    <t>Country</t>
  </si>
  <si>
    <t>Laving Lavern</t>
  </si>
  <si>
    <t>Vietnam</t>
  </si>
  <si>
    <t>Hue SNR</t>
  </si>
  <si>
    <t>Quang Nam SNR</t>
  </si>
  <si>
    <t>Protected_Area_SubSite_Name</t>
  </si>
  <si>
    <t>Sample_16Svert_Row1</t>
  </si>
  <si>
    <t>Sample_16SVert_Row2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</si>
</sst>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1010000]d/m/yyyy;@"/>
    <numFmt numFmtId="165" formatCode="[$-409]d\-mmm\-yy;@"/>
    <numFmt numFmtId="166" formatCode="m/d/yy;@"/>
  </numFmts>
  <fonts count="30">
    <font>
      <sz val="12"/>
      <color theme="1"/>
      <name val="Calibri"/>
      <family val="2"/>
      <scheme val="minor"/>
    </font>
    <font>
      <sz val="12"/>
      <color theme="1"/>
      <name val="Calibri"/>
      <family val="2"/>
      <scheme val="minor"/>
    </font>
    <font>
      <sz val="12"/>
      <color theme="1"/>
      <name val="Calibri"/>
      <family val="2"/>
      <scheme val="minor"/>
    </font>
    <font>
      <sz val="9"/>
      <name val="Calibri"/>
      <family val="2"/>
      <charset val="134"/>
      <scheme val="minor"/>
    </font>
    <font>
      <u/>
      <sz val="12"/>
      <color theme="10"/>
      <name val="Calibri"/>
      <family val="2"/>
      <charset val="134"/>
      <scheme val="minor"/>
    </font>
    <font>
      <u/>
      <sz val="12"/>
      <color theme="11"/>
      <name val="Calibri"/>
      <family val="2"/>
      <charset val="134"/>
      <scheme val="minor"/>
    </font>
    <font>
      <sz val="10"/>
      <color theme="1"/>
      <name val="Calibri (主题正文)"/>
      <charset val="134"/>
    </font>
    <font>
      <sz val="10"/>
      <color rgb="FFFF0000"/>
      <name val="Calibri (主题正文)"/>
      <charset val="134"/>
    </font>
    <font>
      <b/>
      <sz val="10"/>
      <color indexed="81"/>
      <name val="Calibri"/>
      <family val="2"/>
    </font>
    <font>
      <sz val="10"/>
      <color theme="1"/>
      <name val="Calibri"/>
      <family val="2"/>
      <scheme val="minor"/>
    </font>
    <font>
      <b/>
      <sz val="11"/>
      <color theme="1"/>
      <name val="Time new roman"/>
    </font>
    <font>
      <sz val="10"/>
      <color theme="1"/>
      <name val="Time new roman"/>
    </font>
    <font>
      <sz val="10"/>
      <name val="Arial"/>
      <family val="2"/>
    </font>
    <font>
      <sz val="11"/>
      <name val="Calibri"/>
      <family val="2"/>
      <scheme val="minor"/>
    </font>
    <font>
      <sz val="11"/>
      <color rgb="FF000000"/>
      <name val="Calibri"/>
      <family val="2"/>
      <scheme val="minor"/>
    </font>
    <font>
      <sz val="10"/>
      <name val="Times New Roman"/>
      <family val="1"/>
    </font>
    <font>
      <sz val="10"/>
      <name val="Time new roman"/>
    </font>
    <font>
      <sz val="12"/>
      <color rgb="FF000000"/>
      <name val="Calibri"/>
      <family val="2"/>
      <scheme val="minor"/>
    </font>
    <font>
      <sz val="14"/>
      <color theme="1"/>
      <name val="Calibri"/>
      <family val="2"/>
      <scheme val="minor"/>
    </font>
    <font>
      <sz val="14"/>
      <color theme="1"/>
      <name val="Calibri (主题正文)"/>
      <charset val="134"/>
    </font>
    <font>
      <sz val="14"/>
      <color rgb="FFFF0000"/>
      <name val="Calibri (主题正文)"/>
      <charset val="134"/>
    </font>
    <font>
      <sz val="11"/>
      <color theme="1"/>
      <name val="Calibri"/>
      <family val="2"/>
      <scheme val="minor"/>
    </font>
    <font>
      <b/>
      <sz val="11"/>
      <color theme="1"/>
      <name val="Calibri"/>
      <family val="2"/>
      <scheme val="minor"/>
    </font>
    <font>
      <b/>
      <sz val="11"/>
      <color indexed="8"/>
      <name val="Calibri"/>
      <family val="2"/>
    </font>
    <font>
      <sz val="11"/>
      <color rgb="FFFF0000"/>
      <name val="Calibri"/>
      <family val="2"/>
      <scheme val="minor"/>
    </font>
    <font>
      <sz val="11"/>
      <color theme="1"/>
      <name val="Tahoma"/>
      <family val="2"/>
      <charset val="134"/>
    </font>
    <font>
      <sz val="11"/>
      <name val="Tahoma"/>
      <family val="2"/>
    </font>
    <font>
      <sz val="11"/>
      <name val="Tahoma"/>
      <family val="2"/>
    </font>
    <font>
      <b/>
      <sz val="10"/>
      <color rgb="FF000000"/>
      <name val="Calibri"/>
      <family val="2"/>
    </font>
    <font>
      <sz val="10"/>
      <color rgb="FF000000"/>
      <name val="Calibri"/>
      <family val="2"/>
    </font>
  </fonts>
  <fills count="4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0"/>
        <bgColor indexed="64"/>
      </patternFill>
    </fill>
    <fill>
      <patternFill patternType="solid">
        <fgColor theme="9"/>
        <bgColor indexed="64"/>
      </patternFill>
    </fill>
    <fill>
      <patternFill patternType="solid">
        <fgColor theme="6"/>
        <bgColor indexed="64"/>
      </patternFill>
    </fill>
    <fill>
      <patternFill patternType="solid">
        <fgColor theme="3" tint="0.39997558519241921"/>
        <bgColor indexed="64"/>
      </patternFill>
    </fill>
    <fill>
      <patternFill patternType="solid">
        <fgColor rgb="FF00B050"/>
        <bgColor indexed="64"/>
      </patternFill>
    </fill>
    <fill>
      <patternFill patternType="solid">
        <fgColor theme="4"/>
        <bgColor indexed="64"/>
      </patternFill>
    </fill>
    <fill>
      <patternFill patternType="solid">
        <fgColor rgb="FF00B0F0"/>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rgb="FF0070C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2" tint="-0.499984740745262"/>
        <bgColor indexed="64"/>
      </patternFill>
    </fill>
    <fill>
      <patternFill patternType="solid">
        <fgColor theme="3" tint="0.79998168889431442"/>
        <bgColor indexed="64"/>
      </patternFill>
    </fill>
    <fill>
      <patternFill patternType="solid">
        <fgColor theme="8" tint="0.39997558519241921"/>
        <bgColor indexed="64"/>
      </patternFill>
    </fill>
    <fill>
      <patternFill patternType="solid">
        <fgColor theme="6" tint="-0.249977111117893"/>
        <bgColor indexed="64"/>
      </patternFill>
    </fill>
    <fill>
      <patternFill patternType="solid">
        <fgColor theme="1" tint="0.499984740745262"/>
        <bgColor indexed="64"/>
      </patternFill>
    </fill>
    <fill>
      <patternFill patternType="solid">
        <fgColor theme="4" tint="0.79998168889431442"/>
        <bgColor indexed="64"/>
      </patternFill>
    </fill>
    <fill>
      <patternFill patternType="solid">
        <fgColor rgb="FF92D050"/>
        <bgColor indexed="64"/>
      </patternFill>
    </fill>
    <fill>
      <patternFill patternType="solid">
        <fgColor theme="5" tint="-0.249977111117893"/>
        <bgColor indexed="64"/>
      </patternFill>
    </fill>
    <fill>
      <patternFill patternType="solid">
        <fgColor theme="5"/>
        <bgColor indexed="64"/>
      </patternFill>
    </fill>
    <fill>
      <patternFill patternType="solid">
        <fgColor rgb="FFC00000"/>
        <bgColor indexed="64"/>
      </patternFill>
    </fill>
    <fill>
      <patternFill patternType="solid">
        <fgColor theme="1" tint="0.34998626667073579"/>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7" tint="0.79998168889431442"/>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style="thin">
        <color auto="1"/>
      </left>
      <right style="medium">
        <color auto="1"/>
      </right>
      <top style="thin">
        <color auto="1"/>
      </top>
      <bottom style="thin">
        <color auto="1"/>
      </bottom>
      <diagonal/>
    </border>
    <border>
      <left/>
      <right style="medium">
        <color auto="1"/>
      </right>
      <top style="thin">
        <color auto="1"/>
      </top>
      <bottom/>
      <diagonal/>
    </border>
    <border>
      <left/>
      <right style="medium">
        <color auto="1"/>
      </right>
      <top/>
      <bottom/>
      <diagonal/>
    </border>
    <border>
      <left style="medium">
        <color auto="1"/>
      </left>
      <right/>
      <top/>
      <bottom/>
      <diagonal/>
    </border>
    <border>
      <left/>
      <right/>
      <top style="thin">
        <color auto="1"/>
      </top>
      <bottom/>
      <diagonal/>
    </border>
  </borders>
  <cellStyleXfs count="146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43"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5" fillId="0" borderId="0"/>
    <xf numFmtId="43" fontId="25"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73">
    <xf numFmtId="0" fontId="0" fillId="0" borderId="0" xfId="0"/>
    <xf numFmtId="0" fontId="6" fillId="7" borderId="0" xfId="0" applyFont="1" applyFill="1"/>
    <xf numFmtId="0" fontId="0" fillId="0" borderId="0" xfId="0" applyFill="1"/>
    <xf numFmtId="164" fontId="10" fillId="0" borderId="1" xfId="0" applyNumberFormat="1" applyFont="1" applyBorder="1"/>
    <xf numFmtId="0" fontId="10" fillId="0" borderId="1" xfId="0" applyFont="1" applyBorder="1" applyAlignment="1">
      <alignment vertical="center"/>
    </xf>
    <xf numFmtId="0" fontId="10" fillId="0" borderId="1" xfId="0" applyFont="1" applyBorder="1" applyAlignment="1">
      <alignment horizontal="center" vertical="center"/>
    </xf>
    <xf numFmtId="0" fontId="10" fillId="10" borderId="1" xfId="0" applyFont="1" applyFill="1" applyBorder="1" applyAlignment="1">
      <alignment horizontal="center" vertical="center"/>
    </xf>
    <xf numFmtId="0" fontId="0" fillId="0" borderId="1" xfId="0" applyBorder="1" applyAlignment="1">
      <alignment horizontal="center"/>
    </xf>
    <xf numFmtId="0" fontId="0" fillId="0" borderId="1" xfId="0" applyBorder="1"/>
    <xf numFmtId="0" fontId="0" fillId="11" borderId="1" xfId="0" applyFill="1" applyBorder="1" applyAlignment="1">
      <alignment horizontal="center"/>
    </xf>
    <xf numFmtId="0" fontId="0" fillId="0" borderId="2" xfId="0" applyFill="1" applyBorder="1" applyAlignment="1">
      <alignment horizontal="center"/>
    </xf>
    <xf numFmtId="0" fontId="0" fillId="0" borderId="4" xfId="0" applyBorder="1" applyAlignment="1">
      <alignment horizontal="center"/>
    </xf>
    <xf numFmtId="0" fontId="11" fillId="11" borderId="1" xfId="0" applyFont="1" applyFill="1" applyBorder="1" applyAlignment="1">
      <alignment horizontal="center"/>
    </xf>
    <xf numFmtId="0" fontId="0" fillId="0" borderId="1" xfId="0" applyBorder="1" applyAlignment="1">
      <alignment horizontal="center" vertical="center"/>
    </xf>
    <xf numFmtId="14" fontId="0" fillId="0" borderId="1" xfId="0" applyNumberFormat="1" applyBorder="1" applyAlignment="1">
      <alignment horizontal="center"/>
    </xf>
    <xf numFmtId="0" fontId="0" fillId="0" borderId="4" xfId="0" applyFont="1" applyBorder="1" applyAlignment="1">
      <alignment horizontal="center" vertical="center" wrapText="1"/>
    </xf>
    <xf numFmtId="0" fontId="0" fillId="0" borderId="1" xfId="0" applyFont="1" applyBorder="1" applyAlignment="1">
      <alignment horizontal="center" vertical="center" wrapText="1"/>
    </xf>
    <xf numFmtId="0" fontId="12" fillId="0" borderId="1" xfId="0" applyFont="1" applyBorder="1" applyAlignment="1">
      <alignment horizontal="left"/>
    </xf>
    <xf numFmtId="0" fontId="0" fillId="0" borderId="1" xfId="0" applyBorder="1" applyAlignment="1">
      <alignment horizontal="left"/>
    </xf>
    <xf numFmtId="0" fontId="12" fillId="11" borderId="1" xfId="0" applyFont="1" applyFill="1" applyBorder="1" applyAlignment="1">
      <alignment horizontal="left"/>
    </xf>
    <xf numFmtId="0" fontId="0" fillId="11" borderId="1" xfId="0" applyFill="1" applyBorder="1"/>
    <xf numFmtId="0" fontId="1" fillId="0" borderId="1" xfId="0" applyFont="1" applyBorder="1" applyAlignment="1">
      <alignment horizontal="left" vertical="center"/>
    </xf>
    <xf numFmtId="0" fontId="0" fillId="0" borderId="7" xfId="0" applyBorder="1" applyAlignment="1">
      <alignment horizontal="center"/>
    </xf>
    <xf numFmtId="0" fontId="1" fillId="0" borderId="1" xfId="0" applyFont="1" applyBorder="1" applyAlignment="1">
      <alignment horizontal="left" vertical="center" wrapText="1"/>
    </xf>
    <xf numFmtId="0" fontId="1" fillId="0" borderId="1" xfId="0" applyFont="1" applyFill="1" applyBorder="1" applyAlignment="1">
      <alignment horizontal="left" vertical="center"/>
    </xf>
    <xf numFmtId="0" fontId="0" fillId="0" borderId="1" xfId="0" applyBorder="1" applyAlignment="1">
      <alignment horizontal="left" vertical="center"/>
    </xf>
    <xf numFmtId="3" fontId="0" fillId="0" borderId="1" xfId="0" applyNumberFormat="1" applyBorder="1" applyAlignment="1">
      <alignment horizontal="center"/>
    </xf>
    <xf numFmtId="0" fontId="0" fillId="0" borderId="4" xfId="0" applyBorder="1" applyAlignment="1">
      <alignment horizontal="center" vertical="center"/>
    </xf>
    <xf numFmtId="0" fontId="0" fillId="10" borderId="1" xfId="0" applyFill="1" applyBorder="1" applyAlignment="1">
      <alignment horizontal="center"/>
    </xf>
    <xf numFmtId="43" fontId="0" fillId="10" borderId="1" xfId="1339" applyFont="1" applyFill="1" applyBorder="1" applyAlignment="1">
      <alignment horizontal="center"/>
    </xf>
    <xf numFmtId="37" fontId="0" fillId="10" borderId="1" xfId="1339" applyNumberFormat="1" applyFont="1" applyFill="1" applyBorder="1" applyAlignment="1">
      <alignment horizontal="center"/>
    </xf>
    <xf numFmtId="43" fontId="0" fillId="11" borderId="1" xfId="1339" applyFont="1" applyFill="1" applyBorder="1" applyAlignment="1">
      <alignment horizontal="center"/>
    </xf>
    <xf numFmtId="0" fontId="13" fillId="0" borderId="1" xfId="0" applyFont="1" applyBorder="1" applyAlignment="1">
      <alignment horizontal="center"/>
    </xf>
    <xf numFmtId="0" fontId="13" fillId="0" borderId="4" xfId="0" applyFont="1" applyBorder="1" applyAlignment="1">
      <alignment horizontal="center"/>
    </xf>
    <xf numFmtId="0" fontId="0" fillId="0" borderId="0" xfId="0" applyAlignment="1">
      <alignment horizontal="center" vertical="center"/>
    </xf>
    <xf numFmtId="14" fontId="13" fillId="0" borderId="1" xfId="0" applyNumberFormat="1" applyFont="1" applyBorder="1"/>
    <xf numFmtId="0" fontId="0" fillId="0" borderId="1" xfId="0" applyFont="1" applyBorder="1" applyAlignment="1">
      <alignment horizontal="center"/>
    </xf>
    <xf numFmtId="0" fontId="0" fillId="0" borderId="4" xfId="0" applyFont="1" applyBorder="1" applyAlignment="1">
      <alignment horizontal="center"/>
    </xf>
    <xf numFmtId="0" fontId="13" fillId="0" borderId="3" xfId="0" applyFont="1" applyBorder="1" applyAlignment="1">
      <alignment horizontal="center"/>
    </xf>
    <xf numFmtId="0" fontId="0" fillId="0" borderId="3" xfId="0" applyFont="1" applyBorder="1" applyAlignment="1">
      <alignment horizontal="center"/>
    </xf>
    <xf numFmtId="0" fontId="0" fillId="0" borderId="8" xfId="0" applyBorder="1" applyAlignment="1">
      <alignment horizontal="center"/>
    </xf>
    <xf numFmtId="0" fontId="0" fillId="0" borderId="1" xfId="0" applyFill="1" applyBorder="1" applyAlignment="1">
      <alignment horizontal="center"/>
    </xf>
    <xf numFmtId="0" fontId="12" fillId="0" borderId="4" xfId="0" applyFont="1" applyBorder="1" applyAlignment="1">
      <alignment horizontal="center"/>
    </xf>
    <xf numFmtId="0" fontId="15" fillId="0" borderId="1" xfId="0" applyFont="1" applyBorder="1"/>
    <xf numFmtId="0" fontId="15" fillId="0" borderId="1" xfId="0" applyFont="1" applyBorder="1" applyAlignment="1">
      <alignment horizontal="center"/>
    </xf>
    <xf numFmtId="0" fontId="16" fillId="11" borderId="1" xfId="0" applyFont="1" applyFill="1" applyBorder="1" applyAlignment="1">
      <alignment horizontal="center"/>
    </xf>
    <xf numFmtId="0" fontId="15" fillId="0" borderId="9" xfId="0" applyFont="1" applyBorder="1"/>
    <xf numFmtId="0" fontId="0" fillId="0" borderId="5" xfId="0" applyBorder="1" applyAlignment="1">
      <alignment horizontal="center" vertical="center"/>
    </xf>
    <xf numFmtId="0" fontId="0" fillId="0" borderId="3" xfId="0" applyBorder="1" applyAlignment="1">
      <alignment horizontal="center" vertical="center"/>
    </xf>
    <xf numFmtId="0" fontId="0" fillId="0" borderId="9" xfId="0" applyBorder="1" applyAlignment="1">
      <alignment horizontal="center" vertical="center"/>
    </xf>
    <xf numFmtId="0" fontId="12" fillId="0" borderId="1" xfId="0" applyFont="1" applyBorder="1" applyAlignment="1">
      <alignment horizontal="center"/>
    </xf>
    <xf numFmtId="0" fontId="15" fillId="0" borderId="1" xfId="0" applyFont="1" applyFill="1" applyBorder="1"/>
    <xf numFmtId="0" fontId="15" fillId="0" borderId="1" xfId="0" applyFont="1" applyFill="1" applyBorder="1" applyAlignment="1">
      <alignment horizontal="center"/>
    </xf>
    <xf numFmtId="0" fontId="0" fillId="10" borderId="1" xfId="0" applyFill="1" applyBorder="1" applyAlignment="1">
      <alignment horizontal="center" vertical="center"/>
    </xf>
    <xf numFmtId="0" fontId="0" fillId="10" borderId="0" xfId="0" applyFill="1" applyAlignment="1">
      <alignment horizontal="center" vertical="center"/>
    </xf>
    <xf numFmtId="14" fontId="0" fillId="0" borderId="1" xfId="0" applyNumberFormat="1" applyBorder="1" applyAlignment="1">
      <alignment horizontal="right" vertical="center"/>
    </xf>
    <xf numFmtId="14" fontId="0" fillId="0" borderId="1" xfId="0" applyNumberFormat="1" applyBorder="1" applyAlignment="1">
      <alignment horizontal="center" vertical="center"/>
    </xf>
    <xf numFmtId="14" fontId="17" fillId="0" borderId="1" xfId="0" applyNumberFormat="1" applyFont="1" applyBorder="1"/>
    <xf numFmtId="14" fontId="0" fillId="0" borderId="1" xfId="0" applyNumberFormat="1" applyBorder="1" applyAlignment="1">
      <alignment vertical="center"/>
    </xf>
    <xf numFmtId="14" fontId="0" fillId="0" borderId="5" xfId="0" applyNumberFormat="1" applyBorder="1" applyAlignment="1">
      <alignment vertical="center"/>
    </xf>
    <xf numFmtId="0" fontId="0" fillId="0" borderId="5" xfId="0" applyBorder="1" applyAlignment="1">
      <alignment horizontal="center"/>
    </xf>
    <xf numFmtId="14" fontId="0" fillId="0" borderId="1" xfId="0" applyNumberFormat="1" applyFill="1" applyBorder="1" applyAlignment="1">
      <alignment vertical="center"/>
    </xf>
    <xf numFmtId="0" fontId="0" fillId="0" borderId="0" xfId="0" applyAlignment="1">
      <alignment horizontal="center"/>
    </xf>
    <xf numFmtId="14" fontId="0" fillId="0" borderId="5" xfId="0" applyNumberFormat="1" applyBorder="1" applyAlignment="1">
      <alignment horizontal="right" vertical="center"/>
    </xf>
    <xf numFmtId="0" fontId="11" fillId="11" borderId="3" xfId="0" applyFont="1" applyFill="1" applyBorder="1" applyAlignment="1">
      <alignment horizontal="center"/>
    </xf>
    <xf numFmtId="14" fontId="0" fillId="0" borderId="1" xfId="0" applyNumberFormat="1" applyBorder="1"/>
    <xf numFmtId="14" fontId="0" fillId="0" borderId="1" xfId="0" applyNumberFormat="1" applyBorder="1" applyAlignment="1">
      <alignment horizontal="right"/>
    </xf>
    <xf numFmtId="14" fontId="0" fillId="0" borderId="1" xfId="0" applyNumberFormat="1" applyFont="1" applyBorder="1" applyAlignment="1">
      <alignment horizontal="center" vertical="center" wrapText="1"/>
    </xf>
    <xf numFmtId="14" fontId="0" fillId="0" borderId="0" xfId="0" applyNumberFormat="1"/>
    <xf numFmtId="14" fontId="0" fillId="0" borderId="1" xfId="0" applyNumberFormat="1" applyBorder="1" applyAlignment="1">
      <alignment horizontal="left"/>
    </xf>
    <xf numFmtId="14" fontId="0" fillId="10" borderId="1" xfId="0" applyNumberFormat="1" applyFill="1" applyBorder="1"/>
    <xf numFmtId="14" fontId="0" fillId="10" borderId="1" xfId="1339" applyNumberFormat="1" applyFont="1" applyFill="1" applyBorder="1" applyAlignment="1"/>
    <xf numFmtId="14" fontId="0" fillId="10" borderId="1" xfId="0" applyNumberFormat="1" applyFill="1" applyBorder="1" applyAlignment="1"/>
    <xf numFmtId="14" fontId="13" fillId="0" borderId="1" xfId="0" applyNumberFormat="1" applyFont="1" applyBorder="1" applyAlignment="1">
      <alignment horizontal="left"/>
    </xf>
    <xf numFmtId="14" fontId="13" fillId="0" borderId="1" xfId="0" applyNumberFormat="1" applyFont="1" applyBorder="1" applyAlignment="1">
      <alignment horizontal="center"/>
    </xf>
    <xf numFmtId="14" fontId="14" fillId="0" borderId="0" xfId="0" applyNumberFormat="1" applyFont="1"/>
    <xf numFmtId="14" fontId="0" fillId="0" borderId="1" xfId="0" applyNumberFormat="1" applyBorder="1" applyAlignment="1">
      <alignment horizontal="left" vertical="center"/>
    </xf>
    <xf numFmtId="0" fontId="18" fillId="0" borderId="0" xfId="0" applyFont="1"/>
    <xf numFmtId="14" fontId="0" fillId="0" borderId="3" xfId="0" applyNumberFormat="1" applyBorder="1" applyAlignment="1">
      <alignment vertical="center"/>
    </xf>
    <xf numFmtId="14" fontId="0" fillId="0" borderId="3" xfId="0" applyNumberFormat="1" applyFont="1" applyBorder="1" applyAlignment="1">
      <alignment vertical="center" wrapText="1"/>
    </xf>
    <xf numFmtId="14" fontId="15" fillId="0" borderId="3" xfId="0" applyNumberFormat="1" applyFont="1" applyBorder="1" applyAlignment="1">
      <alignment vertical="center"/>
    </xf>
    <xf numFmtId="14" fontId="15" fillId="0" borderId="3" xfId="0" applyNumberFormat="1" applyFont="1" applyFill="1" applyBorder="1" applyAlignment="1">
      <alignment vertical="center"/>
    </xf>
    <xf numFmtId="3" fontId="12" fillId="0" borderId="4" xfId="0" quotePrefix="1" applyNumberFormat="1" applyFont="1" applyFill="1" applyBorder="1" applyAlignment="1">
      <alignment horizontal="center"/>
    </xf>
    <xf numFmtId="0" fontId="21" fillId="0" borderId="0" xfId="1362" applyFill="1"/>
    <xf numFmtId="14" fontId="22" fillId="0" borderId="1" xfId="1362" applyNumberFormat="1" applyFont="1" applyFill="1" applyBorder="1" applyAlignment="1">
      <alignment horizontal="center" vertical="center" wrapText="1"/>
    </xf>
    <xf numFmtId="0" fontId="22" fillId="0" borderId="1" xfId="1362" applyFont="1" applyFill="1" applyBorder="1" applyAlignment="1">
      <alignment horizontal="center" vertical="center" wrapText="1"/>
    </xf>
    <xf numFmtId="0" fontId="23" fillId="0" borderId="1" xfId="1362" applyFont="1" applyFill="1" applyBorder="1" applyAlignment="1">
      <alignment horizontal="center" vertical="center" wrapText="1"/>
    </xf>
    <xf numFmtId="0" fontId="22" fillId="0" borderId="4" xfId="1362" applyFont="1" applyFill="1" applyBorder="1" applyAlignment="1">
      <alignment horizontal="center" vertical="center" wrapText="1"/>
    </xf>
    <xf numFmtId="14" fontId="21" fillId="0" borderId="1" xfId="1362" applyNumberFormat="1" applyFill="1" applyBorder="1" applyAlignment="1">
      <alignment horizontal="center"/>
    </xf>
    <xf numFmtId="0" fontId="21" fillId="0" borderId="1" xfId="1362" applyFill="1" applyBorder="1" applyAlignment="1">
      <alignment horizontal="center"/>
    </xf>
    <xf numFmtId="0" fontId="21" fillId="0" borderId="4" xfId="1362" applyFill="1" applyBorder="1" applyAlignment="1">
      <alignment horizontal="center"/>
    </xf>
    <xf numFmtId="0" fontId="21" fillId="0" borderId="1" xfId="1362" applyFill="1" applyBorder="1" applyAlignment="1">
      <alignment horizontal="center" vertical="center" wrapText="1"/>
    </xf>
    <xf numFmtId="0" fontId="24" fillId="0" borderId="1" xfId="1362" applyFont="1" applyFill="1" applyBorder="1" applyAlignment="1">
      <alignment horizontal="center"/>
    </xf>
    <xf numFmtId="15" fontId="21" fillId="0" borderId="1" xfId="1362" applyNumberFormat="1" applyFill="1" applyBorder="1" applyAlignment="1">
      <alignment horizontal="center"/>
    </xf>
    <xf numFmtId="0" fontId="21" fillId="0" borderId="1" xfId="1362" applyFill="1" applyBorder="1"/>
    <xf numFmtId="165" fontId="21" fillId="0" borderId="1" xfId="1362" applyNumberFormat="1" applyFill="1" applyBorder="1" applyAlignment="1">
      <alignment horizontal="center"/>
    </xf>
    <xf numFmtId="16" fontId="21" fillId="0" borderId="1" xfId="1362" applyNumberFormat="1" applyFill="1" applyBorder="1" applyAlignment="1">
      <alignment horizontal="center"/>
    </xf>
    <xf numFmtId="0" fontId="21" fillId="0" borderId="1" xfId="1362" applyFill="1" applyBorder="1" applyAlignment="1">
      <alignment horizontal="left" vertical="center"/>
    </xf>
    <xf numFmtId="0" fontId="21" fillId="0" borderId="1" xfId="1362" applyFill="1" applyBorder="1" applyAlignment="1">
      <alignment horizontal="center" vertical="center"/>
    </xf>
    <xf numFmtId="0" fontId="21" fillId="0" borderId="0" xfId="1362" applyFill="1" applyAlignment="1">
      <alignment horizontal="center"/>
    </xf>
    <xf numFmtId="0" fontId="22" fillId="0" borderId="1" xfId="1362" applyFont="1" applyFill="1" applyBorder="1" applyAlignment="1">
      <alignment horizontal="center"/>
    </xf>
    <xf numFmtId="2" fontId="21" fillId="0" borderId="0" xfId="1362" applyNumberFormat="1" applyFill="1" applyBorder="1" applyAlignment="1">
      <alignment horizontal="center" vertical="center" wrapText="1"/>
    </xf>
    <xf numFmtId="0" fontId="22" fillId="0" borderId="1" xfId="1362" applyNumberFormat="1" applyFont="1" applyFill="1" applyBorder="1" applyAlignment="1">
      <alignment horizontal="center" vertical="center" wrapText="1"/>
    </xf>
    <xf numFmtId="0" fontId="21" fillId="0" borderId="0" xfId="1362" applyFill="1" applyBorder="1" applyAlignment="1">
      <alignment horizontal="left"/>
    </xf>
    <xf numFmtId="0" fontId="21" fillId="0" borderId="0" xfId="1362" applyFill="1" applyBorder="1" applyAlignment="1">
      <alignment horizontal="center"/>
    </xf>
    <xf numFmtId="0" fontId="21" fillId="0" borderId="0" xfId="1362" applyFill="1" applyBorder="1" applyAlignment="1">
      <alignment horizontal="center" vertical="center" wrapText="1"/>
    </xf>
    <xf numFmtId="14" fontId="21" fillId="0" borderId="0" xfId="1362" applyNumberFormat="1" applyFill="1" applyAlignment="1">
      <alignment horizontal="center"/>
    </xf>
    <xf numFmtId="49" fontId="0" fillId="0" borderId="0" xfId="0" applyNumberFormat="1"/>
    <xf numFmtId="0" fontId="0" fillId="7" borderId="0" xfId="0" applyFill="1"/>
    <xf numFmtId="0" fontId="19" fillId="7" borderId="0" xfId="0" applyFont="1" applyFill="1"/>
    <xf numFmtId="14" fontId="0" fillId="7" borderId="0" xfId="0" applyNumberFormat="1" applyFill="1" applyAlignment="1">
      <alignment horizontal="right"/>
    </xf>
    <xf numFmtId="49" fontId="0" fillId="7" borderId="0" xfId="0" applyNumberFormat="1" applyFill="1" applyAlignment="1">
      <alignment horizontal="right"/>
    </xf>
    <xf numFmtId="1" fontId="0" fillId="7" borderId="0" xfId="0" applyNumberFormat="1" applyFill="1" applyAlignment="1">
      <alignment horizontal="right"/>
    </xf>
    <xf numFmtId="0" fontId="0" fillId="38" borderId="0" xfId="0" applyFill="1"/>
    <xf numFmtId="0" fontId="7" fillId="38" borderId="0" xfId="0" applyFont="1" applyFill="1"/>
    <xf numFmtId="0" fontId="19" fillId="38" borderId="0" xfId="0" applyFont="1" applyFill="1"/>
    <xf numFmtId="14" fontId="0" fillId="38" borderId="0" xfId="0" applyNumberFormat="1" applyFill="1" applyAlignment="1">
      <alignment horizontal="right"/>
    </xf>
    <xf numFmtId="49" fontId="0" fillId="38" borderId="0" xfId="0" applyNumberFormat="1" applyFill="1" applyAlignment="1">
      <alignment horizontal="right"/>
    </xf>
    <xf numFmtId="1" fontId="0" fillId="38" borderId="0" xfId="0" applyNumberFormat="1" applyFill="1" applyAlignment="1">
      <alignment horizontal="right"/>
    </xf>
    <xf numFmtId="0" fontId="6" fillId="38" borderId="0" xfId="0" applyFont="1" applyFill="1"/>
    <xf numFmtId="0" fontId="0" fillId="7" borderId="0" xfId="0" applyNumberFormat="1" applyFill="1" applyAlignment="1">
      <alignment horizontal="right"/>
    </xf>
    <xf numFmtId="0" fontId="7" fillId="7" borderId="0" xfId="0" applyFont="1" applyFill="1"/>
    <xf numFmtId="0" fontId="20" fillId="7" borderId="0" xfId="0" applyFont="1" applyFill="1"/>
    <xf numFmtId="0" fontId="25" fillId="0" borderId="0" xfId="1371"/>
    <xf numFmtId="0" fontId="25" fillId="0" borderId="0" xfId="1371" applyAlignment="1">
      <alignment horizontal="center"/>
    </xf>
    <xf numFmtId="0" fontId="25" fillId="0" borderId="1" xfId="1371" applyFont="1" applyBorder="1" applyAlignment="1">
      <alignment horizontal="center" vertical="center" wrapText="1"/>
    </xf>
    <xf numFmtId="0" fontId="25" fillId="0" borderId="1" xfId="1371" applyFont="1" applyBorder="1" applyAlignment="1">
      <alignment horizontal="left" vertical="center" wrapText="1"/>
    </xf>
    <xf numFmtId="49" fontId="25" fillId="0" borderId="0" xfId="1371" applyNumberFormat="1" applyAlignment="1">
      <alignment wrapText="1"/>
    </xf>
    <xf numFmtId="49" fontId="25" fillId="0" borderId="0" xfId="1371" applyNumberFormat="1" applyAlignment="1">
      <alignment horizontal="center" wrapText="1"/>
    </xf>
    <xf numFmtId="0" fontId="25" fillId="10" borderId="1" xfId="1371" applyFont="1" applyFill="1" applyBorder="1" applyAlignment="1">
      <alignment horizontal="center" vertical="center" wrapText="1"/>
    </xf>
    <xf numFmtId="0" fontId="25" fillId="0" borderId="12" xfId="1371" applyFont="1" applyBorder="1" applyAlignment="1">
      <alignment horizontal="center" vertical="center" wrapText="1"/>
    </xf>
    <xf numFmtId="0" fontId="25" fillId="0" borderId="0" xfId="1371" applyFont="1" applyBorder="1" applyAlignment="1">
      <alignment horizontal="center" vertical="center" wrapText="1"/>
    </xf>
    <xf numFmtId="0" fontId="25" fillId="0" borderId="0" xfId="1371" applyFont="1" applyFill="1" applyBorder="1" applyAlignment="1">
      <alignment horizontal="center" vertical="center" wrapText="1"/>
    </xf>
    <xf numFmtId="0" fontId="26" fillId="0" borderId="0" xfId="1371" applyFont="1" applyFill="1" applyBorder="1" applyAlignment="1">
      <alignment horizontal="center" vertical="center" wrapText="1"/>
    </xf>
    <xf numFmtId="0" fontId="25" fillId="0" borderId="0" xfId="1371" applyFont="1" applyAlignment="1">
      <alignment wrapText="1"/>
    </xf>
    <xf numFmtId="0" fontId="26" fillId="0" borderId="1" xfId="1371" applyFont="1" applyBorder="1" applyAlignment="1">
      <alignment horizontal="left"/>
    </xf>
    <xf numFmtId="0" fontId="25" fillId="0" borderId="0" xfId="1371" applyFont="1"/>
    <xf numFmtId="0" fontId="25" fillId="0" borderId="1" xfId="1371" applyFont="1" applyBorder="1" applyAlignment="1">
      <alignment horizontal="left"/>
    </xf>
    <xf numFmtId="0" fontId="26" fillId="11" borderId="1" xfId="1371" applyFont="1" applyFill="1" applyBorder="1" applyAlignment="1">
      <alignment horizontal="left"/>
    </xf>
    <xf numFmtId="0" fontId="25" fillId="0" borderId="0" xfId="1371" applyFont="1" applyBorder="1" applyAlignment="1">
      <alignment horizontal="center" vertical="center"/>
    </xf>
    <xf numFmtId="0" fontId="25" fillId="0" borderId="0" xfId="1371" applyFont="1" applyFill="1" applyBorder="1" applyAlignment="1">
      <alignment horizontal="center"/>
    </xf>
    <xf numFmtId="0" fontId="25" fillId="0" borderId="0" xfId="1371" applyFont="1" applyFill="1" applyBorder="1" applyAlignment="1">
      <alignment horizontal="center" vertical="center"/>
    </xf>
    <xf numFmtId="0" fontId="25" fillId="0" borderId="0" xfId="1371" applyFont="1" applyFill="1" applyAlignment="1">
      <alignment horizontal="center" vertical="center"/>
    </xf>
    <xf numFmtId="0" fontId="26" fillId="0" borderId="0" xfId="1371" applyFont="1" applyFill="1" applyBorder="1" applyAlignment="1">
      <alignment horizontal="center" vertical="center"/>
    </xf>
    <xf numFmtId="0" fontId="25" fillId="11" borderId="1" xfId="1371" applyFont="1" applyFill="1" applyBorder="1"/>
    <xf numFmtId="0" fontId="25" fillId="0" borderId="1" xfId="1371" applyFont="1" applyBorder="1" applyAlignment="1">
      <alignment horizontal="left" vertical="center"/>
    </xf>
    <xf numFmtId="0" fontId="25" fillId="0" borderId="7" xfId="1371" applyFont="1" applyBorder="1"/>
    <xf numFmtId="0" fontId="25" fillId="0" borderId="14" xfId="1371" applyFont="1" applyBorder="1" applyAlignment="1">
      <alignment horizontal="center" vertical="center"/>
    </xf>
    <xf numFmtId="0" fontId="25" fillId="0" borderId="4" xfId="1371" applyFont="1" applyBorder="1"/>
    <xf numFmtId="0" fontId="25" fillId="0" borderId="1" xfId="1371" applyFont="1" applyFill="1" applyBorder="1" applyAlignment="1">
      <alignment horizontal="left" vertical="center"/>
    </xf>
    <xf numFmtId="0" fontId="25" fillId="0" borderId="8" xfId="1371" applyFont="1" applyBorder="1"/>
    <xf numFmtId="0" fontId="25" fillId="0" borderId="1" xfId="1371" applyFont="1" applyBorder="1"/>
    <xf numFmtId="0" fontId="25" fillId="0" borderId="0" xfId="1371" applyAlignment="1">
      <alignment horizontal="right"/>
    </xf>
    <xf numFmtId="166" fontId="25" fillId="0" borderId="0" xfId="1371" applyNumberFormat="1"/>
    <xf numFmtId="0" fontId="25" fillId="2" borderId="0" xfId="1371" applyFill="1"/>
    <xf numFmtId="0" fontId="0" fillId="43" borderId="0" xfId="0" applyFill="1"/>
    <xf numFmtId="0" fontId="7" fillId="43" borderId="0" xfId="0" applyFont="1" applyFill="1"/>
    <xf numFmtId="0" fontId="19" fillId="43" borderId="0" xfId="0" applyFont="1" applyFill="1"/>
    <xf numFmtId="14" fontId="0" fillId="43" borderId="0" xfId="0" applyNumberFormat="1" applyFill="1" applyAlignment="1">
      <alignment horizontal="right"/>
    </xf>
    <xf numFmtId="1" fontId="0" fillId="43" borderId="0" xfId="0" applyNumberFormat="1" applyFill="1" applyAlignment="1">
      <alignment horizontal="right"/>
    </xf>
    <xf numFmtId="0" fontId="0" fillId="43" borderId="0" xfId="0" applyNumberFormat="1" applyFill="1" applyAlignment="1">
      <alignment horizontal="right"/>
    </xf>
    <xf numFmtId="0" fontId="0" fillId="38" borderId="0" xfId="0" applyNumberFormat="1" applyFill="1" applyAlignment="1">
      <alignment horizontal="right"/>
    </xf>
    <xf numFmtId="0" fontId="0" fillId="2" borderId="0" xfId="0" applyFill="1"/>
    <xf numFmtId="0" fontId="25" fillId="0" borderId="0" xfId="1371" applyFill="1"/>
    <xf numFmtId="0" fontId="25" fillId="2" borderId="4" xfId="1371" applyFont="1" applyFill="1" applyBorder="1" applyAlignment="1">
      <alignment horizontal="center" vertical="center" wrapText="1"/>
    </xf>
    <xf numFmtId="0" fontId="27" fillId="2" borderId="16" xfId="1371" applyFont="1" applyFill="1" applyBorder="1" applyAlignment="1">
      <alignment horizontal="center" vertical="center" wrapText="1"/>
    </xf>
    <xf numFmtId="0" fontId="25" fillId="0" borderId="15" xfId="1371" applyFont="1" applyFill="1" applyBorder="1" applyAlignment="1">
      <alignment horizontal="center" vertical="center"/>
    </xf>
    <xf numFmtId="9" fontId="0" fillId="7" borderId="0" xfId="0" applyNumberFormat="1" applyFill="1"/>
    <xf numFmtId="9" fontId="7" fillId="7" borderId="0" xfId="0" applyNumberFormat="1" applyFont="1" applyFill="1"/>
    <xf numFmtId="9" fontId="19" fillId="7" borderId="0" xfId="0" applyNumberFormat="1" applyFont="1" applyFill="1"/>
    <xf numFmtId="9" fontId="0" fillId="2" borderId="0" xfId="0" applyNumberFormat="1" applyFill="1"/>
    <xf numFmtId="9" fontId="0" fillId="7" borderId="0" xfId="0" applyNumberFormat="1" applyFill="1" applyAlignment="1">
      <alignment horizontal="right"/>
    </xf>
    <xf numFmtId="9" fontId="0" fillId="43" borderId="0" xfId="0" applyNumberFormat="1" applyFill="1"/>
    <xf numFmtId="0" fontId="26" fillId="15" borderId="8" xfId="1371" applyFont="1" applyFill="1" applyBorder="1" applyAlignment="1">
      <alignment horizontal="center" vertical="center" wrapText="1"/>
    </xf>
    <xf numFmtId="0" fontId="26" fillId="15" borderId="6" xfId="1371" applyFont="1" applyFill="1" applyBorder="1" applyAlignment="1">
      <alignment horizontal="center" vertical="center" wrapText="1"/>
    </xf>
    <xf numFmtId="0" fontId="25" fillId="0" borderId="13" xfId="1371" applyFont="1" applyBorder="1" applyAlignment="1">
      <alignment horizontal="center" vertical="center"/>
    </xf>
    <xf numFmtId="0" fontId="25" fillId="0" borderId="14" xfId="1371" applyFont="1" applyBorder="1" applyAlignment="1">
      <alignment horizontal="center" vertical="center"/>
    </xf>
    <xf numFmtId="0" fontId="25" fillId="0" borderId="1" xfId="1371" applyFont="1" applyBorder="1" applyAlignment="1">
      <alignment horizontal="left" vertical="center" wrapText="1"/>
    </xf>
    <xf numFmtId="0" fontId="25" fillId="15" borderId="6" xfId="1371" applyFont="1" applyFill="1" applyBorder="1" applyAlignment="1">
      <alignment horizontal="center" vertical="center" wrapText="1"/>
    </xf>
    <xf numFmtId="0" fontId="21" fillId="0" borderId="3" xfId="1362" applyFill="1" applyBorder="1" applyAlignment="1">
      <alignment horizontal="center" vertical="center" wrapText="1"/>
    </xf>
    <xf numFmtId="0" fontId="21" fillId="0" borderId="5" xfId="1362" applyFill="1" applyBorder="1" applyAlignment="1">
      <alignment horizontal="center" vertical="center" wrapText="1"/>
    </xf>
    <xf numFmtId="0" fontId="21" fillId="0" borderId="1" xfId="1362" applyFill="1" applyBorder="1" applyAlignment="1">
      <alignment horizontal="center" vertical="center" wrapText="1"/>
    </xf>
    <xf numFmtId="0" fontId="21" fillId="0" borderId="2" xfId="1362" applyFill="1" applyBorder="1" applyAlignment="1">
      <alignment horizontal="center" vertical="center" wrapText="1"/>
    </xf>
    <xf numFmtId="0" fontId="21" fillId="0" borderId="5" xfId="1362" applyBorder="1" applyAlignment="1">
      <alignment horizontal="center" vertical="center" wrapText="1"/>
    </xf>
    <xf numFmtId="0" fontId="21" fillId="0" borderId="1" xfId="1362" applyFill="1" applyBorder="1" applyAlignment="1">
      <alignment horizontal="center" vertical="center"/>
    </xf>
    <xf numFmtId="0" fontId="0" fillId="3" borderId="2" xfId="0" applyFill="1" applyBorder="1" applyAlignment="1">
      <alignment horizontal="center" vertical="center"/>
    </xf>
    <xf numFmtId="0" fontId="0" fillId="14" borderId="2" xfId="0" applyFill="1" applyBorder="1" applyAlignment="1">
      <alignment horizontal="center" vertical="center"/>
    </xf>
    <xf numFmtId="0" fontId="0" fillId="15" borderId="3" xfId="0" applyFill="1" applyBorder="1" applyAlignment="1">
      <alignment horizontal="center" vertical="center"/>
    </xf>
    <xf numFmtId="0" fontId="0" fillId="15" borderId="2" xfId="0" applyFill="1" applyBorder="1" applyAlignment="1">
      <alignment horizontal="center" vertical="center"/>
    </xf>
    <xf numFmtId="0" fontId="0" fillId="12" borderId="2" xfId="0" applyFill="1" applyBorder="1" applyAlignment="1">
      <alignment horizontal="center" vertical="center"/>
    </xf>
    <xf numFmtId="0" fontId="0" fillId="2" borderId="2" xfId="0" applyFill="1" applyBorder="1" applyAlignment="1">
      <alignment horizontal="center" vertical="center"/>
    </xf>
    <xf numFmtId="0" fontId="0" fillId="13" borderId="2" xfId="0" applyFill="1" applyBorder="1" applyAlignment="1">
      <alignment horizontal="center" vertical="center"/>
    </xf>
    <xf numFmtId="0" fontId="12" fillId="15" borderId="6" xfId="0" applyFont="1" applyFill="1" applyBorder="1" applyAlignment="1">
      <alignment horizontal="center" vertical="center"/>
    </xf>
    <xf numFmtId="0" fontId="1" fillId="0" borderId="1" xfId="0" applyFont="1" applyBorder="1" applyAlignment="1">
      <alignment horizontal="left" vertical="center" wrapText="1"/>
    </xf>
    <xf numFmtId="0" fontId="0" fillId="15" borderId="6" xfId="0" applyFill="1" applyBorder="1" applyAlignment="1">
      <alignment horizontal="center" vertical="center"/>
    </xf>
    <xf numFmtId="0" fontId="0" fillId="18" borderId="2" xfId="0" applyFill="1" applyBorder="1" applyAlignment="1">
      <alignment horizontal="center" vertical="center"/>
    </xf>
    <xf numFmtId="0" fontId="0" fillId="18" borderId="5" xfId="0" applyFill="1" applyBorder="1" applyAlignment="1">
      <alignment horizontal="center" vertical="center"/>
    </xf>
    <xf numFmtId="0" fontId="0" fillId="16" borderId="3" xfId="0" applyFill="1" applyBorder="1" applyAlignment="1">
      <alignment horizontal="center" vertical="center"/>
    </xf>
    <xf numFmtId="0" fontId="0" fillId="16" borderId="2" xfId="0" applyFill="1" applyBorder="1" applyAlignment="1">
      <alignment horizontal="center" vertical="center"/>
    </xf>
    <xf numFmtId="0" fontId="0" fillId="17" borderId="2" xfId="0" applyFill="1" applyBorder="1" applyAlignment="1">
      <alignment horizontal="center" vertical="center"/>
    </xf>
    <xf numFmtId="0" fontId="0" fillId="2" borderId="3" xfId="0" applyFill="1" applyBorder="1" applyAlignment="1">
      <alignment horizontal="center" vertical="center"/>
    </xf>
    <xf numFmtId="0" fontId="0" fillId="2" borderId="5" xfId="0" applyFill="1" applyBorder="1" applyAlignment="1">
      <alignment horizontal="center" vertical="center"/>
    </xf>
    <xf numFmtId="0" fontId="0" fillId="20" borderId="3" xfId="0" applyFill="1" applyBorder="1" applyAlignment="1">
      <alignment horizontal="center" vertical="center"/>
    </xf>
    <xf numFmtId="0" fontId="0" fillId="20" borderId="2" xfId="0" applyFill="1" applyBorder="1" applyAlignment="1">
      <alignment horizontal="center" vertical="center"/>
    </xf>
    <xf numFmtId="0" fontId="0" fillId="20" borderId="5" xfId="0" applyFill="1" applyBorder="1" applyAlignment="1">
      <alignment horizontal="center" vertical="center"/>
    </xf>
    <xf numFmtId="0" fontId="0" fillId="21" borderId="3" xfId="0" applyFill="1" applyBorder="1" applyAlignment="1">
      <alignment horizontal="center" vertical="center"/>
    </xf>
    <xf numFmtId="0" fontId="0" fillId="21" borderId="2" xfId="0" applyFill="1" applyBorder="1" applyAlignment="1">
      <alignment horizontal="center" vertical="center"/>
    </xf>
    <xf numFmtId="0" fontId="0" fillId="21" borderId="5" xfId="0" applyFill="1" applyBorder="1" applyAlignment="1">
      <alignment horizontal="center" vertical="center"/>
    </xf>
    <xf numFmtId="0" fontId="0" fillId="15" borderId="5" xfId="0" applyFill="1" applyBorder="1" applyAlignment="1">
      <alignment horizontal="center" vertical="center"/>
    </xf>
    <xf numFmtId="0" fontId="0" fillId="14" borderId="3" xfId="0" applyFill="1" applyBorder="1" applyAlignment="1">
      <alignment horizontal="center" vertical="center"/>
    </xf>
    <xf numFmtId="0" fontId="0" fillId="14" borderId="5" xfId="0" applyFill="1" applyBorder="1" applyAlignment="1">
      <alignment horizontal="center" vertical="center"/>
    </xf>
    <xf numFmtId="0" fontId="0" fillId="19" borderId="3" xfId="0" applyFill="1" applyBorder="1" applyAlignment="1">
      <alignment horizontal="center" vertical="center"/>
    </xf>
    <xf numFmtId="0" fontId="0" fillId="19" borderId="2" xfId="0" applyFill="1" applyBorder="1" applyAlignment="1">
      <alignment horizontal="center" vertical="center"/>
    </xf>
    <xf numFmtId="0" fontId="0" fillId="19" borderId="5" xfId="0" applyFill="1" applyBorder="1" applyAlignment="1">
      <alignment horizontal="center" vertical="center"/>
    </xf>
    <xf numFmtId="0" fontId="0" fillId="23" borderId="3" xfId="0" applyFill="1" applyBorder="1" applyAlignment="1">
      <alignment horizontal="center" vertical="center"/>
    </xf>
    <xf numFmtId="0" fontId="0" fillId="23" borderId="5" xfId="0" applyFill="1" applyBorder="1" applyAlignment="1">
      <alignment horizontal="center" vertical="center"/>
    </xf>
    <xf numFmtId="0" fontId="0" fillId="24" borderId="3" xfId="0" applyFill="1" applyBorder="1" applyAlignment="1">
      <alignment horizontal="center" vertical="center"/>
    </xf>
    <xf numFmtId="0" fontId="0" fillId="24" borderId="2" xfId="0" applyFill="1" applyBorder="1" applyAlignment="1">
      <alignment horizontal="center" vertical="center"/>
    </xf>
    <xf numFmtId="0" fontId="0" fillId="24" borderId="5" xfId="0" applyFill="1" applyBorder="1" applyAlignment="1">
      <alignment horizontal="center" vertical="center"/>
    </xf>
    <xf numFmtId="0" fontId="0" fillId="25" borderId="3" xfId="0" applyFill="1" applyBorder="1" applyAlignment="1">
      <alignment horizontal="center" vertical="center"/>
    </xf>
    <xf numFmtId="0" fontId="0" fillId="25" borderId="2" xfId="0" applyFill="1" applyBorder="1" applyAlignment="1">
      <alignment horizontal="center" vertical="center"/>
    </xf>
    <xf numFmtId="0" fontId="0" fillId="25" borderId="5" xfId="0" applyFill="1" applyBorder="1" applyAlignment="1">
      <alignment horizontal="center" vertical="center"/>
    </xf>
    <xf numFmtId="0" fontId="0" fillId="5" borderId="3" xfId="0" applyFill="1" applyBorder="1" applyAlignment="1">
      <alignment horizontal="center" vertical="center"/>
    </xf>
    <xf numFmtId="0" fontId="0" fillId="5" borderId="2" xfId="0" applyFill="1" applyBorder="1" applyAlignment="1">
      <alignment horizontal="center" vertical="center"/>
    </xf>
    <xf numFmtId="0" fontId="0" fillId="5" borderId="5" xfId="0" applyFill="1" applyBorder="1" applyAlignment="1">
      <alignment horizontal="center" vertical="center"/>
    </xf>
    <xf numFmtId="0" fontId="0" fillId="22" borderId="3" xfId="0" applyFill="1" applyBorder="1" applyAlignment="1">
      <alignment horizontal="center" vertical="center"/>
    </xf>
    <xf numFmtId="0" fontId="0" fillId="22" borderId="2" xfId="0" applyFill="1" applyBorder="1" applyAlignment="1">
      <alignment horizontal="center" vertical="center"/>
    </xf>
    <xf numFmtId="0" fontId="0" fillId="22" borderId="5" xfId="0" applyFill="1" applyBorder="1" applyAlignment="1">
      <alignment horizontal="center" vertical="center"/>
    </xf>
    <xf numFmtId="0" fontId="0" fillId="23" borderId="2" xfId="0" applyFill="1" applyBorder="1" applyAlignment="1">
      <alignment horizontal="center" vertical="center"/>
    </xf>
    <xf numFmtId="0" fontId="0" fillId="26" borderId="3" xfId="0" applyFill="1" applyBorder="1" applyAlignment="1">
      <alignment horizontal="center" vertical="center"/>
    </xf>
    <xf numFmtId="0" fontId="0" fillId="26" borderId="2" xfId="0" applyFill="1" applyBorder="1" applyAlignment="1">
      <alignment horizontal="center" vertical="center"/>
    </xf>
    <xf numFmtId="0" fontId="0" fillId="26" borderId="5" xfId="0" applyFill="1" applyBorder="1" applyAlignment="1">
      <alignment horizontal="center" vertical="center"/>
    </xf>
    <xf numFmtId="0" fontId="0" fillId="27" borderId="3" xfId="0" applyFill="1" applyBorder="1" applyAlignment="1">
      <alignment horizontal="center" vertical="center"/>
    </xf>
    <xf numFmtId="0" fontId="0" fillId="27" borderId="5" xfId="0" applyFill="1" applyBorder="1" applyAlignment="1">
      <alignment horizontal="center" vertical="center"/>
    </xf>
    <xf numFmtId="0" fontId="0" fillId="29" borderId="3" xfId="0" applyFill="1" applyBorder="1" applyAlignment="1">
      <alignment horizontal="center" vertical="center"/>
    </xf>
    <xf numFmtId="0" fontId="0" fillId="29" borderId="2" xfId="0" applyFill="1" applyBorder="1" applyAlignment="1">
      <alignment horizontal="center" vertical="center"/>
    </xf>
    <xf numFmtId="0" fontId="0" fillId="29" borderId="5" xfId="0" applyFill="1" applyBorder="1" applyAlignment="1">
      <alignment horizontal="center" vertical="center"/>
    </xf>
    <xf numFmtId="0" fontId="0" fillId="28" borderId="3" xfId="0" applyFill="1" applyBorder="1" applyAlignment="1">
      <alignment horizontal="center" vertical="center"/>
    </xf>
    <xf numFmtId="0" fontId="0" fillId="28" borderId="5" xfId="0" applyFill="1" applyBorder="1" applyAlignment="1">
      <alignment horizontal="center" vertical="center"/>
    </xf>
    <xf numFmtId="0" fontId="0" fillId="11" borderId="3" xfId="0" applyFill="1" applyBorder="1" applyAlignment="1">
      <alignment horizontal="center" vertical="center"/>
    </xf>
    <xf numFmtId="0" fontId="0" fillId="11" borderId="2" xfId="0" applyFill="1" applyBorder="1" applyAlignment="1">
      <alignment horizontal="center" vertical="center"/>
    </xf>
    <xf numFmtId="0" fontId="0" fillId="11" borderId="5" xfId="0" applyFill="1" applyBorder="1" applyAlignment="1">
      <alignment horizontal="center" vertical="center"/>
    </xf>
    <xf numFmtId="0" fontId="0" fillId="12" borderId="3" xfId="0" applyFill="1" applyBorder="1" applyAlignment="1">
      <alignment horizontal="center" vertical="center"/>
    </xf>
    <xf numFmtId="0" fontId="0" fillId="12" borderId="5" xfId="0" applyFill="1" applyBorder="1" applyAlignment="1">
      <alignment horizontal="center" vertical="center"/>
    </xf>
    <xf numFmtId="0" fontId="0" fillId="30" borderId="2" xfId="0" applyFill="1" applyBorder="1" applyAlignment="1">
      <alignment horizontal="center" vertical="center"/>
    </xf>
    <xf numFmtId="0" fontId="0" fillId="31" borderId="2" xfId="0" applyFill="1" applyBorder="1" applyAlignment="1">
      <alignment horizontal="center" vertical="center"/>
    </xf>
    <xf numFmtId="0" fontId="0" fillId="32" borderId="2" xfId="0" applyFill="1" applyBorder="1" applyAlignment="1">
      <alignment horizontal="center" vertical="center"/>
    </xf>
    <xf numFmtId="0" fontId="0" fillId="33" borderId="2" xfId="0" applyFill="1" applyBorder="1" applyAlignment="1">
      <alignment horizontal="center" vertical="center"/>
    </xf>
    <xf numFmtId="164" fontId="15" fillId="2" borderId="3" xfId="0" applyNumberFormat="1" applyFont="1" applyFill="1" applyBorder="1" applyAlignment="1">
      <alignment horizontal="center" vertical="center"/>
    </xf>
    <xf numFmtId="164" fontId="15" fillId="2" borderId="10" xfId="0" applyNumberFormat="1" applyFont="1" applyFill="1" applyBorder="1" applyAlignment="1">
      <alignment horizontal="center" vertical="center"/>
    </xf>
    <xf numFmtId="164" fontId="15" fillId="23" borderId="11" xfId="0" applyNumberFormat="1" applyFont="1" applyFill="1" applyBorder="1" applyAlignment="1">
      <alignment horizontal="center" vertical="center"/>
    </xf>
    <xf numFmtId="164" fontId="15" fillId="23" borderId="5" xfId="0" applyNumberFormat="1" applyFont="1" applyFill="1" applyBorder="1" applyAlignment="1">
      <alignment horizontal="center" vertical="center"/>
    </xf>
    <xf numFmtId="0" fontId="0" fillId="34" borderId="2" xfId="0" applyFill="1" applyBorder="1" applyAlignment="1">
      <alignment horizontal="center" vertical="center"/>
    </xf>
    <xf numFmtId="0" fontId="0" fillId="27" borderId="1" xfId="0" applyFill="1" applyBorder="1" applyAlignment="1">
      <alignment horizontal="center" vertical="center"/>
    </xf>
    <xf numFmtId="0" fontId="0" fillId="19" borderId="1" xfId="0" applyFill="1" applyBorder="1" applyAlignment="1">
      <alignment horizontal="center" vertical="center"/>
    </xf>
    <xf numFmtId="0" fontId="0" fillId="34" borderId="1" xfId="0" applyFill="1" applyBorder="1" applyAlignment="1">
      <alignment horizontal="center" vertical="center"/>
    </xf>
    <xf numFmtId="0" fontId="0" fillId="35" borderId="2" xfId="0" applyFill="1" applyBorder="1" applyAlignment="1">
      <alignment horizontal="center" vertical="center"/>
    </xf>
    <xf numFmtId="0" fontId="0" fillId="36" borderId="3" xfId="0" applyFill="1" applyBorder="1" applyAlignment="1">
      <alignment horizontal="center" vertical="center"/>
    </xf>
    <xf numFmtId="0" fontId="0" fillId="36" borderId="2" xfId="0" applyFill="1" applyBorder="1" applyAlignment="1">
      <alignment horizontal="center" vertical="center"/>
    </xf>
    <xf numFmtId="0" fontId="0" fillId="16" borderId="5" xfId="0" applyFill="1" applyBorder="1" applyAlignment="1">
      <alignment horizontal="center" vertical="center"/>
    </xf>
    <xf numFmtId="0" fontId="0" fillId="38" borderId="2" xfId="0" applyFill="1" applyBorder="1" applyAlignment="1">
      <alignment horizontal="center" vertical="center"/>
    </xf>
    <xf numFmtId="0" fontId="0" fillId="37" borderId="2" xfId="0" applyFill="1" applyBorder="1" applyAlignment="1">
      <alignment horizontal="center" vertical="center"/>
    </xf>
    <xf numFmtId="0" fontId="0" fillId="8" borderId="2" xfId="0" applyFill="1" applyBorder="1" applyAlignment="1">
      <alignment horizontal="center" vertical="center"/>
    </xf>
    <xf numFmtId="0" fontId="0" fillId="39" borderId="2" xfId="0" applyFill="1" applyBorder="1" applyAlignment="1">
      <alignment horizontal="center" vertical="center"/>
    </xf>
    <xf numFmtId="0" fontId="0" fillId="28" borderId="2" xfId="0" applyFill="1" applyBorder="1" applyAlignment="1">
      <alignment horizontal="center" vertical="center"/>
    </xf>
    <xf numFmtId="0" fontId="0" fillId="40" borderId="2" xfId="0" applyFill="1" applyBorder="1" applyAlignment="1">
      <alignment horizontal="center" vertical="center"/>
    </xf>
    <xf numFmtId="0" fontId="0" fillId="4" borderId="2" xfId="0" applyFill="1" applyBorder="1" applyAlignment="1">
      <alignment horizontal="center" vertical="center"/>
    </xf>
    <xf numFmtId="0" fontId="0" fillId="6" borderId="2" xfId="0" applyFill="1" applyBorder="1" applyAlignment="1">
      <alignment horizontal="center" vertical="center"/>
    </xf>
    <xf numFmtId="0" fontId="0" fillId="41" borderId="2" xfId="0" applyFill="1" applyBorder="1" applyAlignment="1">
      <alignment horizontal="center" vertical="center"/>
    </xf>
    <xf numFmtId="0" fontId="0" fillId="13" borderId="5" xfId="0" applyFill="1" applyBorder="1" applyAlignment="1">
      <alignment horizontal="center" vertical="center"/>
    </xf>
    <xf numFmtId="0" fontId="0" fillId="9" borderId="3" xfId="0" applyFill="1" applyBorder="1" applyAlignment="1">
      <alignment horizontal="center" vertical="center"/>
    </xf>
    <xf numFmtId="0" fontId="0" fillId="9" borderId="2" xfId="0" applyFill="1" applyBorder="1" applyAlignment="1">
      <alignment horizontal="center" vertical="center"/>
    </xf>
    <xf numFmtId="0" fontId="0" fillId="42" borderId="2" xfId="0" applyFill="1" applyBorder="1" applyAlignment="1">
      <alignment horizontal="center" vertical="center"/>
    </xf>
  </cellXfs>
  <cellStyles count="1465">
    <cellStyle name="Comma 2" xfId="1339" xr:uid="{00000000-0005-0000-0000-000001000000}"/>
    <cellStyle name="Comma 3" xfId="1372" xr:uid="{00000000-0005-0000-0000-000002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3" builtinId="8" hidden="1"/>
    <cellStyle name="Hyperlink" xfId="1365" builtinId="8" hidden="1"/>
    <cellStyle name="Hyperlink" xfId="1367" builtinId="8" hidden="1"/>
    <cellStyle name="Hyperlink" xfId="1369"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Normal" xfId="0" builtinId="0"/>
    <cellStyle name="Normal 2" xfId="1362" xr:uid="{00000000-0005-0000-0000-0000B8050000}"/>
    <cellStyle name="Normal 3" xfId="1371" xr:uid="{00000000-0005-0000-0000-0000B905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304800</xdr:colOff>
      <xdr:row>7</xdr:row>
      <xdr:rowOff>127000</xdr:rowOff>
    </xdr:from>
    <xdr:to>
      <xdr:col>15</xdr:col>
      <xdr:colOff>762000</xdr:colOff>
      <xdr:row>20</xdr:row>
      <xdr:rowOff>63500</xdr:rowOff>
    </xdr:to>
    <xdr:sp macro="" textlink="">
      <xdr:nvSpPr>
        <xdr:cNvPr id="2" name="TextBox 1">
          <a:extLst>
            <a:ext uri="{FF2B5EF4-FFF2-40B4-BE49-F238E27FC236}">
              <a16:creationId xmlns:a16="http://schemas.microsoft.com/office/drawing/2014/main" id="{B7E3DB6A-51E2-E449-AAE4-DAB478D3EB92}"/>
            </a:ext>
          </a:extLst>
        </xdr:cNvPr>
        <xdr:cNvSpPr txBox="1"/>
      </xdr:nvSpPr>
      <xdr:spPr>
        <a:xfrm>
          <a:off x="5600700" y="1549400"/>
          <a:ext cx="8839200" cy="257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email from Nicholas Wilkinson:</a:t>
          </a:r>
        </a:p>
        <a:p>
          <a:r>
            <a:rPr lang="en-US" sz="1100"/>
            <a:t>21 June 2018</a:t>
          </a:r>
        </a:p>
        <a:p>
          <a:endParaRPr lang="en-US" sz="1100"/>
        </a:p>
        <a:p>
          <a:r>
            <a:rPr lang="en-US" sz="1100"/>
            <a:t>Tieu Khu (TK) 20, 35, 36, 37, 45, 47 are all in the Quang Nam Saola Nature Reserve.</a:t>
          </a:r>
        </a:p>
        <a:p>
          <a:r>
            <a:rPr lang="en-US" sz="1100"/>
            <a:t>TK 62 isn't in any of the PAs, it adjoins the Bach Ma extension, however, so I suppose it should go with those.</a:t>
          </a:r>
        </a:p>
        <a:p>
          <a:r>
            <a:rPr lang="en-US" sz="1100"/>
            <a:t>Bui Huu Vinh is, I'm fairly sure, the name of one of the patrol team leaders from the Hue Saola Nature Reserve, which confirms what you thought.</a:t>
          </a:r>
        </a:p>
        <a:p>
          <a:endParaRPr lang="en-US" sz="1100"/>
        </a:p>
      </xdr:txBody>
    </xdr:sp>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712"/>
  <sheetViews>
    <sheetView tabSelected="1" zoomScale="90" zoomScaleNormal="90" zoomScalePageLayoutView="90" workbookViewId="0">
      <pane ySplit="1" topLeftCell="A2" activePane="bottomLeft" state="frozen"/>
      <selection pane="bottomLeft" activeCell="D33" sqref="D33"/>
    </sheetView>
  </sheetViews>
  <sheetFormatPr baseColWidth="10" defaultColWidth="11" defaultRowHeight="19"/>
  <cols>
    <col min="1" max="1" width="28.6640625" bestFit="1" customWidth="1"/>
    <col min="2" max="2" width="8.1640625" bestFit="1" customWidth="1"/>
    <col min="3" max="3" width="36.1640625" bestFit="1" customWidth="1"/>
    <col min="4" max="4" width="18.5" style="77" bestFit="1" customWidth="1"/>
    <col min="5" max="5" width="41.33203125" bestFit="1" customWidth="1"/>
    <col min="6" max="6" width="10.6640625" style="162" bestFit="1" customWidth="1"/>
    <col min="7" max="7" width="25.1640625" style="162" bestFit="1" customWidth="1"/>
    <col min="8" max="8" width="29" style="162" bestFit="1" customWidth="1"/>
    <col min="9" max="9" width="16" bestFit="1" customWidth="1"/>
    <col min="10" max="10" width="19" bestFit="1" customWidth="1"/>
    <col min="11" max="11" width="21.33203125" style="107" bestFit="1" customWidth="1"/>
    <col min="12" max="12" width="19.5" bestFit="1" customWidth="1"/>
    <col min="13" max="13" width="26" bestFit="1" customWidth="1"/>
    <col min="14" max="14" width="17.33203125" bestFit="1" customWidth="1"/>
    <col min="15" max="15" width="16" style="2" bestFit="1" customWidth="1"/>
    <col min="16" max="16" width="11" bestFit="1" customWidth="1"/>
    <col min="17" max="18" width="20.1640625" bestFit="1" customWidth="1"/>
  </cols>
  <sheetData>
    <row r="1" spans="1:18">
      <c r="A1" t="s">
        <v>731</v>
      </c>
      <c r="B1" t="s">
        <v>733</v>
      </c>
      <c r="C1" t="s">
        <v>3670</v>
      </c>
      <c r="D1" s="77" t="s">
        <v>3671</v>
      </c>
      <c r="E1" t="s">
        <v>734</v>
      </c>
      <c r="F1" s="162" t="s">
        <v>3664</v>
      </c>
      <c r="G1" s="162" t="s">
        <v>3661</v>
      </c>
      <c r="H1" s="162" t="s">
        <v>3669</v>
      </c>
      <c r="I1" t="s">
        <v>735</v>
      </c>
      <c r="J1" t="s">
        <v>740</v>
      </c>
      <c r="K1" s="107" t="s">
        <v>741</v>
      </c>
      <c r="L1" t="s">
        <v>742</v>
      </c>
      <c r="M1" t="s">
        <v>743</v>
      </c>
      <c r="N1" t="s">
        <v>744</v>
      </c>
      <c r="O1" s="2" t="s">
        <v>737</v>
      </c>
      <c r="P1" t="s">
        <v>736</v>
      </c>
      <c r="Q1" t="s">
        <v>738</v>
      </c>
      <c r="R1" t="s">
        <v>739</v>
      </c>
    </row>
    <row r="2" spans="1:18" s="113" customFormat="1">
      <c r="A2" s="108" t="s">
        <v>727</v>
      </c>
      <c r="B2" s="108">
        <v>1</v>
      </c>
      <c r="C2" s="1" t="s">
        <v>724</v>
      </c>
      <c r="D2" s="109" t="s">
        <v>512</v>
      </c>
      <c r="E2" s="108" t="s">
        <v>3652</v>
      </c>
      <c r="F2" s="162" t="str">
        <f>VLOOKUP(D2, tube_labels!$A$1:$D$44, 4, FALSE)</f>
        <v>Vietnam</v>
      </c>
      <c r="G2" s="162" t="str">
        <f>VLOOKUP(D2, tube_labels!$A$1:$D$44, 3, FALSE)</f>
        <v>Hue SNR</v>
      </c>
      <c r="H2" s="162"/>
      <c r="J2" s="110"/>
      <c r="K2" s="110"/>
      <c r="L2" s="110" t="str">
        <f>VLOOKUP(D2,tube_labels!$A$1:$B$44, 2, FALSE)</f>
        <v>VINH.BUIHUU_20120724</v>
      </c>
      <c r="M2" s="112"/>
      <c r="N2" s="120"/>
      <c r="O2" s="120"/>
      <c r="P2" s="108"/>
      <c r="Q2" s="108"/>
      <c r="R2" s="108"/>
    </row>
    <row r="3" spans="1:18" s="113" customFormat="1">
      <c r="A3" s="108" t="s">
        <v>728</v>
      </c>
      <c r="B3" s="108">
        <v>2</v>
      </c>
      <c r="C3" s="1" t="s">
        <v>724</v>
      </c>
      <c r="D3" s="109" t="s">
        <v>51</v>
      </c>
      <c r="E3" s="108" t="s">
        <v>3652</v>
      </c>
      <c r="F3" s="162" t="str">
        <f>VLOOKUP(D3, tube_labels!$A$1:$D$44, 4, FALSE)</f>
        <v>Vietnam</v>
      </c>
      <c r="G3" s="162" t="str">
        <f>VLOOKUP(D3, tube_labels!$A$1:$D$44, 3, FALSE)</f>
        <v>Hue SNR</v>
      </c>
      <c r="H3" s="162"/>
      <c r="I3" s="110"/>
      <c r="J3" s="110"/>
      <c r="K3" s="110"/>
      <c r="L3" s="110" t="str">
        <f>VLOOKUP(D3,tube_labels!$A$1:$B$44, 2, FALSE)</f>
        <v>VINH.BUIHUU_20120809</v>
      </c>
      <c r="M3" s="112"/>
      <c r="N3" s="120"/>
      <c r="O3" s="120"/>
      <c r="P3" s="108"/>
      <c r="Q3" s="108"/>
      <c r="R3" s="108"/>
    </row>
    <row r="4" spans="1:18" s="113" customFormat="1">
      <c r="A4" s="108" t="s">
        <v>729</v>
      </c>
      <c r="B4" s="108">
        <v>3</v>
      </c>
      <c r="C4" s="1" t="s">
        <v>724</v>
      </c>
      <c r="D4" s="109" t="s">
        <v>444</v>
      </c>
      <c r="E4" s="108" t="s">
        <v>3652</v>
      </c>
      <c r="F4" s="162" t="str">
        <f>VLOOKUP(D4, tube_labels!$A$1:$D$44, 4, FALSE)</f>
        <v>Vietnam</v>
      </c>
      <c r="G4" s="162" t="str">
        <f>VLOOKUP(D4, tube_labels!$A$1:$D$44, 3, FALSE)</f>
        <v>Hue SNR</v>
      </c>
      <c r="H4" s="162"/>
      <c r="I4" s="110"/>
      <c r="J4" s="110"/>
      <c r="K4" s="110"/>
      <c r="L4" s="110" t="str">
        <f>VLOOKUP(D4,tube_labels!$A$1:$B$44, 2, FALSE)</f>
        <v>VINH.BUIHUU_20120823</v>
      </c>
      <c r="M4" s="112"/>
      <c r="N4" s="120"/>
      <c r="O4" s="120"/>
      <c r="P4" s="108"/>
      <c r="Q4" s="108"/>
      <c r="R4" s="108"/>
    </row>
    <row r="5" spans="1:18" s="113" customFormat="1">
      <c r="A5" s="108" t="s">
        <v>730</v>
      </c>
      <c r="B5" s="108">
        <v>4</v>
      </c>
      <c r="C5" s="1" t="s">
        <v>724</v>
      </c>
      <c r="D5" s="109" t="s">
        <v>19</v>
      </c>
      <c r="E5" s="108" t="s">
        <v>3652</v>
      </c>
      <c r="F5" s="162" t="str">
        <f>VLOOKUP(D5, tube_labels!$A$1:$D$44, 4, FALSE)</f>
        <v>Vietnam</v>
      </c>
      <c r="G5" s="162" t="str">
        <f>VLOOKUP(D5, tube_labels!$A$1:$D$44, 3, FALSE)</f>
        <v>Hue SNR</v>
      </c>
      <c r="H5" s="162"/>
      <c r="I5" s="110"/>
      <c r="J5" s="110"/>
      <c r="K5" s="110"/>
      <c r="L5" s="110" t="str">
        <f>VLOOKUP(D5,tube_labels!$A$1:$B$44, 2, FALSE)</f>
        <v>VINH.BUIHUU_20120825</v>
      </c>
      <c r="M5" s="112"/>
      <c r="N5" s="120"/>
      <c r="O5" s="120"/>
      <c r="P5" s="108"/>
      <c r="Q5" s="108"/>
      <c r="R5" s="108"/>
    </row>
    <row r="6" spans="1:18" s="113" customFormat="1">
      <c r="A6" s="108" t="s">
        <v>732</v>
      </c>
      <c r="B6" s="108">
        <v>5</v>
      </c>
      <c r="C6" s="1" t="s">
        <v>724</v>
      </c>
      <c r="D6" s="109" t="s">
        <v>505</v>
      </c>
      <c r="E6" s="108" t="s">
        <v>3652</v>
      </c>
      <c r="F6" s="162" t="str">
        <f>VLOOKUP(D6, tube_labels!$A$1:$D$44, 4, FALSE)</f>
        <v>Vietnam</v>
      </c>
      <c r="G6" s="162" t="str">
        <f>VLOOKUP(D6, tube_labels!$A$1:$D$44, 3, FALSE)</f>
        <v>Quang Nam SNR</v>
      </c>
      <c r="H6" s="162"/>
      <c r="I6" s="110"/>
      <c r="J6" s="110"/>
      <c r="K6" s="110"/>
      <c r="L6" s="110" t="str">
        <f>VLOOKUP(D6,tube_labels!$A$1:$B$44, 2, FALSE)</f>
        <v>TK47_20120901</v>
      </c>
      <c r="M6" s="112"/>
      <c r="N6" s="120"/>
      <c r="O6" s="120"/>
      <c r="P6" s="108"/>
      <c r="Q6" s="108"/>
      <c r="R6" s="108"/>
    </row>
    <row r="7" spans="1:18" s="113" customFormat="1">
      <c r="A7" s="108"/>
      <c r="B7" s="108">
        <v>6</v>
      </c>
      <c r="C7" s="1" t="s">
        <v>724</v>
      </c>
      <c r="D7" s="109" t="s">
        <v>437</v>
      </c>
      <c r="E7" s="108" t="s">
        <v>3652</v>
      </c>
      <c r="F7" s="162" t="str">
        <f>VLOOKUP(D7, tube_labels!$A$1:$D$44, 4, FALSE)</f>
        <v>Vietnam</v>
      </c>
      <c r="G7" s="162" t="str">
        <f>VLOOKUP(D7, tube_labels!$A$1:$D$44, 3, FALSE)</f>
        <v>Hue SNR</v>
      </c>
      <c r="H7" s="162"/>
      <c r="I7" s="110"/>
      <c r="J7" s="110"/>
      <c r="K7" s="110"/>
      <c r="L7" s="110" t="str">
        <f>VLOOKUP(D7,tube_labels!$A$1:$B$44, 2, FALSE)</f>
        <v>VINH.BUIHUU_20120909</v>
      </c>
      <c r="M7" s="112"/>
      <c r="N7" s="120"/>
      <c r="O7" s="120"/>
      <c r="P7" s="108"/>
      <c r="Q7" s="108"/>
      <c r="R7" s="108"/>
    </row>
    <row r="8" spans="1:18" s="113" customFormat="1">
      <c r="A8" s="108"/>
      <c r="B8" s="108">
        <v>7</v>
      </c>
      <c r="C8" s="1" t="s">
        <v>724</v>
      </c>
      <c r="D8" s="109" t="s">
        <v>281</v>
      </c>
      <c r="E8" s="108" t="s">
        <v>3652</v>
      </c>
      <c r="F8" s="162" t="str">
        <f>VLOOKUP(D8, tube_labels!$A$1:$D$44, 4, FALSE)</f>
        <v>Vietnam</v>
      </c>
      <c r="G8" s="162" t="str">
        <f>VLOOKUP(D8, tube_labels!$A$1:$D$44, 3, FALSE)</f>
        <v>Quang Nam SNR</v>
      </c>
      <c r="H8" s="162"/>
      <c r="I8" s="110"/>
      <c r="J8" s="110"/>
      <c r="K8" s="110"/>
      <c r="L8" s="110" t="str">
        <f>VLOOKUP(D8,tube_labels!$A$1:$B$44, 2, FALSE)</f>
        <v>TK36_20120929</v>
      </c>
      <c r="M8" s="112"/>
      <c r="N8" s="120"/>
      <c r="O8" s="120"/>
      <c r="P8" s="108"/>
      <c r="Q8" s="108"/>
      <c r="R8" s="108"/>
    </row>
    <row r="9" spans="1:18" s="113" customFormat="1">
      <c r="A9" s="108"/>
      <c r="B9" s="108">
        <v>8</v>
      </c>
      <c r="C9" s="1" t="s">
        <v>724</v>
      </c>
      <c r="D9" s="109" t="s">
        <v>464</v>
      </c>
      <c r="E9" s="108" t="s">
        <v>3652</v>
      </c>
      <c r="F9" s="162" t="str">
        <f>VLOOKUP(D9, tube_labels!$A$1:$D$44, 4, FALSE)</f>
        <v>Vietnam</v>
      </c>
      <c r="G9" s="162" t="str">
        <f>VLOOKUP(D9, tube_labels!$A$1:$D$44, 3, FALSE)</f>
        <v>Quang Nam SNR</v>
      </c>
      <c r="H9" s="162"/>
      <c r="I9" s="110"/>
      <c r="J9" s="110"/>
      <c r="K9" s="110"/>
      <c r="L9" s="110" t="str">
        <f>VLOOKUP(D9,tube_labels!$A$1:$B$44, 2, FALSE)</f>
        <v>TK37_20121011</v>
      </c>
      <c r="M9" s="112"/>
      <c r="N9" s="120"/>
      <c r="O9" s="120"/>
      <c r="P9" s="108"/>
      <c r="Q9" s="108"/>
      <c r="R9" s="108"/>
    </row>
    <row r="10" spans="1:18" s="113" customFormat="1">
      <c r="A10" s="108"/>
      <c r="B10" s="108">
        <v>9</v>
      </c>
      <c r="C10" s="1" t="s">
        <v>724</v>
      </c>
      <c r="D10" s="109" t="s">
        <v>504</v>
      </c>
      <c r="E10" s="108" t="s">
        <v>3652</v>
      </c>
      <c r="F10" s="162" t="str">
        <f>VLOOKUP(D10, tube_labels!$A$1:$D$44, 4, FALSE)</f>
        <v>Vietnam</v>
      </c>
      <c r="G10" s="162" t="str">
        <f>VLOOKUP(D10, tube_labels!$A$1:$D$44, 3, FALSE)</f>
        <v>Quang Nam SNR</v>
      </c>
      <c r="H10" s="162"/>
      <c r="I10" s="110"/>
      <c r="J10" s="110"/>
      <c r="K10" s="110"/>
      <c r="L10" s="110" t="str">
        <f>VLOOKUP(D10,tube_labels!$A$1:$B$44, 2, FALSE)</f>
        <v>TK45_20121028</v>
      </c>
      <c r="M10" s="112"/>
      <c r="N10" s="120"/>
      <c r="O10" s="120"/>
      <c r="P10" s="108"/>
      <c r="Q10" s="108"/>
      <c r="R10" s="108"/>
    </row>
    <row r="11" spans="1:18" s="113" customFormat="1">
      <c r="A11" s="108"/>
      <c r="B11" s="108">
        <v>10</v>
      </c>
      <c r="C11" s="1" t="s">
        <v>724</v>
      </c>
      <c r="D11" s="109" t="s">
        <v>513</v>
      </c>
      <c r="E11" s="108" t="s">
        <v>3652</v>
      </c>
      <c r="F11" s="162" t="str">
        <f>VLOOKUP(D11, tube_labels!$A$1:$D$44, 4, FALSE)</f>
        <v>Vietnam</v>
      </c>
      <c r="G11" s="162" t="str">
        <f>VLOOKUP(D11, tube_labels!$A$1:$D$44, 3, FALSE)</f>
        <v>Quang Nam SNR</v>
      </c>
      <c r="H11" s="162"/>
      <c r="I11" s="110"/>
      <c r="J11" s="110"/>
      <c r="K11" s="110"/>
      <c r="L11" s="110" t="str">
        <f>VLOOKUP(D11,tube_labels!$A$1:$B$44, 2, FALSE)</f>
        <v>TK36_20120812</v>
      </c>
      <c r="M11" s="112"/>
      <c r="N11" s="120"/>
      <c r="O11" s="120"/>
      <c r="P11" s="108"/>
      <c r="Q11" s="108"/>
      <c r="R11" s="108"/>
    </row>
    <row r="12" spans="1:18" s="108" customFormat="1">
      <c r="B12" s="108">
        <v>671</v>
      </c>
      <c r="C12" s="121" t="s">
        <v>711</v>
      </c>
      <c r="D12" s="109" t="s">
        <v>509</v>
      </c>
      <c r="E12" s="108" t="s">
        <v>3652</v>
      </c>
      <c r="F12" s="162" t="str">
        <f>VLOOKUP(D12, tube_labels!$A$1:$D$44, 4, FALSE)</f>
        <v>Vietnam</v>
      </c>
      <c r="G12" s="162" t="str">
        <f>VLOOKUP(D12, tube_labels!$A$1:$D$44, 3, FALSE)</f>
        <v>Quang Nam SNR</v>
      </c>
      <c r="H12" s="162"/>
      <c r="I12" s="110"/>
      <c r="J12" s="110"/>
      <c r="K12" s="110"/>
      <c r="L12" s="110" t="str">
        <f>VLOOKUP(D12,tube_labels!$A$1:$B$44, 2, FALSE)</f>
        <v>TK20_20120819</v>
      </c>
      <c r="M12" s="112"/>
      <c r="N12" s="120"/>
      <c r="O12" s="120"/>
    </row>
    <row r="13" spans="1:18" s="113" customFormat="1">
      <c r="A13" s="108"/>
      <c r="B13" s="108">
        <v>11</v>
      </c>
      <c r="C13" s="1" t="s">
        <v>724</v>
      </c>
      <c r="D13" s="109" t="s">
        <v>378</v>
      </c>
      <c r="E13" s="108" t="s">
        <v>3652</v>
      </c>
      <c r="F13" s="162" t="str">
        <f>VLOOKUP(D13, tube_labels!$A$1:$D$44, 4, FALSE)</f>
        <v>Vietnam</v>
      </c>
      <c r="G13" s="162" t="str">
        <f>VLOOKUP(D13, tube_labels!$A$1:$D$44, 3, FALSE)</f>
        <v>Quang Nam SNR</v>
      </c>
      <c r="H13" s="162"/>
      <c r="I13" s="110"/>
      <c r="J13" s="110"/>
      <c r="K13" s="110"/>
      <c r="L13" s="110" t="str">
        <f>VLOOKUP(D13,tube_labels!$A$1:$B$44, 2, FALSE)</f>
        <v>TK35_20120824</v>
      </c>
      <c r="M13" s="112"/>
      <c r="N13" s="120"/>
      <c r="O13" s="120"/>
      <c r="P13" s="108"/>
      <c r="Q13" s="108"/>
      <c r="R13" s="108"/>
    </row>
    <row r="14" spans="1:18" s="113" customFormat="1">
      <c r="A14" s="108"/>
      <c r="B14" s="108">
        <v>12</v>
      </c>
      <c r="C14" s="1" t="s">
        <v>724</v>
      </c>
      <c r="D14" s="109" t="s">
        <v>58</v>
      </c>
      <c r="E14" s="108" t="s">
        <v>3652</v>
      </c>
      <c r="F14" s="162" t="str">
        <f>VLOOKUP(D14, tube_labels!$A$1:$D$44, 4, FALSE)</f>
        <v>Vietnam</v>
      </c>
      <c r="G14" s="162" t="str">
        <f>VLOOKUP(D14, tube_labels!$A$1:$D$44, 3, FALSE)</f>
        <v>Quang Nam SNR</v>
      </c>
      <c r="H14" s="162"/>
      <c r="I14" s="110"/>
      <c r="J14" s="110"/>
      <c r="K14" s="110"/>
      <c r="L14" s="110" t="str">
        <f>VLOOKUP(D14,tube_labels!$A$1:$B$44, 2, FALSE)</f>
        <v>TK35_20120825</v>
      </c>
      <c r="M14" s="112"/>
      <c r="N14" s="120"/>
      <c r="O14" s="120"/>
      <c r="P14" s="108"/>
      <c r="Q14" s="108"/>
      <c r="R14" s="108"/>
    </row>
    <row r="15" spans="1:18" s="113" customFormat="1">
      <c r="A15" s="108"/>
      <c r="B15" s="108">
        <v>13</v>
      </c>
      <c r="C15" s="1" t="s">
        <v>724</v>
      </c>
      <c r="D15" s="109" t="s">
        <v>179</v>
      </c>
      <c r="E15" s="108" t="s">
        <v>3652</v>
      </c>
      <c r="F15" s="162" t="str">
        <f>VLOOKUP(D15, tube_labels!$A$1:$D$44, 4, FALSE)</f>
        <v>Vietnam</v>
      </c>
      <c r="G15" s="162" t="str">
        <f>VLOOKUP(D15, tube_labels!$A$1:$D$44, 3, FALSE)</f>
        <v>Hue SNR</v>
      </c>
      <c r="H15" s="162"/>
      <c r="I15" s="110"/>
      <c r="J15" s="110"/>
      <c r="K15" s="110"/>
      <c r="L15" s="110" t="str">
        <f>VLOOKUP(D15,tube_labels!$A$1:$B$44, 2, FALSE)</f>
        <v>VINH.BUIHUU_20120826</v>
      </c>
      <c r="M15" s="112"/>
      <c r="N15" s="120"/>
      <c r="O15" s="120"/>
      <c r="P15" s="108"/>
      <c r="Q15" s="108"/>
      <c r="R15" s="108"/>
    </row>
    <row r="16" spans="1:18" s="113" customFormat="1">
      <c r="A16" s="108"/>
      <c r="B16" s="108">
        <v>14</v>
      </c>
      <c r="C16" s="1" t="s">
        <v>724</v>
      </c>
      <c r="D16" s="109" t="s">
        <v>146</v>
      </c>
      <c r="E16" s="108" t="s">
        <v>3652</v>
      </c>
      <c r="F16" s="162" t="str">
        <f>VLOOKUP(D16, tube_labels!$A$1:$D$44, 4, FALSE)</f>
        <v>Vietnam</v>
      </c>
      <c r="G16" s="162" t="str">
        <f>VLOOKUP(D16, tube_labels!$A$1:$D$44, 3, FALSE)</f>
        <v>Hue SNR</v>
      </c>
      <c r="H16" s="162"/>
      <c r="I16" s="110"/>
      <c r="J16" s="110"/>
      <c r="K16" s="110"/>
      <c r="L16" s="110" t="str">
        <f>VLOOKUP(D16,tube_labels!$A$1:$B$44, 2, FALSE)</f>
        <v>VINH.BUIHUU_20120907</v>
      </c>
      <c r="M16" s="112"/>
      <c r="N16" s="120"/>
      <c r="O16" s="120"/>
      <c r="P16" s="108"/>
      <c r="Q16" s="108"/>
      <c r="R16" s="108"/>
    </row>
    <row r="17" spans="1:18" s="113" customFormat="1">
      <c r="A17" s="108"/>
      <c r="B17" s="108">
        <v>15</v>
      </c>
      <c r="C17" s="1" t="s">
        <v>724</v>
      </c>
      <c r="D17" s="109" t="s">
        <v>471</v>
      </c>
      <c r="E17" s="108" t="s">
        <v>3652</v>
      </c>
      <c r="F17" s="162" t="str">
        <f>VLOOKUP(D17, tube_labels!$A$1:$D$44, 4, FALSE)</f>
        <v>Vietnam</v>
      </c>
      <c r="G17" s="162" t="str">
        <f>VLOOKUP(D17, tube_labels!$A$1:$D$44, 3, FALSE)</f>
        <v>Hue SNR</v>
      </c>
      <c r="H17" s="162"/>
      <c r="I17" s="110"/>
      <c r="J17" s="110"/>
      <c r="K17" s="110"/>
      <c r="L17" s="110" t="str">
        <f>VLOOKUP(D17,tube_labels!$A$1:$B$44, 2, FALSE)</f>
        <v>VINH.BUIHUU_20120908</v>
      </c>
      <c r="M17" s="112"/>
      <c r="N17" s="120"/>
      <c r="O17" s="120"/>
      <c r="P17" s="108"/>
      <c r="Q17" s="108"/>
      <c r="R17" s="108"/>
    </row>
    <row r="18" spans="1:18" s="113" customFormat="1">
      <c r="A18" s="108"/>
      <c r="B18" s="108">
        <v>16</v>
      </c>
      <c r="C18" s="1" t="s">
        <v>724</v>
      </c>
      <c r="D18" s="109" t="s">
        <v>346</v>
      </c>
      <c r="E18" s="108" t="s">
        <v>3652</v>
      </c>
      <c r="F18" s="162" t="str">
        <f>VLOOKUP(D18, tube_labels!$A$1:$D$44, 4, FALSE)</f>
        <v>Vietnam</v>
      </c>
      <c r="G18" s="162" t="str">
        <f>VLOOKUP(D18, tube_labels!$A$1:$D$44, 3, FALSE)</f>
        <v>Hue SNR</v>
      </c>
      <c r="H18" s="162"/>
      <c r="I18" s="110"/>
      <c r="J18" s="110"/>
      <c r="K18" s="110"/>
      <c r="L18" s="110" t="str">
        <f>VLOOKUP(D18,tube_labels!$A$1:$B$44, 2, FALSE)</f>
        <v>VINH.BUIHUU_20120910</v>
      </c>
      <c r="M18" s="112"/>
      <c r="N18" s="120"/>
      <c r="O18" s="120"/>
      <c r="P18" s="108"/>
      <c r="Q18" s="108"/>
      <c r="R18" s="108"/>
    </row>
    <row r="19" spans="1:18" s="113" customFormat="1">
      <c r="A19" s="108"/>
      <c r="B19" s="108">
        <v>17</v>
      </c>
      <c r="C19" s="1" t="s">
        <v>724</v>
      </c>
      <c r="D19" s="109" t="s">
        <v>403</v>
      </c>
      <c r="E19" s="108" t="s">
        <v>3652</v>
      </c>
      <c r="F19" s="162" t="str">
        <f>VLOOKUP(D19, tube_labels!$A$1:$D$44, 4, FALSE)</f>
        <v>Vietnam</v>
      </c>
      <c r="G19" s="162" t="str">
        <f>VLOOKUP(D19, tube_labels!$A$1:$D$44, 3, FALSE)</f>
        <v>Hue SNR</v>
      </c>
      <c r="H19" s="162"/>
      <c r="I19" s="110"/>
      <c r="J19" s="110"/>
      <c r="K19" s="110"/>
      <c r="L19" s="110" t="str">
        <f>VLOOKUP(D19,tube_labels!$A$1:$B$44, 2, FALSE)</f>
        <v>VINH.BUIHUU_20120919</v>
      </c>
      <c r="M19" s="112"/>
      <c r="N19" s="120"/>
      <c r="O19" s="120"/>
      <c r="P19" s="108"/>
      <c r="Q19" s="108"/>
      <c r="R19" s="108"/>
    </row>
    <row r="20" spans="1:18" s="113" customFormat="1">
      <c r="A20" s="108"/>
      <c r="B20" s="108">
        <v>18</v>
      </c>
      <c r="C20" s="1" t="s">
        <v>724</v>
      </c>
      <c r="D20" s="109" t="s">
        <v>430</v>
      </c>
      <c r="E20" s="108" t="s">
        <v>3652</v>
      </c>
      <c r="F20" s="162" t="str">
        <f>VLOOKUP(D20, tube_labels!$A$1:$D$44, 4, FALSE)</f>
        <v>Vietnam</v>
      </c>
      <c r="G20" s="162" t="str">
        <f>VLOOKUP(D20, tube_labels!$A$1:$D$44, 3, FALSE)</f>
        <v>BachMaExt</v>
      </c>
      <c r="H20" s="162"/>
      <c r="I20" s="110"/>
      <c r="J20" s="110"/>
      <c r="K20" s="110"/>
      <c r="L20" s="110" t="str">
        <f>VLOOKUP(D20,tube_labels!$A$1:$B$44, 2, FALSE)</f>
        <v>TK62_20121021</v>
      </c>
      <c r="M20" s="112"/>
      <c r="N20" s="120"/>
      <c r="O20" s="120"/>
      <c r="P20" s="108"/>
      <c r="Q20" s="108"/>
      <c r="R20" s="108"/>
    </row>
    <row r="21" spans="1:18" s="113" customFormat="1">
      <c r="A21" s="108"/>
      <c r="B21" s="108">
        <v>19</v>
      </c>
      <c r="C21" s="1" t="s">
        <v>724</v>
      </c>
      <c r="D21" s="109" t="s">
        <v>103</v>
      </c>
      <c r="E21" s="108" t="s">
        <v>3652</v>
      </c>
      <c r="F21" s="162" t="str">
        <f>VLOOKUP(D21, tube_labels!$A$1:$D$44, 4, FALSE)</f>
        <v>Vietnam</v>
      </c>
      <c r="G21" s="162" t="str">
        <f>VLOOKUP(D21, tube_labels!$A$1:$D$44, 3, FALSE)</f>
        <v>Quang Nam SNR</v>
      </c>
      <c r="H21" s="162"/>
      <c r="I21" s="110"/>
      <c r="J21" s="110"/>
      <c r="K21" s="110"/>
      <c r="L21" s="110" t="str">
        <f>VLOOKUP(D21,tube_labels!$A$1:$B$44, 2, FALSE)</f>
        <v>TK45_20121029</v>
      </c>
      <c r="M21" s="112"/>
      <c r="N21" s="120"/>
      <c r="O21" s="120"/>
      <c r="P21" s="108"/>
      <c r="Q21" s="108"/>
      <c r="R21" s="108"/>
    </row>
    <row r="22" spans="1:18" s="113" customFormat="1">
      <c r="A22" s="108"/>
      <c r="B22" s="108">
        <v>20</v>
      </c>
      <c r="C22" s="1" t="s">
        <v>725</v>
      </c>
      <c r="D22" s="109" t="s">
        <v>286</v>
      </c>
      <c r="E22" s="108" t="s">
        <v>3167</v>
      </c>
      <c r="F22" s="162" t="s">
        <v>3666</v>
      </c>
      <c r="G22" s="162" t="s">
        <v>3654</v>
      </c>
      <c r="H22" s="162"/>
      <c r="I22" s="110">
        <f>IF(VLOOKUP($D22,Leech_Combinations_20140919.xls!$A$1:$Q$382,2,FALSE)=0,"",VLOOKUP($D22,Leech_Combinations_20140919.xls!$A$1:$Q$382,2,FALSE))</f>
        <v>41579</v>
      </c>
      <c r="J22" s="110" t="str">
        <f>IF(VLOOKUP($D22,Leech_Combinations_20140919.xls!$A$1:$Q$382,14,FALSE)=0,"",VLOOKUP($D22,Leech_Combinations_20140919.xls!$A$1:$Q$382,14,FALSE))</f>
        <v>Quang nam NR</v>
      </c>
      <c r="K22" s="111">
        <f>IF(VLOOKUP($D22,Leech_Combinations_20140919.xls!$A$1:$Q$382,15,FALSE)=0,"",VLOOKUP($D22,Leech_Combinations_20140919.xls!$A$1:$Q$382,15,FALSE))</f>
        <v>21</v>
      </c>
      <c r="L22" s="120"/>
      <c r="M22" s="120">
        <f>IF(VLOOKUP($D22,Leech_Combinations_20140919.xls!$A$1:$Q$382,13,FALSE)=0, "", VLOOKUP($D22,Leech_Combinations_20140919.xls!$A$1:$Q$382,13,FALSE))</f>
        <v>50</v>
      </c>
      <c r="N22" s="120" t="str">
        <f>IF(VLOOKUP($D22,Leech_Combinations_20140919.xls!$A$1:$Q$382,6,FALSE)=0, "", VLOOKUP($D22,Leech_Combinations_20140919.xls!$A$1:$Q$382,6,FALSE))</f>
        <v>Q06</v>
      </c>
      <c r="O22" s="120" t="str">
        <f>IF(VLOOKUP($D22,Leech_Combinations_20140919.xls!$A$1:$Q$382,3,FALSE)=0, "", VLOOKUP($D22,Leech_Combinations_20140919.xls!$A$1:$Q$382,3,FALSE))</f>
        <v>Minh</v>
      </c>
      <c r="P22" s="108"/>
      <c r="Q22" s="108"/>
      <c r="R22" s="108"/>
    </row>
    <row r="23" spans="1:18" s="113" customFormat="1">
      <c r="A23" s="108"/>
      <c r="B23" s="108">
        <v>21</v>
      </c>
      <c r="C23" s="1" t="s">
        <v>725</v>
      </c>
      <c r="D23" s="109" t="s">
        <v>177</v>
      </c>
      <c r="E23" s="108" t="s">
        <v>3167</v>
      </c>
      <c r="F23" s="162" t="s">
        <v>3666</v>
      </c>
      <c r="G23" s="162" t="s">
        <v>3654</v>
      </c>
      <c r="H23" s="162"/>
      <c r="I23" s="110">
        <f>IF(VLOOKUP($D23,Leech_Combinations_20140919.xls!$A$1:$Q$382,2,FALSE)=0,"",VLOOKUP($D23,Leech_Combinations_20140919.xls!$A$1:$Q$382,2,FALSE))</f>
        <v>41579</v>
      </c>
      <c r="J23" s="110" t="str">
        <f>IF(VLOOKUP($D23,Leech_Combinations_20140919.xls!$A$1:$Q$382,14,FALSE)=0,"",VLOOKUP($D23,Leech_Combinations_20140919.xls!$A$1:$Q$382,14,FALSE))</f>
        <v>Quang nam NR</v>
      </c>
      <c r="K23" s="111">
        <f>IF(VLOOKUP($D23,Leech_Combinations_20140919.xls!$A$1:$Q$382,15,FALSE)=0,"",VLOOKUP($D23,Leech_Combinations_20140919.xls!$A$1:$Q$382,15,FALSE))</f>
        <v>21</v>
      </c>
      <c r="L23" s="120"/>
      <c r="M23" s="120">
        <f>IF(VLOOKUP($D23,Leech_Combinations_20140919.xls!$A$1:$Q$382,13,FALSE)=0, "", VLOOKUP($D23,Leech_Combinations_20140919.xls!$A$1:$Q$382,13,FALSE))</f>
        <v>50</v>
      </c>
      <c r="N23" s="120" t="str">
        <f>IF(VLOOKUP($D23,Leech_Combinations_20140919.xls!$A$1:$Q$382,6,FALSE)=0, "", VLOOKUP($D23,Leech_Combinations_20140919.xls!$A$1:$Q$382,6,FALSE))</f>
        <v>Q208</v>
      </c>
      <c r="O23" s="120" t="str">
        <f>IF(VLOOKUP($D23,Leech_Combinations_20140919.xls!$A$1:$Q$382,3,FALSE)=0, "", VLOOKUP($D23,Leech_Combinations_20140919.xls!$A$1:$Q$382,3,FALSE))</f>
        <v>Hon</v>
      </c>
      <c r="P23" s="108"/>
      <c r="Q23" s="108"/>
      <c r="R23" s="108"/>
    </row>
    <row r="24" spans="1:18" s="113" customFormat="1">
      <c r="A24" s="108"/>
      <c r="B24" s="108">
        <v>22</v>
      </c>
      <c r="C24" s="1" t="s">
        <v>725</v>
      </c>
      <c r="D24" s="109" t="s">
        <v>150</v>
      </c>
      <c r="E24" s="108" t="s">
        <v>3167</v>
      </c>
      <c r="F24" s="162" t="s">
        <v>3666</v>
      </c>
      <c r="G24" s="162" t="s">
        <v>3654</v>
      </c>
      <c r="H24" s="162"/>
      <c r="I24" s="110">
        <f>IF(VLOOKUP($D24,Leech_Combinations_20140919.xls!$A$1:$Q$382,2,FALSE)=0,"",VLOOKUP($D24,Leech_Combinations_20140919.xls!$A$1:$Q$382,2,FALSE))</f>
        <v>41579</v>
      </c>
      <c r="J24" s="110" t="str">
        <f>IF(VLOOKUP($D24,Leech_Combinations_20140919.xls!$A$1:$Q$382,14,FALSE)=0,"",VLOOKUP($D24,Leech_Combinations_20140919.xls!$A$1:$Q$382,14,FALSE))</f>
        <v>Quang nam NR</v>
      </c>
      <c r="K24" s="111">
        <f>IF(VLOOKUP($D24,Leech_Combinations_20140919.xls!$A$1:$Q$382,15,FALSE)=0,"",VLOOKUP($D24,Leech_Combinations_20140919.xls!$A$1:$Q$382,15,FALSE))</f>
        <v>21</v>
      </c>
      <c r="L24" s="120"/>
      <c r="M24" s="120">
        <f>IF(VLOOKUP($D24,Leech_Combinations_20140919.xls!$A$1:$Q$382,13,FALSE)=0, "", VLOOKUP($D24,Leech_Combinations_20140919.xls!$A$1:$Q$382,13,FALSE))</f>
        <v>50</v>
      </c>
      <c r="N24" s="120" t="str">
        <f>IF(VLOOKUP($D24,Leech_Combinations_20140919.xls!$A$1:$Q$382,6,FALSE)=0, "", VLOOKUP($D24,Leech_Combinations_20140919.xls!$A$1:$Q$382,6,FALSE))</f>
        <v>Q307</v>
      </c>
      <c r="O24" s="120" t="str">
        <f>IF(VLOOKUP($D24,Leech_Combinations_20140919.xls!$A$1:$Q$382,3,FALSE)=0, "", VLOOKUP($D24,Leech_Combinations_20140919.xls!$A$1:$Q$382,3,FALSE))</f>
        <v>Thang</v>
      </c>
      <c r="P24" s="108"/>
      <c r="Q24" s="108"/>
      <c r="R24" s="108"/>
    </row>
    <row r="25" spans="1:18" s="113" customFormat="1">
      <c r="A25" s="108"/>
      <c r="B25" s="108">
        <v>23</v>
      </c>
      <c r="C25" s="1" t="s">
        <v>725</v>
      </c>
      <c r="D25" s="109" t="s">
        <v>80</v>
      </c>
      <c r="E25" s="108" t="s">
        <v>3167</v>
      </c>
      <c r="F25" s="162" t="s">
        <v>3666</v>
      </c>
      <c r="G25" s="162" t="s">
        <v>3654</v>
      </c>
      <c r="H25" s="162"/>
      <c r="I25" s="110" t="str">
        <f>IF(VLOOKUP($D25,Leech_Combinations_20140919.xls!$A$1:$Q$382,2,FALSE)=0,"",VLOOKUP($D25,Leech_Combinations_20140919.xls!$A$1:$Q$382,2,FALSE))</f>
        <v/>
      </c>
      <c r="J25" s="110" t="str">
        <f>IF(VLOOKUP($D25,Leech_Combinations_20140919.xls!$A$1:$Q$382,14,FALSE)=0,"",VLOOKUP($D25,Leech_Combinations_20140919.xls!$A$1:$Q$382,14,FALSE))</f>
        <v>Quang nam NR</v>
      </c>
      <c r="K25" s="111" t="str">
        <f>IF(VLOOKUP($D25,Leech_Combinations_20140919.xls!$A$1:$Q$382,15,FALSE)=0,"",VLOOKUP($D25,Leech_Combinations_20140919.xls!$A$1:$Q$382,15,FALSE))</f>
        <v/>
      </c>
      <c r="L25" s="120"/>
      <c r="M25" s="120">
        <f>IF(VLOOKUP($D25,Leech_Combinations_20140919.xls!$A$1:$Q$382,13,FALSE)=0, "", VLOOKUP($D25,Leech_Combinations_20140919.xls!$A$1:$Q$382,13,FALSE))</f>
        <v>50</v>
      </c>
      <c r="N25" s="120" t="str">
        <f>IF(VLOOKUP($D25,Leech_Combinations_20140919.xls!$A$1:$Q$382,6,FALSE)=0, "", VLOOKUP($D25,Leech_Combinations_20140919.xls!$A$1:$Q$382,6,FALSE))</f>
        <v>Q09</v>
      </c>
      <c r="O25" s="120" t="str">
        <f>IF(VLOOKUP($D25,Leech_Combinations_20140919.xls!$A$1:$Q$382,3,FALSE)=0, "", VLOOKUP($D25,Leech_Combinations_20140919.xls!$A$1:$Q$382,3,FALSE))</f>
        <v/>
      </c>
      <c r="P25" s="108"/>
      <c r="Q25" s="108"/>
      <c r="R25" s="108"/>
    </row>
    <row r="26" spans="1:18" s="113" customFormat="1">
      <c r="A26" s="108"/>
      <c r="B26" s="108">
        <v>24</v>
      </c>
      <c r="C26" s="1" t="s">
        <v>725</v>
      </c>
      <c r="D26" s="109" t="s">
        <v>212</v>
      </c>
      <c r="E26" s="108" t="s">
        <v>3167</v>
      </c>
      <c r="F26" s="162" t="s">
        <v>3666</v>
      </c>
      <c r="G26" s="162" t="s">
        <v>3654</v>
      </c>
      <c r="H26" s="162"/>
      <c r="I26" s="110">
        <f>IF(VLOOKUP($D26,Leech_Combinations_20140919.xls!$A$1:$Q$382,2,FALSE)=0,"",VLOOKUP($D26,Leech_Combinations_20140919.xls!$A$1:$Q$382,2,FALSE))</f>
        <v>41583</v>
      </c>
      <c r="J26" s="110" t="str">
        <f>IF(VLOOKUP($D26,Leech_Combinations_20140919.xls!$A$1:$Q$382,14,FALSE)=0,"",VLOOKUP($D26,Leech_Combinations_20140919.xls!$A$1:$Q$382,14,FALSE))</f>
        <v>Quang nam NR</v>
      </c>
      <c r="K26" s="111" t="str">
        <f>IF(VLOOKUP($D26,Leech_Combinations_20140919.xls!$A$1:$Q$382,15,FALSE)=0,"",VLOOKUP($D26,Leech_Combinations_20140919.xls!$A$1:$Q$382,15,FALSE))</f>
        <v>20, 21</v>
      </c>
      <c r="L26" s="120"/>
      <c r="M26" s="120">
        <f>IF(VLOOKUP($D26,Leech_Combinations_20140919.xls!$A$1:$Q$382,13,FALSE)=0, "", VLOOKUP($D26,Leech_Combinations_20140919.xls!$A$1:$Q$382,13,FALSE))</f>
        <v>50</v>
      </c>
      <c r="N26" s="120" t="str">
        <f>IF(VLOOKUP($D26,Leech_Combinations_20140919.xls!$A$1:$Q$382,6,FALSE)=0, "", VLOOKUP($D26,Leech_Combinations_20140919.xls!$A$1:$Q$382,6,FALSE))</f>
        <v>Q116</v>
      </c>
      <c r="O26" s="120" t="str">
        <f>IF(VLOOKUP($D26,Leech_Combinations_20140919.xls!$A$1:$Q$382,3,FALSE)=0, "", VLOOKUP($D26,Leech_Combinations_20140919.xls!$A$1:$Q$382,3,FALSE))</f>
        <v>Andrew</v>
      </c>
      <c r="P26" s="108"/>
      <c r="Q26" s="108"/>
      <c r="R26" s="108"/>
    </row>
    <row r="27" spans="1:18" s="113" customFormat="1">
      <c r="A27" s="108"/>
      <c r="B27" s="108">
        <v>25</v>
      </c>
      <c r="C27" s="1" t="s">
        <v>725</v>
      </c>
      <c r="D27" s="109" t="s">
        <v>178</v>
      </c>
      <c r="E27" s="108" t="s">
        <v>3167</v>
      </c>
      <c r="F27" s="162" t="s">
        <v>3666</v>
      </c>
      <c r="G27" s="162" t="s">
        <v>3654</v>
      </c>
      <c r="H27" s="162"/>
      <c r="I27" s="110">
        <f>IF(VLOOKUP($D27,Leech_Combinations_20140919.xls!$A$1:$Q$382,2,FALSE)=0,"",VLOOKUP($D27,Leech_Combinations_20140919.xls!$A$1:$Q$382,2,FALSE))</f>
        <v>41583</v>
      </c>
      <c r="J27" s="110" t="str">
        <f>IF(VLOOKUP($D27,Leech_Combinations_20140919.xls!$A$1:$Q$382,14,FALSE)=0,"",VLOOKUP($D27,Leech_Combinations_20140919.xls!$A$1:$Q$382,14,FALSE))</f>
        <v>Quang nam NR</v>
      </c>
      <c r="K27" s="111">
        <f>IF(VLOOKUP($D27,Leech_Combinations_20140919.xls!$A$1:$Q$382,15,FALSE)=0,"",VLOOKUP($D27,Leech_Combinations_20140919.xls!$A$1:$Q$382,15,FALSE))</f>
        <v>20</v>
      </c>
      <c r="L27" s="120"/>
      <c r="M27" s="120">
        <f>IF(VLOOKUP($D27,Leech_Combinations_20140919.xls!$A$1:$Q$382,13,FALSE)=0, "", VLOOKUP($D27,Leech_Combinations_20140919.xls!$A$1:$Q$382,13,FALSE))</f>
        <v>50</v>
      </c>
      <c r="N27" s="120" t="str">
        <f>IF(VLOOKUP($D27,Leech_Combinations_20140919.xls!$A$1:$Q$382,6,FALSE)=0, "", VLOOKUP($D27,Leech_Combinations_20140919.xls!$A$1:$Q$382,6,FALSE))</f>
        <v>Q211</v>
      </c>
      <c r="O27" s="120" t="str">
        <f>IF(VLOOKUP($D27,Leech_Combinations_20140919.xls!$A$1:$Q$382,3,FALSE)=0, "", VLOOKUP($D27,Leech_Combinations_20140919.xls!$A$1:$Q$382,3,FALSE))</f>
        <v>Hon</v>
      </c>
      <c r="P27" s="108"/>
      <c r="Q27" s="108"/>
      <c r="R27" s="108"/>
    </row>
    <row r="28" spans="1:18" s="113" customFormat="1">
      <c r="A28" s="108"/>
      <c r="B28" s="108">
        <v>26</v>
      </c>
      <c r="C28" s="1" t="s">
        <v>725</v>
      </c>
      <c r="D28" s="109" t="s">
        <v>196</v>
      </c>
      <c r="E28" s="108" t="s">
        <v>3167</v>
      </c>
      <c r="F28" s="162" t="s">
        <v>3666</v>
      </c>
      <c r="G28" s="162" t="s">
        <v>3654</v>
      </c>
      <c r="H28" s="162"/>
      <c r="I28" s="110">
        <f>IF(VLOOKUP($D28,Leech_Combinations_20140919.xls!$A$1:$Q$382,2,FALSE)=0,"",VLOOKUP($D28,Leech_Combinations_20140919.xls!$A$1:$Q$382,2,FALSE))</f>
        <v>41583</v>
      </c>
      <c r="J28" s="110" t="str">
        <f>IF(VLOOKUP($D28,Leech_Combinations_20140919.xls!$A$1:$Q$382,14,FALSE)=0,"",VLOOKUP($D28,Leech_Combinations_20140919.xls!$A$1:$Q$382,14,FALSE))</f>
        <v>Quang nam NR</v>
      </c>
      <c r="K28" s="111" t="str">
        <f>IF(VLOOKUP($D28,Leech_Combinations_20140919.xls!$A$1:$Q$382,15,FALSE)=0,"",VLOOKUP($D28,Leech_Combinations_20140919.xls!$A$1:$Q$382,15,FALSE))</f>
        <v>20, 21</v>
      </c>
      <c r="L28" s="120"/>
      <c r="M28" s="120">
        <f>IF(VLOOKUP($D28,Leech_Combinations_20140919.xls!$A$1:$Q$382,13,FALSE)=0, "", VLOOKUP($D28,Leech_Combinations_20140919.xls!$A$1:$Q$382,13,FALSE))</f>
        <v>50</v>
      </c>
      <c r="N28" s="120" t="str">
        <f>IF(VLOOKUP($D28,Leech_Combinations_20140919.xls!$A$1:$Q$382,6,FALSE)=0, "", VLOOKUP($D28,Leech_Combinations_20140919.xls!$A$1:$Q$382,6,FALSE))</f>
        <v>Q310</v>
      </c>
      <c r="O28" s="120" t="str">
        <f>IF(VLOOKUP($D28,Leech_Combinations_20140919.xls!$A$1:$Q$382,3,FALSE)=0, "", VLOOKUP($D28,Leech_Combinations_20140919.xls!$A$1:$Q$382,3,FALSE))</f>
        <v>Thang</v>
      </c>
      <c r="P28" s="108"/>
      <c r="Q28" s="108"/>
      <c r="R28" s="108"/>
    </row>
    <row r="29" spans="1:18" s="113" customFormat="1">
      <c r="A29" s="108"/>
      <c r="B29" s="108">
        <v>27</v>
      </c>
      <c r="C29" s="1" t="s">
        <v>725</v>
      </c>
      <c r="D29" s="109" t="s">
        <v>251</v>
      </c>
      <c r="E29" s="108" t="s">
        <v>3167</v>
      </c>
      <c r="F29" s="162" t="s">
        <v>3666</v>
      </c>
      <c r="G29" s="162" t="s">
        <v>3654</v>
      </c>
      <c r="H29" s="162"/>
      <c r="I29" s="110">
        <f>IF(VLOOKUP($D29,Leech_Combinations_20140919.xls!$A$1:$Q$382,2,FALSE)=0,"",VLOOKUP($D29,Leech_Combinations_20140919.xls!$A$1:$Q$382,2,FALSE))</f>
        <v>41584</v>
      </c>
      <c r="J29" s="110" t="str">
        <f>IF(VLOOKUP($D29,Leech_Combinations_20140919.xls!$A$1:$Q$382,14,FALSE)=0,"",VLOOKUP($D29,Leech_Combinations_20140919.xls!$A$1:$Q$382,14,FALSE))</f>
        <v>Quang nam NR</v>
      </c>
      <c r="K29" s="111" t="str">
        <f>IF(VLOOKUP($D29,Leech_Combinations_20140919.xls!$A$1:$Q$382,15,FALSE)=0,"",VLOOKUP($D29,Leech_Combinations_20140919.xls!$A$1:$Q$382,15,FALSE))</f>
        <v>20, 21</v>
      </c>
      <c r="L29" s="120"/>
      <c r="M29" s="120">
        <f>IF(VLOOKUP($D29,Leech_Combinations_20140919.xls!$A$1:$Q$382,13,FALSE)=0, "", VLOOKUP($D29,Leech_Combinations_20140919.xls!$A$1:$Q$382,13,FALSE))</f>
        <v>50</v>
      </c>
      <c r="N29" s="120" t="str">
        <f>IF(VLOOKUP($D29,Leech_Combinations_20140919.xls!$A$1:$Q$382,6,FALSE)=0, "", VLOOKUP($D29,Leech_Combinations_20140919.xls!$A$1:$Q$382,6,FALSE))</f>
        <v>Q312</v>
      </c>
      <c r="O29" s="120" t="str">
        <f>IF(VLOOKUP($D29,Leech_Combinations_20140919.xls!$A$1:$Q$382,3,FALSE)=0, "", VLOOKUP($D29,Leech_Combinations_20140919.xls!$A$1:$Q$382,3,FALSE))</f>
        <v>Thang</v>
      </c>
      <c r="P29" s="108"/>
      <c r="Q29" s="108"/>
      <c r="R29" s="108"/>
    </row>
    <row r="30" spans="1:18" s="113" customFormat="1">
      <c r="A30" s="108"/>
      <c r="B30" s="108">
        <v>28</v>
      </c>
      <c r="C30" s="1" t="s">
        <v>725</v>
      </c>
      <c r="D30" s="109" t="s">
        <v>252</v>
      </c>
      <c r="E30" s="108" t="s">
        <v>3167</v>
      </c>
      <c r="F30" s="162" t="s">
        <v>3666</v>
      </c>
      <c r="G30" s="162" t="s">
        <v>3654</v>
      </c>
      <c r="H30" s="162"/>
      <c r="I30" s="110">
        <f>IF(VLOOKUP($D30,Leech_Combinations_20140919.xls!$A$1:$Q$382,2,FALSE)=0,"",VLOOKUP($D30,Leech_Combinations_20140919.xls!$A$1:$Q$382,2,FALSE))</f>
        <v>41585</v>
      </c>
      <c r="J30" s="110" t="str">
        <f>IF(VLOOKUP($D30,Leech_Combinations_20140919.xls!$A$1:$Q$382,14,FALSE)=0,"",VLOOKUP($D30,Leech_Combinations_20140919.xls!$A$1:$Q$382,14,FALSE))</f>
        <v>Quang nam NR</v>
      </c>
      <c r="K30" s="111" t="str">
        <f>IF(VLOOKUP($D30,Leech_Combinations_20140919.xls!$A$1:$Q$382,15,FALSE)=0,"",VLOOKUP($D30,Leech_Combinations_20140919.xls!$A$1:$Q$382,15,FALSE))</f>
        <v>20, 21</v>
      </c>
      <c r="L30" s="120"/>
      <c r="M30" s="120">
        <f>IF(VLOOKUP($D30,Leech_Combinations_20140919.xls!$A$1:$Q$382,13,FALSE)=0, "", VLOOKUP($D30,Leech_Combinations_20140919.xls!$A$1:$Q$382,13,FALSE))</f>
        <v>50</v>
      </c>
      <c r="N30" s="120" t="str">
        <f>IF(VLOOKUP($D30,Leech_Combinations_20140919.xls!$A$1:$Q$382,6,FALSE)=0, "", VLOOKUP($D30,Leech_Combinations_20140919.xls!$A$1:$Q$382,6,FALSE))</f>
        <v>Q19</v>
      </c>
      <c r="O30" s="120" t="str">
        <f>IF(VLOOKUP($D30,Leech_Combinations_20140919.xls!$A$1:$Q$382,3,FALSE)=0, "", VLOOKUP($D30,Leech_Combinations_20140919.xls!$A$1:$Q$382,3,FALSE))</f>
        <v>Minh</v>
      </c>
      <c r="P30" s="108"/>
      <c r="Q30" s="108"/>
      <c r="R30" s="108"/>
    </row>
    <row r="31" spans="1:18" s="113" customFormat="1">
      <c r="A31" s="108"/>
      <c r="B31" s="108">
        <v>29</v>
      </c>
      <c r="C31" s="1" t="s">
        <v>725</v>
      </c>
      <c r="D31" s="109" t="s">
        <v>234</v>
      </c>
      <c r="E31" s="108" t="s">
        <v>3167</v>
      </c>
      <c r="F31" s="162" t="s">
        <v>3666</v>
      </c>
      <c r="G31" s="162" t="s">
        <v>3654</v>
      </c>
      <c r="H31" s="162"/>
      <c r="I31" s="110" t="str">
        <f>IF(VLOOKUP($D31,Leech_Combinations_20140919.xls!$A$1:$Q$382,2,FALSE)=0,"",VLOOKUP($D31,Leech_Combinations_20140919.xls!$A$1:$Q$382,2,FALSE))</f>
        <v/>
      </c>
      <c r="J31" s="110" t="str">
        <f>IF(VLOOKUP($D31,Leech_Combinations_20140919.xls!$A$1:$Q$382,14,FALSE)=0,"",VLOOKUP($D31,Leech_Combinations_20140919.xls!$A$1:$Q$382,14,FALSE))</f>
        <v>Quang nam NR</v>
      </c>
      <c r="K31" s="111" t="str">
        <f>IF(VLOOKUP($D31,Leech_Combinations_20140919.xls!$A$1:$Q$382,15,FALSE)=0,"",VLOOKUP($D31,Leech_Combinations_20140919.xls!$A$1:$Q$382,15,FALSE))</f>
        <v/>
      </c>
      <c r="L31" s="120"/>
      <c r="M31" s="120">
        <f>IF(VLOOKUP($D31,Leech_Combinations_20140919.xls!$A$1:$Q$382,13,FALSE)=0, "", VLOOKUP($D31,Leech_Combinations_20140919.xls!$A$1:$Q$382,13,FALSE))</f>
        <v>50</v>
      </c>
      <c r="N31" s="120" t="str">
        <f>IF(VLOOKUP($D31,Leech_Combinations_20140919.xls!$A$1:$Q$382,6,FALSE)=0, "", VLOOKUP($D31,Leech_Combinations_20140919.xls!$A$1:$Q$382,6,FALSE))</f>
        <v>Q162</v>
      </c>
      <c r="O31" s="120" t="str">
        <f>IF(VLOOKUP($D31,Leech_Combinations_20140919.xls!$A$1:$Q$382,3,FALSE)=0, "", VLOOKUP($D31,Leech_Combinations_20140919.xls!$A$1:$Q$382,3,FALSE))</f>
        <v/>
      </c>
      <c r="P31" s="108"/>
      <c r="Q31" s="108"/>
      <c r="R31" s="108"/>
    </row>
    <row r="32" spans="1:18" s="113" customFormat="1">
      <c r="A32" s="108"/>
      <c r="B32" s="108">
        <v>30</v>
      </c>
      <c r="C32" s="1" t="s">
        <v>725</v>
      </c>
      <c r="D32" s="109" t="s">
        <v>170</v>
      </c>
      <c r="E32" s="108" t="s">
        <v>3167</v>
      </c>
      <c r="F32" s="162" t="s">
        <v>3666</v>
      </c>
      <c r="G32" s="162" t="s">
        <v>3654</v>
      </c>
      <c r="H32" s="162"/>
      <c r="I32" s="110">
        <f>IF(VLOOKUP($D32,Leech_Combinations_20140919.xls!$A$1:$Q$382,2,FALSE)=0,"",VLOOKUP($D32,Leech_Combinations_20140919.xls!$A$1:$Q$382,2,FALSE))</f>
        <v>41925</v>
      </c>
      <c r="J32" s="110" t="str">
        <f>IF(VLOOKUP($D32,Leech_Combinations_20140919.xls!$A$1:$Q$382,14,FALSE)=0,"",VLOOKUP($D32,Leech_Combinations_20140919.xls!$A$1:$Q$382,14,FALSE))</f>
        <v>Quang nam NR</v>
      </c>
      <c r="K32" s="111" t="str">
        <f>IF(VLOOKUP($D32,Leech_Combinations_20140919.xls!$A$1:$Q$382,15,FALSE)=0,"",VLOOKUP($D32,Leech_Combinations_20140919.xls!$A$1:$Q$382,15,FALSE))</f>
        <v/>
      </c>
      <c r="L32" s="120"/>
      <c r="M32" s="120">
        <f>IF(VLOOKUP($D32,Leech_Combinations_20140919.xls!$A$1:$Q$382,13,FALSE)=0, "", VLOOKUP($D32,Leech_Combinations_20140919.xls!$A$1:$Q$382,13,FALSE))</f>
        <v>50</v>
      </c>
      <c r="N32" s="120" t="str">
        <f>IF(VLOOKUP($D32,Leech_Combinations_20140919.xls!$A$1:$Q$382,6,FALSE)=0, "", VLOOKUP($D32,Leech_Combinations_20140919.xls!$A$1:$Q$382,6,FALSE))</f>
        <v>Q335</v>
      </c>
      <c r="O32" s="120" t="str">
        <f>IF(VLOOKUP($D32,Leech_Combinations_20140919.xls!$A$1:$Q$382,3,FALSE)=0, "", VLOOKUP($D32,Leech_Combinations_20140919.xls!$A$1:$Q$382,3,FALSE))</f>
        <v/>
      </c>
      <c r="P32" s="108"/>
      <c r="Q32" s="108"/>
      <c r="R32" s="108"/>
    </row>
    <row r="33" spans="1:18" s="113" customFormat="1">
      <c r="A33" s="108"/>
      <c r="B33" s="108">
        <v>31</v>
      </c>
      <c r="C33" s="1" t="s">
        <v>725</v>
      </c>
      <c r="D33" s="109" t="s">
        <v>223</v>
      </c>
      <c r="E33" s="108" t="s">
        <v>3167</v>
      </c>
      <c r="F33" s="162" t="s">
        <v>3666</v>
      </c>
      <c r="G33" s="162" t="s">
        <v>3654</v>
      </c>
      <c r="H33" s="162"/>
      <c r="I33" s="110">
        <f>IF(VLOOKUP($D33,Leech_Combinations_20140919.xls!$A$1:$Q$382,2,FALSE)=0,"",VLOOKUP($D33,Leech_Combinations_20140919.xls!$A$1:$Q$382,2,FALSE))</f>
        <v>41587</v>
      </c>
      <c r="J33" s="110" t="str">
        <f>IF(VLOOKUP($D33,Leech_Combinations_20140919.xls!$A$1:$Q$382,14,FALSE)=0,"",VLOOKUP($D33,Leech_Combinations_20140919.xls!$A$1:$Q$382,14,FALSE))</f>
        <v>Quang nam NR</v>
      </c>
      <c r="K33" s="111" t="str">
        <f>IF(VLOOKUP($D33,Leech_Combinations_20140919.xls!$A$1:$Q$382,15,FALSE)=0,"",VLOOKUP($D33,Leech_Combinations_20140919.xls!$A$1:$Q$382,15,FALSE))</f>
        <v>20, 21</v>
      </c>
      <c r="L33" s="120"/>
      <c r="M33" s="120">
        <f>IF(VLOOKUP($D33,Leech_Combinations_20140919.xls!$A$1:$Q$382,13,FALSE)=0, "", VLOOKUP($D33,Leech_Combinations_20140919.xls!$A$1:$Q$382,13,FALSE))</f>
        <v>50</v>
      </c>
      <c r="N33" s="120" t="str">
        <f>IF(VLOOKUP($D33,Leech_Combinations_20140919.xls!$A$1:$Q$382,6,FALSE)=0, "", VLOOKUP($D33,Leech_Combinations_20140919.xls!$A$1:$Q$382,6,FALSE))</f>
        <v>Q25</v>
      </c>
      <c r="O33" s="120" t="str">
        <f>IF(VLOOKUP($D33,Leech_Combinations_20140919.xls!$A$1:$Q$382,3,FALSE)=0, "", VLOOKUP($D33,Leech_Combinations_20140919.xls!$A$1:$Q$382,3,FALSE))</f>
        <v>Minh</v>
      </c>
      <c r="P33" s="108"/>
      <c r="Q33" s="108"/>
      <c r="R33" s="108"/>
    </row>
    <row r="34" spans="1:18" s="113" customFormat="1">
      <c r="A34" s="108"/>
      <c r="B34" s="108">
        <v>32</v>
      </c>
      <c r="C34" s="1" t="s">
        <v>725</v>
      </c>
      <c r="D34" s="109" t="s">
        <v>285</v>
      </c>
      <c r="E34" s="108" t="s">
        <v>3167</v>
      </c>
      <c r="F34" s="162" t="s">
        <v>3666</v>
      </c>
      <c r="G34" s="162" t="s">
        <v>3654</v>
      </c>
      <c r="H34" s="162"/>
      <c r="I34" s="110">
        <f>IF(VLOOKUP($D34,Leech_Combinations_20140919.xls!$A$1:$Q$382,2,FALSE)=0,"",VLOOKUP($D34,Leech_Combinations_20140919.xls!$A$1:$Q$382,2,FALSE))</f>
        <v>41617</v>
      </c>
      <c r="J34" s="110" t="str">
        <f>IF(VLOOKUP($D34,Leech_Combinations_20140919.xls!$A$1:$Q$382,14,FALSE)=0,"",VLOOKUP($D34,Leech_Combinations_20140919.xls!$A$1:$Q$382,14,FALSE))</f>
        <v>Quang nam NR</v>
      </c>
      <c r="K34" s="111">
        <f>IF(VLOOKUP($D34,Leech_Combinations_20140919.xls!$A$1:$Q$382,15,FALSE)=0,"",VLOOKUP($D34,Leech_Combinations_20140919.xls!$A$1:$Q$382,15,FALSE))</f>
        <v>14</v>
      </c>
      <c r="L34" s="120"/>
      <c r="M34" s="120">
        <f>IF(VLOOKUP($D34,Leech_Combinations_20140919.xls!$A$1:$Q$382,13,FALSE)=0, "", VLOOKUP($D34,Leech_Combinations_20140919.xls!$A$1:$Q$382,13,FALSE))</f>
        <v>50</v>
      </c>
      <c r="N34" s="120" t="str">
        <f>IF(VLOOKUP($D34,Leech_Combinations_20140919.xls!$A$1:$Q$382,6,FALSE)=0, "", VLOOKUP($D34,Leech_Combinations_20140919.xls!$A$1:$Q$382,6,FALSE))</f>
        <v>QN 1015</v>
      </c>
      <c r="O34" s="120" t="str">
        <f>IF(VLOOKUP($D34,Leech_Combinations_20140919.xls!$A$1:$Q$382,3,FALSE)=0, "", VLOOKUP($D34,Leech_Combinations_20140919.xls!$A$1:$Q$382,3,FALSE))</f>
        <v>Đến, Cường, Lê</v>
      </c>
      <c r="P34" s="108"/>
      <c r="Q34" s="108"/>
      <c r="R34" s="108"/>
    </row>
    <row r="35" spans="1:18" s="113" customFormat="1">
      <c r="A35" s="108"/>
      <c r="B35" s="108">
        <v>33</v>
      </c>
      <c r="C35" s="1" t="s">
        <v>725</v>
      </c>
      <c r="D35" s="109" t="s">
        <v>86</v>
      </c>
      <c r="E35" s="108" t="s">
        <v>3167</v>
      </c>
      <c r="F35" s="162" t="s">
        <v>3666</v>
      </c>
      <c r="G35" s="162" t="s">
        <v>3654</v>
      </c>
      <c r="H35" s="162"/>
      <c r="I35" s="110">
        <f>IF(VLOOKUP($D35,Leech_Combinations_20140919.xls!$A$1:$Q$382,2,FALSE)=0,"",VLOOKUP($D35,Leech_Combinations_20140919.xls!$A$1:$Q$382,2,FALSE))</f>
        <v>41618</v>
      </c>
      <c r="J35" s="110" t="str">
        <f>IF(VLOOKUP($D35,Leech_Combinations_20140919.xls!$A$1:$Q$382,14,FALSE)=0,"",VLOOKUP($D35,Leech_Combinations_20140919.xls!$A$1:$Q$382,14,FALSE))</f>
        <v>Quang nam NR</v>
      </c>
      <c r="K35" s="111">
        <f>IF(VLOOKUP($D35,Leech_Combinations_20140919.xls!$A$1:$Q$382,15,FALSE)=0,"",VLOOKUP($D35,Leech_Combinations_20140919.xls!$A$1:$Q$382,15,FALSE))</f>
        <v>14</v>
      </c>
      <c r="L35" s="120"/>
      <c r="M35" s="120">
        <f>IF(VLOOKUP($D35,Leech_Combinations_20140919.xls!$A$1:$Q$382,13,FALSE)=0, "", VLOOKUP($D35,Leech_Combinations_20140919.xls!$A$1:$Q$382,13,FALSE))</f>
        <v>50</v>
      </c>
      <c r="N35" s="120" t="str">
        <f>IF(VLOOKUP($D35,Leech_Combinations_20140919.xls!$A$1:$Q$382,6,FALSE)=0, "", VLOOKUP($D35,Leech_Combinations_20140919.xls!$A$1:$Q$382,6,FALSE))</f>
        <v>QN 2018</v>
      </c>
      <c r="O35" s="120" t="str">
        <f>IF(VLOOKUP($D35,Leech_Combinations_20140919.xls!$A$1:$Q$382,3,FALSE)=0, "", VLOOKUP($D35,Leech_Combinations_20140919.xls!$A$1:$Q$382,3,FALSE))</f>
        <v>Thắng, Clum, Tiu</v>
      </c>
      <c r="P35" s="108"/>
      <c r="Q35" s="108"/>
      <c r="R35" s="108"/>
    </row>
    <row r="36" spans="1:18" s="113" customFormat="1">
      <c r="A36" s="108"/>
      <c r="B36" s="108">
        <v>34</v>
      </c>
      <c r="C36" s="1" t="s">
        <v>725</v>
      </c>
      <c r="D36" s="109" t="s">
        <v>287</v>
      </c>
      <c r="E36" s="108" t="s">
        <v>3167</v>
      </c>
      <c r="F36" s="162" t="s">
        <v>3666</v>
      </c>
      <c r="G36" s="162" t="s">
        <v>3654</v>
      </c>
      <c r="H36" s="162"/>
      <c r="I36" s="110">
        <f>IF(VLOOKUP($D36,Leech_Combinations_20140919.xls!$A$1:$Q$382,2,FALSE)=0,"",VLOOKUP($D36,Leech_Combinations_20140919.xls!$A$1:$Q$382,2,FALSE))</f>
        <v>41619</v>
      </c>
      <c r="J36" s="110" t="str">
        <f>IF(VLOOKUP($D36,Leech_Combinations_20140919.xls!$A$1:$Q$382,14,FALSE)=0,"",VLOOKUP($D36,Leech_Combinations_20140919.xls!$A$1:$Q$382,14,FALSE))</f>
        <v>Quang nam NR</v>
      </c>
      <c r="K36" s="111">
        <f>IF(VLOOKUP($D36,Leech_Combinations_20140919.xls!$A$1:$Q$382,15,FALSE)=0,"",VLOOKUP($D36,Leech_Combinations_20140919.xls!$A$1:$Q$382,15,FALSE))</f>
        <v>14</v>
      </c>
      <c r="L36" s="120"/>
      <c r="M36" s="120">
        <f>IF(VLOOKUP($D36,Leech_Combinations_20140919.xls!$A$1:$Q$382,13,FALSE)=0, "", VLOOKUP($D36,Leech_Combinations_20140919.xls!$A$1:$Q$382,13,FALSE))</f>
        <v>50</v>
      </c>
      <c r="N36" s="120" t="str">
        <f>IF(VLOOKUP($D36,Leech_Combinations_20140919.xls!$A$1:$Q$382,6,FALSE)=0, "", VLOOKUP($D36,Leech_Combinations_20140919.xls!$A$1:$Q$382,6,FALSE))</f>
        <v>QN 2024</v>
      </c>
      <c r="O36" s="120" t="str">
        <f>IF(VLOOKUP($D36,Leech_Combinations_20140919.xls!$A$1:$Q$382,3,FALSE)=0, "", VLOOKUP($D36,Leech_Combinations_20140919.xls!$A$1:$Q$382,3,FALSE))</f>
        <v>Thắng, Clum, Tiu</v>
      </c>
      <c r="P36" s="108"/>
      <c r="Q36" s="108"/>
      <c r="R36" s="108"/>
    </row>
    <row r="37" spans="1:18" s="113" customFormat="1">
      <c r="A37" s="108"/>
      <c r="B37" s="108">
        <v>35</v>
      </c>
      <c r="C37" s="1" t="s">
        <v>725</v>
      </c>
      <c r="D37" s="109" t="s">
        <v>235</v>
      </c>
      <c r="E37" s="108" t="s">
        <v>3167</v>
      </c>
      <c r="F37" s="162" t="s">
        <v>3666</v>
      </c>
      <c r="G37" s="162" t="s">
        <v>3654</v>
      </c>
      <c r="H37" s="162"/>
      <c r="I37" s="110">
        <f>IF(VLOOKUP($D37,Leech_Combinations_20140919.xls!$A$1:$Q$382,2,FALSE)=0,"",VLOOKUP($D37,Leech_Combinations_20140919.xls!$A$1:$Q$382,2,FALSE))</f>
        <v>41622</v>
      </c>
      <c r="J37" s="110" t="str">
        <f>IF(VLOOKUP($D37,Leech_Combinations_20140919.xls!$A$1:$Q$382,14,FALSE)=0,"",VLOOKUP($D37,Leech_Combinations_20140919.xls!$A$1:$Q$382,14,FALSE))</f>
        <v>Quang nam NR</v>
      </c>
      <c r="K37" s="111">
        <f>IF(VLOOKUP($D37,Leech_Combinations_20140919.xls!$A$1:$Q$382,15,FALSE)=0,"",VLOOKUP($D37,Leech_Combinations_20140919.xls!$A$1:$Q$382,15,FALSE))</f>
        <v>14</v>
      </c>
      <c r="L37" s="120"/>
      <c r="M37" s="120">
        <f>IF(VLOOKUP($D37,Leech_Combinations_20140919.xls!$A$1:$Q$382,13,FALSE)=0, "", VLOOKUP($D37,Leech_Combinations_20140919.xls!$A$1:$Q$382,13,FALSE))</f>
        <v>50</v>
      </c>
      <c r="N37" s="120" t="str">
        <f>IF(VLOOKUP($D37,Leech_Combinations_20140919.xls!$A$1:$Q$382,6,FALSE)=0, "", VLOOKUP($D37,Leech_Combinations_20140919.xls!$A$1:$Q$382,6,FALSE))</f>
        <v>QN 2027</v>
      </c>
      <c r="O37" s="120" t="str">
        <f>IF(VLOOKUP($D37,Leech_Combinations_20140919.xls!$A$1:$Q$382,3,FALSE)=0, "", VLOOKUP($D37,Leech_Combinations_20140919.xls!$A$1:$Q$382,3,FALSE))</f>
        <v>Thắng, Cường</v>
      </c>
      <c r="P37" s="108"/>
      <c r="Q37" s="108"/>
      <c r="R37" s="108"/>
    </row>
    <row r="38" spans="1:18" s="113" customFormat="1">
      <c r="A38" s="108"/>
      <c r="B38" s="108">
        <v>36</v>
      </c>
      <c r="C38" s="1" t="s">
        <v>725</v>
      </c>
      <c r="D38" s="109" t="s">
        <v>249</v>
      </c>
      <c r="E38" s="108" t="s">
        <v>3167</v>
      </c>
      <c r="F38" s="162" t="s">
        <v>3666</v>
      </c>
      <c r="G38" s="162" t="s">
        <v>3654</v>
      </c>
      <c r="H38" s="162"/>
      <c r="I38" s="110">
        <f>IF(VLOOKUP($D38,Leech_Combinations_20140919.xls!$A$1:$Q$382,2,FALSE)=0,"",VLOOKUP($D38,Leech_Combinations_20140919.xls!$A$1:$Q$382,2,FALSE))</f>
        <v>41623</v>
      </c>
      <c r="J38" s="110" t="str">
        <f>IF(VLOOKUP($D38,Leech_Combinations_20140919.xls!$A$1:$Q$382,14,FALSE)=0,"",VLOOKUP($D38,Leech_Combinations_20140919.xls!$A$1:$Q$382,14,FALSE))</f>
        <v>Quang nam NR</v>
      </c>
      <c r="K38" s="111">
        <f>IF(VLOOKUP($D38,Leech_Combinations_20140919.xls!$A$1:$Q$382,15,FALSE)=0,"",VLOOKUP($D38,Leech_Combinations_20140919.xls!$A$1:$Q$382,15,FALSE))</f>
        <v>14</v>
      </c>
      <c r="L38" s="120"/>
      <c r="M38" s="120">
        <f>IF(VLOOKUP($D38,Leech_Combinations_20140919.xls!$A$1:$Q$382,13,FALSE)=0, "", VLOOKUP($D38,Leech_Combinations_20140919.xls!$A$1:$Q$382,13,FALSE))</f>
        <v>50</v>
      </c>
      <c r="N38" s="120" t="str">
        <f>IF(VLOOKUP($D38,Leech_Combinations_20140919.xls!$A$1:$Q$382,6,FALSE)=0, "", VLOOKUP($D38,Leech_Combinations_20140919.xls!$A$1:$Q$382,6,FALSE))</f>
        <v>QN 2042</v>
      </c>
      <c r="O38" s="120" t="str">
        <f>IF(VLOOKUP($D38,Leech_Combinations_20140919.xls!$A$1:$Q$382,3,FALSE)=0, "", VLOOKUP($D38,Leech_Combinations_20140919.xls!$A$1:$Q$382,3,FALSE))</f>
        <v>Đến, Cường</v>
      </c>
      <c r="P38" s="108"/>
      <c r="Q38" s="108"/>
      <c r="R38" s="108"/>
    </row>
    <row r="39" spans="1:18" s="113" customFormat="1">
      <c r="A39" s="108"/>
      <c r="B39" s="108">
        <v>37</v>
      </c>
      <c r="C39" s="1" t="s">
        <v>726</v>
      </c>
      <c r="D39" s="109" t="s">
        <v>180</v>
      </c>
      <c r="E39" s="108" t="s">
        <v>3167</v>
      </c>
      <c r="F39" s="162" t="s">
        <v>3666</v>
      </c>
      <c r="G39" s="162" t="s">
        <v>3654</v>
      </c>
      <c r="H39" s="162"/>
      <c r="I39" s="110">
        <f>IF(VLOOKUP($D39,Leech_Combinations_20140919.xls!$A$1:$Q$382,2,FALSE)=0,"",VLOOKUP($D39,Leech_Combinations_20140919.xls!$A$1:$Q$382,2,FALSE))</f>
        <v>41576</v>
      </c>
      <c r="J39" s="110" t="str">
        <f>IF(VLOOKUP($D39,Leech_Combinations_20140919.xls!$A$1:$Q$382,14,FALSE)=0,"",VLOOKUP($D39,Leech_Combinations_20140919.xls!$A$1:$Q$382,14,FALSE))</f>
        <v>Quang nam NR</v>
      </c>
      <c r="K39" s="111">
        <f>IF(VLOOKUP($D39,Leech_Combinations_20140919.xls!$A$1:$Q$382,15,FALSE)=0,"",VLOOKUP($D39,Leech_Combinations_20140919.xls!$A$1:$Q$382,15,FALSE))</f>
        <v>21</v>
      </c>
      <c r="L39" s="120"/>
      <c r="M39" s="120">
        <f>IF(VLOOKUP($D39,Leech_Combinations_20140919.xls!$A$1:$Q$382,13,FALSE)=0, "", VLOOKUP($D39,Leech_Combinations_20140919.xls!$A$1:$Q$382,13,FALSE))</f>
        <v>50</v>
      </c>
      <c r="N39" s="120" t="str">
        <f>IF(VLOOKUP($D39,Leech_Combinations_20140919.xls!$A$1:$Q$382,6,FALSE)=0, "", VLOOKUP($D39,Leech_Combinations_20140919.xls!$A$1:$Q$382,6,FALSE))</f>
        <v>Q101</v>
      </c>
      <c r="O39" s="120" t="str">
        <f>IF(VLOOKUP($D39,Leech_Combinations_20140919.xls!$A$1:$Q$382,3,FALSE)=0, "", VLOOKUP($D39,Leech_Combinations_20140919.xls!$A$1:$Q$382,3,FALSE))</f>
        <v>Andrew</v>
      </c>
      <c r="P39" s="108"/>
      <c r="Q39" s="108"/>
      <c r="R39" s="108"/>
    </row>
    <row r="40" spans="1:18" s="113" customFormat="1">
      <c r="A40" s="108"/>
      <c r="B40" s="108">
        <v>38</v>
      </c>
      <c r="C40" s="1" t="s">
        <v>726</v>
      </c>
      <c r="D40" s="109" t="s">
        <v>39</v>
      </c>
      <c r="E40" s="108" t="s">
        <v>3167</v>
      </c>
      <c r="F40" s="162" t="s">
        <v>3666</v>
      </c>
      <c r="G40" s="162" t="s">
        <v>3654</v>
      </c>
      <c r="H40" s="162"/>
      <c r="I40" s="110">
        <f>IF(VLOOKUP($D40,Leech_Combinations_20140919.xls!$A$1:$Q$382,2,FALSE)=0,"",VLOOKUP($D40,Leech_Combinations_20140919.xls!$A$1:$Q$382,2,FALSE))</f>
        <v>41576</v>
      </c>
      <c r="J40" s="110" t="str">
        <f>IF(VLOOKUP($D40,Leech_Combinations_20140919.xls!$A$1:$Q$382,14,FALSE)=0,"",VLOOKUP($D40,Leech_Combinations_20140919.xls!$A$1:$Q$382,14,FALSE))</f>
        <v>Quang nam NR</v>
      </c>
      <c r="K40" s="111">
        <f>IF(VLOOKUP($D40,Leech_Combinations_20140919.xls!$A$1:$Q$382,15,FALSE)=0,"",VLOOKUP($D40,Leech_Combinations_20140919.xls!$A$1:$Q$382,15,FALSE))</f>
        <v>21</v>
      </c>
      <c r="L40" s="120"/>
      <c r="M40" s="120">
        <f>IF(VLOOKUP($D40,Leech_Combinations_20140919.xls!$A$1:$Q$382,13,FALSE)=0, "", VLOOKUP($D40,Leech_Combinations_20140919.xls!$A$1:$Q$382,13,FALSE))</f>
        <v>50</v>
      </c>
      <c r="N40" s="120" t="str">
        <f>IF(VLOOKUP($D40,Leech_Combinations_20140919.xls!$A$1:$Q$382,6,FALSE)=0, "", VLOOKUP($D40,Leech_Combinations_20140919.xls!$A$1:$Q$382,6,FALSE))</f>
        <v>Q301</v>
      </c>
      <c r="O40" s="120" t="str">
        <f>IF(VLOOKUP($D40,Leech_Combinations_20140919.xls!$A$1:$Q$382,3,FALSE)=0, "", VLOOKUP($D40,Leech_Combinations_20140919.xls!$A$1:$Q$382,3,FALSE))</f>
        <v>Thang</v>
      </c>
      <c r="P40" s="108"/>
      <c r="Q40" s="108"/>
      <c r="R40" s="108"/>
    </row>
    <row r="41" spans="1:18" s="113" customFormat="1">
      <c r="A41" s="108"/>
      <c r="B41" s="108">
        <v>39</v>
      </c>
      <c r="C41" s="121" t="s">
        <v>712</v>
      </c>
      <c r="D41" s="122" t="s">
        <v>707</v>
      </c>
      <c r="E41" s="108" t="s">
        <v>3653</v>
      </c>
      <c r="F41" s="162"/>
      <c r="G41" s="162" t="s">
        <v>3655</v>
      </c>
      <c r="H41" s="162"/>
      <c r="I41" s="110"/>
      <c r="J41" s="110"/>
      <c r="K41" s="110"/>
      <c r="L41" s="110"/>
      <c r="M41" s="112"/>
      <c r="N41" s="120"/>
      <c r="O41" s="120"/>
      <c r="P41" s="108"/>
      <c r="Q41" s="108"/>
      <c r="R41" s="108"/>
    </row>
    <row r="42" spans="1:18" s="113" customFormat="1">
      <c r="A42" s="108"/>
      <c r="B42" s="108">
        <v>40</v>
      </c>
      <c r="C42" s="121" t="s">
        <v>712</v>
      </c>
      <c r="D42" s="122" t="s">
        <v>686</v>
      </c>
      <c r="E42" s="108" t="s">
        <v>3653</v>
      </c>
      <c r="F42" s="162"/>
      <c r="G42" s="162" t="s">
        <v>3655</v>
      </c>
      <c r="H42" s="162"/>
      <c r="I42" s="110"/>
      <c r="J42" s="110"/>
      <c r="K42" s="110"/>
      <c r="L42" s="110"/>
      <c r="M42" s="112"/>
      <c r="N42" s="120"/>
      <c r="O42" s="120"/>
      <c r="P42" s="108"/>
      <c r="Q42" s="108"/>
      <c r="R42" s="108"/>
    </row>
    <row r="43" spans="1:18" s="113" customFormat="1">
      <c r="A43" s="108"/>
      <c r="B43" s="108">
        <v>41</v>
      </c>
      <c r="C43" s="121" t="s">
        <v>712</v>
      </c>
      <c r="D43" s="122" t="s">
        <v>652</v>
      </c>
      <c r="E43" s="108" t="s">
        <v>3653</v>
      </c>
      <c r="F43" s="162"/>
      <c r="G43" s="162" t="s">
        <v>3655</v>
      </c>
      <c r="H43" s="162"/>
      <c r="I43" s="110"/>
      <c r="J43" s="110"/>
      <c r="K43" s="110"/>
      <c r="L43" s="110"/>
      <c r="M43" s="112"/>
      <c r="N43" s="120"/>
      <c r="O43" s="120"/>
      <c r="P43" s="108"/>
      <c r="Q43" s="108"/>
      <c r="R43" s="108"/>
    </row>
    <row r="44" spans="1:18" s="113" customFormat="1">
      <c r="A44" s="108"/>
      <c r="B44" s="108">
        <v>42</v>
      </c>
      <c r="C44" s="121" t="s">
        <v>712</v>
      </c>
      <c r="D44" s="122" t="s">
        <v>682</v>
      </c>
      <c r="E44" s="108" t="s">
        <v>3653</v>
      </c>
      <c r="F44" s="162"/>
      <c r="G44" s="162" t="s">
        <v>3655</v>
      </c>
      <c r="H44" s="162"/>
      <c r="I44" s="110"/>
      <c r="J44" s="110"/>
      <c r="K44" s="110"/>
      <c r="L44" s="110"/>
      <c r="M44" s="112"/>
      <c r="N44" s="120"/>
      <c r="O44" s="120"/>
      <c r="P44" s="108"/>
      <c r="Q44" s="108"/>
      <c r="R44" s="108"/>
    </row>
    <row r="45" spans="1:18" s="113" customFormat="1">
      <c r="A45" s="108"/>
      <c r="B45" s="108">
        <v>43</v>
      </c>
      <c r="C45" s="121" t="s">
        <v>712</v>
      </c>
      <c r="D45" s="122" t="s">
        <v>258</v>
      </c>
      <c r="E45" s="108" t="s">
        <v>3653</v>
      </c>
      <c r="F45" s="162"/>
      <c r="G45" s="162" t="s">
        <v>3655</v>
      </c>
      <c r="H45" s="162"/>
      <c r="I45" s="110"/>
      <c r="J45" s="110"/>
      <c r="K45" s="110"/>
      <c r="L45" s="110"/>
      <c r="M45" s="112"/>
      <c r="N45" s="120"/>
      <c r="O45" s="120"/>
      <c r="P45" s="108"/>
      <c r="Q45" s="108"/>
      <c r="R45" s="108"/>
    </row>
    <row r="46" spans="1:18" s="113" customFormat="1">
      <c r="A46" s="108"/>
      <c r="B46" s="108">
        <v>44</v>
      </c>
      <c r="C46" s="121" t="s">
        <v>712</v>
      </c>
      <c r="D46" s="122" t="s">
        <v>503</v>
      </c>
      <c r="E46" s="108" t="s">
        <v>3653</v>
      </c>
      <c r="F46" s="162"/>
      <c r="G46" s="162" t="s">
        <v>3655</v>
      </c>
      <c r="H46" s="162"/>
      <c r="I46" s="110"/>
      <c r="J46" s="110"/>
      <c r="K46" s="110"/>
      <c r="L46" s="110"/>
      <c r="M46" s="112"/>
      <c r="N46" s="120"/>
      <c r="O46" s="120"/>
      <c r="P46" s="108"/>
      <c r="Q46" s="108"/>
      <c r="R46" s="108"/>
    </row>
    <row r="47" spans="1:18" s="113" customFormat="1">
      <c r="A47" s="108"/>
      <c r="B47" s="108">
        <v>45</v>
      </c>
      <c r="C47" s="121" t="s">
        <v>712</v>
      </c>
      <c r="D47" s="122" t="s">
        <v>579</v>
      </c>
      <c r="E47" s="108" t="s">
        <v>3653</v>
      </c>
      <c r="F47" s="162"/>
      <c r="G47" s="162" t="s">
        <v>3655</v>
      </c>
      <c r="H47" s="162"/>
      <c r="I47" s="110"/>
      <c r="J47" s="110"/>
      <c r="K47" s="110"/>
      <c r="L47" s="110"/>
      <c r="M47" s="112"/>
      <c r="N47" s="120"/>
      <c r="O47" s="120"/>
      <c r="P47" s="108"/>
      <c r="Q47" s="108"/>
      <c r="R47" s="108"/>
    </row>
    <row r="48" spans="1:18" s="113" customFormat="1">
      <c r="A48" s="108"/>
      <c r="B48" s="108">
        <v>46</v>
      </c>
      <c r="C48" s="121" t="s">
        <v>712</v>
      </c>
      <c r="D48" s="122" t="s">
        <v>632</v>
      </c>
      <c r="E48" s="108" t="s">
        <v>3653</v>
      </c>
      <c r="F48" s="162"/>
      <c r="G48" s="162" t="s">
        <v>3655</v>
      </c>
      <c r="H48" s="162"/>
      <c r="I48" s="110"/>
      <c r="J48" s="110"/>
      <c r="K48" s="110"/>
      <c r="L48" s="110"/>
      <c r="M48" s="112"/>
      <c r="N48" s="120"/>
      <c r="O48" s="120"/>
      <c r="P48" s="108"/>
      <c r="Q48" s="108"/>
      <c r="R48" s="108"/>
    </row>
    <row r="49" spans="1:18" s="113" customFormat="1">
      <c r="B49" s="113">
        <v>47</v>
      </c>
      <c r="C49" s="114" t="s">
        <v>712</v>
      </c>
      <c r="D49" s="115" t="s">
        <v>431</v>
      </c>
      <c r="E49" s="113" t="s">
        <v>2377</v>
      </c>
      <c r="F49" s="162" t="s">
        <v>3666</v>
      </c>
      <c r="G49" s="162" t="s">
        <v>3656</v>
      </c>
      <c r="H49" s="162"/>
      <c r="I49" s="116">
        <f>IF(VLOOKUP($D49,WWF_2013Samples_20140919.xlsx!$A$1:$I$588,2,FALSE)=0,"",VLOOKUP($D49,WWF_2013Samples_20140919.xlsx!$A$1:$I$588,2,FALSE))</f>
        <v>41155</v>
      </c>
      <c r="J49" s="116" t="str">
        <f>IF(VLOOKUP($D49,WWF_2013Samples_20140919.xlsx!$A$1:$I$588,3,FALSE)=0,"",VLOOKUP($D49,WWF_2013Samples_20140919.xlsx!$A$1:$I$588,3,FALSE))</f>
        <v xml:space="preserve">Bach Ma NP </v>
      </c>
      <c r="K49" s="117">
        <f>IF(VLOOKUP($D49,WWF_2013Samples_20140919.xlsx!$A$1:$I$588,4,FALSE)=0,"",VLOOKUP($D49,WWF_2013Samples_20140919.xlsx!$A$1:$I$588,4,FALSE))</f>
        <v>417</v>
      </c>
      <c r="L49" s="118" t="str">
        <f>IF(VLOOKUP($D49,WWF_2013Samples_20140919.xlsx!$A$1:$I$588,5,FALSE)=0,"",VLOOKUP($D49,WWF_2013Samples_20140919.xlsx!$A$1:$I$588,5,FALSE))</f>
        <v>Vong - 01</v>
      </c>
      <c r="M49" s="118">
        <f>IF(VLOOKUP($D49,WWF_2013Samples_20140919.xlsx!$A$1:$I$588,6,FALSE)=0,"",VLOOKUP($D49,WWF_2013Samples_20140919.xlsx!$A$1:$I$588,6,FALSE))</f>
        <v>8</v>
      </c>
      <c r="N49" s="118" t="str">
        <f>IF(VLOOKUP($D49,WWF_2013Samples_20140919.xlsx!$A$1:$I$588,7,FALSE)=0,"",VLOOKUP($D49,WWF_2013Samples_20140919.xlsx!$A$1:$I$588,7,FALSE))</f>
        <v>BM-1</v>
      </c>
      <c r="O49" s="119"/>
    </row>
    <row r="50" spans="1:18" s="113" customFormat="1">
      <c r="B50" s="113">
        <v>48</v>
      </c>
      <c r="C50" s="114" t="s">
        <v>712</v>
      </c>
      <c r="D50" s="115" t="s">
        <v>173</v>
      </c>
      <c r="E50" s="113" t="s">
        <v>2377</v>
      </c>
      <c r="F50" s="162" t="s">
        <v>3666</v>
      </c>
      <c r="G50" s="162" t="s">
        <v>3656</v>
      </c>
      <c r="H50" s="162"/>
      <c r="I50" s="116">
        <f>IF(VLOOKUP($D50,WWF_2013Samples_20140919.xlsx!$A$1:$I$588,2,FALSE)=0,"",VLOOKUP($D50,WWF_2013Samples_20140919.xlsx!$A$1:$I$588,2,FALSE))</f>
        <v>41165</v>
      </c>
      <c r="J50" s="116" t="str">
        <f>IF(VLOOKUP($D50,WWF_2013Samples_20140919.xlsx!$A$1:$I$588,3,FALSE)=0,"",VLOOKUP($D50,WWF_2013Samples_20140919.xlsx!$A$1:$I$588,3,FALSE))</f>
        <v xml:space="preserve">Bach Ma NP </v>
      </c>
      <c r="K50" s="117">
        <f>IF(VLOOKUP($D50,WWF_2013Samples_20140919.xlsx!$A$1:$I$588,4,FALSE)=0,"",VLOOKUP($D50,WWF_2013Samples_20140919.xlsx!$A$1:$I$588,4,FALSE))</f>
        <v>42</v>
      </c>
      <c r="L50" s="118" t="str">
        <f>IF(VLOOKUP($D50,WWF_2013Samples_20140919.xlsx!$A$1:$I$588,5,FALSE)=0,"",VLOOKUP($D50,WWF_2013Samples_20140919.xlsx!$A$1:$I$588,5,FALSE))</f>
        <v>Vong - 02</v>
      </c>
      <c r="M50" s="118">
        <f>IF(VLOOKUP($D50,WWF_2013Samples_20140919.xlsx!$A$1:$I$588,6,FALSE)=0,"",VLOOKUP($D50,WWF_2013Samples_20140919.xlsx!$A$1:$I$588,6,FALSE))</f>
        <v>20</v>
      </c>
      <c r="N50" s="118" t="str">
        <f>IF(VLOOKUP($D50,WWF_2013Samples_20140919.xlsx!$A$1:$I$588,7,FALSE)=0,"",VLOOKUP($D50,WWF_2013Samples_20140919.xlsx!$A$1:$I$588,7,FALSE))</f>
        <v>BM-2</v>
      </c>
      <c r="O50" s="119"/>
    </row>
    <row r="51" spans="1:18" s="113" customFormat="1">
      <c r="B51" s="113">
        <v>49</v>
      </c>
      <c r="C51" s="114" t="s">
        <v>712</v>
      </c>
      <c r="D51" s="115" t="s">
        <v>358</v>
      </c>
      <c r="E51" s="113" t="s">
        <v>2377</v>
      </c>
      <c r="F51" s="162" t="s">
        <v>3666</v>
      </c>
      <c r="G51" s="162" t="s">
        <v>3656</v>
      </c>
      <c r="H51" s="162"/>
      <c r="I51" s="116">
        <f>IF(VLOOKUP($D51,WWF_2013Samples_20140919.xlsx!$A$1:$I$588,2,FALSE)=0,"",VLOOKUP($D51,WWF_2013Samples_20140919.xlsx!$A$1:$I$588,2,FALSE))</f>
        <v>41152</v>
      </c>
      <c r="J51" s="116" t="str">
        <f>IF(VLOOKUP($D51,WWF_2013Samples_20140919.xlsx!$A$1:$I$588,3,FALSE)=0,"",VLOOKUP($D51,WWF_2013Samples_20140919.xlsx!$A$1:$I$588,3,FALSE))</f>
        <v xml:space="preserve">Bach Ma NP </v>
      </c>
      <c r="K51" s="117">
        <f>IF(VLOOKUP($D51,WWF_2013Samples_20140919.xlsx!$A$1:$I$588,4,FALSE)=0,"",VLOOKUP($D51,WWF_2013Samples_20140919.xlsx!$A$1:$I$588,4,FALSE))</f>
        <v>418</v>
      </c>
      <c r="L51" s="118" t="str">
        <f>IF(VLOOKUP($D51,WWF_2013Samples_20140919.xlsx!$A$1:$I$588,5,FALSE)=0,"",VLOOKUP($D51,WWF_2013Samples_20140919.xlsx!$A$1:$I$588,5,FALSE))</f>
        <v>Vong - 06</v>
      </c>
      <c r="M51" s="118">
        <f>IF(VLOOKUP($D51,WWF_2013Samples_20140919.xlsx!$A$1:$I$588,6,FALSE)=0,"",VLOOKUP($D51,WWF_2013Samples_20140919.xlsx!$A$1:$I$588,6,FALSE))</f>
        <v>6</v>
      </c>
      <c r="N51" s="118" t="str">
        <f>IF(VLOOKUP($D51,WWF_2013Samples_20140919.xlsx!$A$1:$I$588,7,FALSE)=0,"",VLOOKUP($D51,WWF_2013Samples_20140919.xlsx!$A$1:$I$588,7,FALSE))</f>
        <v>BM-6</v>
      </c>
      <c r="O51" s="119"/>
    </row>
    <row r="52" spans="1:18" s="113" customFormat="1">
      <c r="B52" s="113">
        <v>50</v>
      </c>
      <c r="C52" s="114" t="s">
        <v>712</v>
      </c>
      <c r="D52" s="115" t="s">
        <v>584</v>
      </c>
      <c r="E52" s="113" t="s">
        <v>2377</v>
      </c>
      <c r="F52" s="162" t="s">
        <v>3666</v>
      </c>
      <c r="G52" s="162" t="s">
        <v>3656</v>
      </c>
      <c r="H52" s="162"/>
      <c r="I52" s="116" t="str">
        <f>IF(VLOOKUP($D52,WWF_2013Samples_20140919.xlsx!$A$1:$I$588,2,FALSE)=0,"",VLOOKUP($D52,WWF_2013Samples_20140919.xlsx!$A$1:$I$588,2,FALSE))</f>
        <v>24&amp;25/09/2012</v>
      </c>
      <c r="J52" s="116" t="str">
        <f>IF(VLOOKUP($D52,WWF_2013Samples_20140919.xlsx!$A$1:$I$588,3,FALSE)=0,"",VLOOKUP($D52,WWF_2013Samples_20140919.xlsx!$A$1:$I$588,3,FALSE))</f>
        <v xml:space="preserve">Bach Ma NP </v>
      </c>
      <c r="K52" s="117">
        <f>IF(VLOOKUP($D52,WWF_2013Samples_20140919.xlsx!$A$1:$I$588,4,FALSE)=0,"",VLOOKUP($D52,WWF_2013Samples_20140919.xlsx!$A$1:$I$588,4,FALSE))</f>
        <v>419</v>
      </c>
      <c r="L52" s="118" t="str">
        <f>IF(VLOOKUP($D52,WWF_2013Samples_20140919.xlsx!$A$1:$I$588,5,FALSE)=0,"",VLOOKUP($D52,WWF_2013Samples_20140919.xlsx!$A$1:$I$588,5,FALSE))</f>
        <v>Dũng - 02</v>
      </c>
      <c r="M52" s="118">
        <f>IF(VLOOKUP($D52,WWF_2013Samples_20140919.xlsx!$A$1:$I$588,6,FALSE)=0,"",VLOOKUP($D52,WWF_2013Samples_20140919.xlsx!$A$1:$I$588,6,FALSE))</f>
        <v>15</v>
      </c>
      <c r="N52" s="118" t="str">
        <f>IF(VLOOKUP($D52,WWF_2013Samples_20140919.xlsx!$A$1:$I$588,7,FALSE)=0,"",VLOOKUP($D52,WWF_2013Samples_20140919.xlsx!$A$1:$I$588,7,FALSE))</f>
        <v>BM -12</v>
      </c>
      <c r="O52" s="119"/>
    </row>
    <row r="53" spans="1:18" s="113" customFormat="1">
      <c r="B53" s="113">
        <v>51</v>
      </c>
      <c r="C53" s="114" t="s">
        <v>712</v>
      </c>
      <c r="D53" s="115" t="s">
        <v>66</v>
      </c>
      <c r="E53" s="113" t="s">
        <v>2377</v>
      </c>
      <c r="F53" s="162" t="s">
        <v>3666</v>
      </c>
      <c r="G53" s="162" t="s">
        <v>3656</v>
      </c>
      <c r="H53" s="162"/>
      <c r="I53" s="116">
        <f>IF(VLOOKUP($D53,WWF_2013Samples_20140919.xlsx!$A$1:$I$588,2,FALSE)=0,"",VLOOKUP($D53,WWF_2013Samples_20140919.xlsx!$A$1:$I$588,2,FALSE))</f>
        <v>41156</v>
      </c>
      <c r="J53" s="116" t="str">
        <f>IF(VLOOKUP($D53,WWF_2013Samples_20140919.xlsx!$A$1:$I$588,3,FALSE)=0,"",VLOOKUP($D53,WWF_2013Samples_20140919.xlsx!$A$1:$I$588,3,FALSE))</f>
        <v xml:space="preserve">Bach Ma NP </v>
      </c>
      <c r="K53" s="117">
        <f>IF(VLOOKUP($D53,WWF_2013Samples_20140919.xlsx!$A$1:$I$588,4,FALSE)=0,"",VLOOKUP($D53,WWF_2013Samples_20140919.xlsx!$A$1:$I$588,4,FALSE))</f>
        <v>429</v>
      </c>
      <c r="L53" s="118" t="str">
        <f>IF(VLOOKUP($D53,WWF_2013Samples_20140919.xlsx!$A$1:$I$588,5,FALSE)=0,"",VLOOKUP($D53,WWF_2013Samples_20140919.xlsx!$A$1:$I$588,5,FALSE))</f>
        <v>Quang - 01</v>
      </c>
      <c r="M53" s="118">
        <f>IF(VLOOKUP($D53,WWF_2013Samples_20140919.xlsx!$A$1:$I$588,6,FALSE)=0,"",VLOOKUP($D53,WWF_2013Samples_20140919.xlsx!$A$1:$I$588,6,FALSE))</f>
        <v>5</v>
      </c>
      <c r="N53" s="118" t="str">
        <f>IF(VLOOKUP($D53,WWF_2013Samples_20140919.xlsx!$A$1:$I$588,7,FALSE)=0,"",VLOOKUP($D53,WWF_2013Samples_20140919.xlsx!$A$1:$I$588,7,FALSE))</f>
        <v>BM -15</v>
      </c>
      <c r="O53" s="119"/>
    </row>
    <row r="54" spans="1:18" s="113" customFormat="1">
      <c r="B54" s="113">
        <v>52</v>
      </c>
      <c r="C54" s="114" t="s">
        <v>712</v>
      </c>
      <c r="D54" s="115" t="s">
        <v>64</v>
      </c>
      <c r="E54" s="113" t="s">
        <v>2377</v>
      </c>
      <c r="F54" s="162" t="s">
        <v>3666</v>
      </c>
      <c r="G54" s="162" t="s">
        <v>3656</v>
      </c>
      <c r="H54" s="162"/>
      <c r="I54" s="116">
        <f>IF(VLOOKUP($D54,WWF_2013Samples_20140919.xlsx!$A$1:$I$588,2,FALSE)=0,"",VLOOKUP($D54,WWF_2013Samples_20140919.xlsx!$A$1:$I$588,2,FALSE))</f>
        <v>41521</v>
      </c>
      <c r="J54" s="116" t="str">
        <f>IF(VLOOKUP($D54,WWF_2013Samples_20140919.xlsx!$A$1:$I$588,3,FALSE)=0,"",VLOOKUP($D54,WWF_2013Samples_20140919.xlsx!$A$1:$I$588,3,FALSE))</f>
        <v xml:space="preserve">Bach Ma NP </v>
      </c>
      <c r="K54" s="117">
        <f>IF(VLOOKUP($D54,WWF_2013Samples_20140919.xlsx!$A$1:$I$588,4,FALSE)=0,"",VLOOKUP($D54,WWF_2013Samples_20140919.xlsx!$A$1:$I$588,4,FALSE))</f>
        <v>429</v>
      </c>
      <c r="L54" s="118" t="str">
        <f>IF(VLOOKUP($D54,WWF_2013Samples_20140919.xlsx!$A$1:$I$588,5,FALSE)=0,"",VLOOKUP($D54,WWF_2013Samples_20140919.xlsx!$A$1:$I$588,5,FALSE))</f>
        <v>Nguyễn Văn Thiện</v>
      </c>
      <c r="M54" s="118">
        <f>IF(VLOOKUP($D54,WWF_2013Samples_20140919.xlsx!$A$1:$I$588,6,FALSE)=0,"",VLOOKUP($D54,WWF_2013Samples_20140919.xlsx!$A$1:$I$588,6,FALSE))</f>
        <v>3</v>
      </c>
      <c r="N54" s="118" t="str">
        <f>IF(VLOOKUP($D54,WWF_2013Samples_20140919.xlsx!$A$1:$I$588,7,FALSE)=0,"",VLOOKUP($D54,WWF_2013Samples_20140919.xlsx!$A$1:$I$588,7,FALSE))</f>
        <v>BM-20</v>
      </c>
      <c r="O54" s="119"/>
    </row>
    <row r="55" spans="1:18" s="113" customFormat="1">
      <c r="B55" s="113">
        <v>53</v>
      </c>
      <c r="C55" s="114" t="s">
        <v>712</v>
      </c>
      <c r="D55" s="115" t="s">
        <v>429</v>
      </c>
      <c r="E55" s="113" t="s">
        <v>2377</v>
      </c>
      <c r="F55" s="162" t="s">
        <v>3666</v>
      </c>
      <c r="G55" s="162" t="s">
        <v>3656</v>
      </c>
      <c r="H55" s="162"/>
      <c r="I55" s="116">
        <f>IF(VLOOKUP($D55,WWF_2013Samples_20140919.xlsx!$A$1:$I$588,2,FALSE)=0,"",VLOOKUP($D55,WWF_2013Samples_20140919.xlsx!$A$1:$I$588,2,FALSE))</f>
        <v>41551</v>
      </c>
      <c r="J55" s="116" t="str">
        <f>IF(VLOOKUP($D55,WWF_2013Samples_20140919.xlsx!$A$1:$I$588,3,FALSE)=0,"",VLOOKUP($D55,WWF_2013Samples_20140919.xlsx!$A$1:$I$588,3,FALSE))</f>
        <v xml:space="preserve">Bach Ma NP </v>
      </c>
      <c r="K55" s="117">
        <f>IF(VLOOKUP($D55,WWF_2013Samples_20140919.xlsx!$A$1:$I$588,4,FALSE)=0,"",VLOOKUP($D55,WWF_2013Samples_20140919.xlsx!$A$1:$I$588,4,FALSE))</f>
        <v>429</v>
      </c>
      <c r="L55" s="118" t="str">
        <f>IF(VLOOKUP($D55,WWF_2013Samples_20140919.xlsx!$A$1:$I$588,5,FALSE)=0,"",VLOOKUP($D55,WWF_2013Samples_20140919.xlsx!$A$1:$I$588,5,FALSE))</f>
        <v>Nguyễn Văn Thiện</v>
      </c>
      <c r="M55" s="118">
        <f>IF(VLOOKUP($D55,WWF_2013Samples_20140919.xlsx!$A$1:$I$588,6,FALSE)=0,"",VLOOKUP($D55,WWF_2013Samples_20140919.xlsx!$A$1:$I$588,6,FALSE))</f>
        <v>27</v>
      </c>
      <c r="N55" s="118" t="str">
        <f>IF(VLOOKUP($D55,WWF_2013Samples_20140919.xlsx!$A$1:$I$588,7,FALSE)=0,"",VLOOKUP($D55,WWF_2013Samples_20140919.xlsx!$A$1:$I$588,7,FALSE))</f>
        <v>BM-26</v>
      </c>
      <c r="O55" s="119"/>
    </row>
    <row r="56" spans="1:18" s="113" customFormat="1">
      <c r="B56" s="113">
        <v>54</v>
      </c>
      <c r="C56" s="114" t="s">
        <v>712</v>
      </c>
      <c r="D56" s="115" t="s">
        <v>379</v>
      </c>
      <c r="E56" s="113" t="s">
        <v>2377</v>
      </c>
      <c r="F56" s="162" t="s">
        <v>3666</v>
      </c>
      <c r="G56" s="162" t="s">
        <v>3656</v>
      </c>
      <c r="H56" s="162"/>
      <c r="I56" s="116">
        <f>IF(VLOOKUP($D56,WWF_2013Samples_20140919.xlsx!$A$1:$I$588,2,FALSE)=0,"",VLOOKUP($D56,WWF_2013Samples_20140919.xlsx!$A$1:$I$588,2,FALSE))</f>
        <v>41551</v>
      </c>
      <c r="J56" s="116" t="str">
        <f>IF(VLOOKUP($D56,WWF_2013Samples_20140919.xlsx!$A$1:$I$588,3,FALSE)=0,"",VLOOKUP($D56,WWF_2013Samples_20140919.xlsx!$A$1:$I$588,3,FALSE))</f>
        <v xml:space="preserve">Bach Ma NP </v>
      </c>
      <c r="K56" s="117">
        <f>IF(VLOOKUP($D56,WWF_2013Samples_20140919.xlsx!$A$1:$I$588,4,FALSE)=0,"",VLOOKUP($D56,WWF_2013Samples_20140919.xlsx!$A$1:$I$588,4,FALSE))</f>
        <v>429</v>
      </c>
      <c r="L56" s="118" t="str">
        <f>IF(VLOOKUP($D56,WWF_2013Samples_20140919.xlsx!$A$1:$I$588,5,FALSE)=0,"",VLOOKUP($D56,WWF_2013Samples_20140919.xlsx!$A$1:$I$588,5,FALSE))</f>
        <v>Huỳnh Đức Huy</v>
      </c>
      <c r="M56" s="118">
        <f>IF(VLOOKUP($D56,WWF_2013Samples_20140919.xlsx!$A$1:$I$588,6,FALSE)=0,"",VLOOKUP($D56,WWF_2013Samples_20140919.xlsx!$A$1:$I$588,6,FALSE))</f>
        <v>7</v>
      </c>
      <c r="N56" s="118" t="str">
        <f>IF(VLOOKUP($D56,WWF_2013Samples_20140919.xlsx!$A$1:$I$588,7,FALSE)=0,"",VLOOKUP($D56,WWF_2013Samples_20140919.xlsx!$A$1:$I$588,7,FALSE))</f>
        <v>BM-28</v>
      </c>
      <c r="O56" s="119"/>
    </row>
    <row r="57" spans="1:18" s="113" customFormat="1">
      <c r="B57" s="113">
        <v>55</v>
      </c>
      <c r="C57" s="114" t="s">
        <v>712</v>
      </c>
      <c r="D57" s="115" t="s">
        <v>380</v>
      </c>
      <c r="E57" s="113" t="s">
        <v>2377</v>
      </c>
      <c r="F57" s="162" t="s">
        <v>3666</v>
      </c>
      <c r="G57" s="162" t="s">
        <v>3656</v>
      </c>
      <c r="H57" s="162"/>
      <c r="I57" s="116">
        <f>IF(VLOOKUP($D57,WWF_2013Samples_20140919.xlsx!$A$1:$I$588,2,FALSE)=0,"",VLOOKUP($D57,WWF_2013Samples_20140919.xlsx!$A$1:$I$588,2,FALSE))</f>
        <v>41612</v>
      </c>
      <c r="J57" s="116" t="str">
        <f>IF(VLOOKUP($D57,WWF_2013Samples_20140919.xlsx!$A$1:$I$588,3,FALSE)=0,"",VLOOKUP($D57,WWF_2013Samples_20140919.xlsx!$A$1:$I$588,3,FALSE))</f>
        <v xml:space="preserve">Bach Ma NP </v>
      </c>
      <c r="K57" s="117">
        <f>IF(VLOOKUP($D57,WWF_2013Samples_20140919.xlsx!$A$1:$I$588,4,FALSE)=0,"",VLOOKUP($D57,WWF_2013Samples_20140919.xlsx!$A$1:$I$588,4,FALSE))</f>
        <v>429</v>
      </c>
      <c r="L57" s="118" t="str">
        <f>IF(VLOOKUP($D57,WWF_2013Samples_20140919.xlsx!$A$1:$I$588,5,FALSE)=0,"",VLOOKUP($D57,WWF_2013Samples_20140919.xlsx!$A$1:$I$588,5,FALSE))</f>
        <v>Nguyễn Văn Thiện</v>
      </c>
      <c r="M57" s="118">
        <f>IF(VLOOKUP($D57,WWF_2013Samples_20140919.xlsx!$A$1:$I$588,6,FALSE)=0,"",VLOOKUP($D57,WWF_2013Samples_20140919.xlsx!$A$1:$I$588,6,FALSE))</f>
        <v>33</v>
      </c>
      <c r="N57" s="118" t="str">
        <f>IF(VLOOKUP($D57,WWF_2013Samples_20140919.xlsx!$A$1:$I$588,7,FALSE)=0,"",VLOOKUP($D57,WWF_2013Samples_20140919.xlsx!$A$1:$I$588,7,FALSE))</f>
        <v>BM-37</v>
      </c>
      <c r="O57" s="119"/>
    </row>
    <row r="58" spans="1:18" s="113" customFormat="1">
      <c r="B58" s="113">
        <v>56</v>
      </c>
      <c r="C58" s="114" t="s">
        <v>712</v>
      </c>
      <c r="D58" s="115" t="s">
        <v>130</v>
      </c>
      <c r="E58" s="113" t="s">
        <v>2377</v>
      </c>
      <c r="F58" s="162" t="s">
        <v>3666</v>
      </c>
      <c r="G58" s="162" t="s">
        <v>3656</v>
      </c>
      <c r="H58" s="162"/>
      <c r="I58" s="116" t="str">
        <f>IF(VLOOKUP($D58,WWF_2013Samples_20140919.xlsx!$A$1:$I$588,2,FALSE)=0,"",VLOOKUP($D58,WWF_2013Samples_20140919.xlsx!$A$1:$I$588,2,FALSE))</f>
        <v>13/4/2013</v>
      </c>
      <c r="J58" s="116" t="str">
        <f>IF(VLOOKUP($D58,WWF_2013Samples_20140919.xlsx!$A$1:$I$588,3,FALSE)=0,"",VLOOKUP($D58,WWF_2013Samples_20140919.xlsx!$A$1:$I$588,3,FALSE))</f>
        <v xml:space="preserve">Bach Ma NP </v>
      </c>
      <c r="K58" s="117">
        <f>IF(VLOOKUP($D58,WWF_2013Samples_20140919.xlsx!$A$1:$I$588,4,FALSE)=0,"",VLOOKUP($D58,WWF_2013Samples_20140919.xlsx!$A$1:$I$588,4,FALSE))</f>
        <v>429</v>
      </c>
      <c r="L58" s="118" t="str">
        <f>IF(VLOOKUP($D58,WWF_2013Samples_20140919.xlsx!$A$1:$I$588,5,FALSE)=0,"",VLOOKUP($D58,WWF_2013Samples_20140919.xlsx!$A$1:$I$588,5,FALSE))</f>
        <v/>
      </c>
      <c r="M58" s="118">
        <f>IF(VLOOKUP($D58,WWF_2013Samples_20140919.xlsx!$A$1:$I$588,6,FALSE)=0,"",VLOOKUP($D58,WWF_2013Samples_20140919.xlsx!$A$1:$I$588,6,FALSE))</f>
        <v>20</v>
      </c>
      <c r="N58" s="118" t="str">
        <f>IF(VLOOKUP($D58,WWF_2013Samples_20140919.xlsx!$A$1:$I$588,7,FALSE)=0,"",VLOOKUP($D58,WWF_2013Samples_20140919.xlsx!$A$1:$I$588,7,FALSE))</f>
        <v>BM-42</v>
      </c>
      <c r="O58" s="119"/>
    </row>
    <row r="59" spans="1:18" s="113" customFormat="1">
      <c r="B59" s="113">
        <v>57</v>
      </c>
      <c r="C59" s="114" t="s">
        <v>712</v>
      </c>
      <c r="D59" s="115" t="s">
        <v>3</v>
      </c>
      <c r="E59" s="113" t="s">
        <v>2377</v>
      </c>
      <c r="F59" s="162" t="s">
        <v>3666</v>
      </c>
      <c r="G59" s="162" t="s">
        <v>3656</v>
      </c>
      <c r="H59" s="162"/>
      <c r="I59" s="116" t="str">
        <f>IF(VLOOKUP($D59,WWF_2013Samples_20140919.xlsx!$A$1:$I$588,2,FALSE)=0,"",VLOOKUP($D59,WWF_2013Samples_20140919.xlsx!$A$1:$I$588,2,FALSE))</f>
        <v>13/4/2013</v>
      </c>
      <c r="J59" s="116" t="str">
        <f>IF(VLOOKUP($D59,WWF_2013Samples_20140919.xlsx!$A$1:$I$588,3,FALSE)=0,"",VLOOKUP($D59,WWF_2013Samples_20140919.xlsx!$A$1:$I$588,3,FALSE))</f>
        <v xml:space="preserve">Bach Ma NP </v>
      </c>
      <c r="K59" s="117">
        <f>IF(VLOOKUP($D59,WWF_2013Samples_20140919.xlsx!$A$1:$I$588,4,FALSE)=0,"",VLOOKUP($D59,WWF_2013Samples_20140919.xlsx!$A$1:$I$588,4,FALSE))</f>
        <v>429</v>
      </c>
      <c r="L59" s="118" t="str">
        <f>IF(VLOOKUP($D59,WWF_2013Samples_20140919.xlsx!$A$1:$I$588,5,FALSE)=0,"",VLOOKUP($D59,WWF_2013Samples_20140919.xlsx!$A$1:$I$588,5,FALSE))</f>
        <v/>
      </c>
      <c r="M59" s="118">
        <f>IF(VLOOKUP($D59,WWF_2013Samples_20140919.xlsx!$A$1:$I$588,6,FALSE)=0,"",VLOOKUP($D59,WWF_2013Samples_20140919.xlsx!$A$1:$I$588,6,FALSE))</f>
        <v>38</v>
      </c>
      <c r="N59" s="118" t="str">
        <f>IF(VLOOKUP($D59,WWF_2013Samples_20140919.xlsx!$A$1:$I$588,7,FALSE)=0,"",VLOOKUP($D59,WWF_2013Samples_20140919.xlsx!$A$1:$I$588,7,FALSE))</f>
        <v>BM-44</v>
      </c>
      <c r="O59" s="119"/>
    </row>
    <row r="60" spans="1:18" s="113" customFormat="1">
      <c r="A60" s="108"/>
      <c r="B60" s="108">
        <v>58</v>
      </c>
      <c r="C60" s="121" t="s">
        <v>712</v>
      </c>
      <c r="D60" s="109" t="s">
        <v>153</v>
      </c>
      <c r="E60" s="108" t="s">
        <v>3167</v>
      </c>
      <c r="F60" s="162" t="s">
        <v>3666</v>
      </c>
      <c r="G60" s="162" t="s">
        <v>3657</v>
      </c>
      <c r="H60" s="162"/>
      <c r="I60" s="110">
        <f>IF(VLOOKUP($D60,Leech_Combinations_20140919.xls!$A$1:$Q$382,2,FALSE)=0,"",VLOOKUP($D60,Leech_Combinations_20140919.xls!$A$1:$Q$382,2,FALSE))</f>
        <v>41527</v>
      </c>
      <c r="J60" s="110" t="str">
        <f>IF(VLOOKUP($D60,Leech_Combinations_20140919.xls!$A$1:$Q$382,14,FALSE)=0,"",VLOOKUP($D60,Leech_Combinations_20140919.xls!$A$1:$Q$382,14,FALSE))</f>
        <v>Bach Ma Ext.</v>
      </c>
      <c r="K60" s="111">
        <f>IF(VLOOKUP($D60,Leech_Combinations_20140919.xls!$A$1:$Q$382,15,FALSE)=0,"",VLOOKUP($D60,Leech_Combinations_20140919.xls!$A$1:$Q$382,15,FALSE))</f>
        <v>410</v>
      </c>
      <c r="L60" s="120"/>
      <c r="M60" s="120">
        <f>IF(VLOOKUP($D60,Leech_Combinations_20140919.xls!$A$1:$Q$382,13,FALSE)=0, "", VLOOKUP($D60,Leech_Combinations_20140919.xls!$A$1:$Q$382,13,FALSE))</f>
        <v>50</v>
      </c>
      <c r="N60" s="120" t="str">
        <f>IF(VLOOKUP($D60,Leech_Combinations_20140919.xls!$A$1:$Q$382,6,FALSE)=0, "", VLOOKUP($D60,Leech_Combinations_20140919.xls!$A$1:$Q$382,6,FALSE))</f>
        <v>BM70</v>
      </c>
      <c r="O60" s="120" t="str">
        <f>IF(VLOOKUP($D60,Leech_Combinations_20140919.xls!$A$1:$Q$382,3,FALSE)=0, "", VLOOKUP($D60,Leech_Combinations_20140919.xls!$A$1:$Q$382,3,FALSE))</f>
        <v>Thien, Lam, Dung</v>
      </c>
      <c r="P60" s="108"/>
      <c r="Q60" s="108"/>
      <c r="R60" s="108"/>
    </row>
    <row r="61" spans="1:18" s="113" customFormat="1">
      <c r="A61" s="108"/>
      <c r="B61" s="108">
        <v>59</v>
      </c>
      <c r="C61" s="121" t="s">
        <v>712</v>
      </c>
      <c r="D61" s="109" t="s">
        <v>219</v>
      </c>
      <c r="E61" s="108" t="s">
        <v>3167</v>
      </c>
      <c r="F61" s="162" t="s">
        <v>3666</v>
      </c>
      <c r="G61" s="162" t="s">
        <v>3657</v>
      </c>
      <c r="H61" s="162"/>
      <c r="I61" s="110" t="str">
        <f>IF(VLOOKUP($D61,Leech_Combinations_20140919.xls!$A$1:$Q$382,2,FALSE)=0,"",VLOOKUP($D61,Leech_Combinations_20140919.xls!$A$1:$Q$382,2,FALSE))</f>
        <v/>
      </c>
      <c r="J61" s="110" t="str">
        <f>IF(VLOOKUP($D61,Leech_Combinations_20140919.xls!$A$1:$Q$382,14,FALSE)=0,"",VLOOKUP($D61,Leech_Combinations_20140919.xls!$A$1:$Q$382,14,FALSE))</f>
        <v>Bach Ma Ext.</v>
      </c>
      <c r="K61" s="111" t="str">
        <f>IF(VLOOKUP($D61,Leech_Combinations_20140919.xls!$A$1:$Q$382,15,FALSE)=0,"",VLOOKUP($D61,Leech_Combinations_20140919.xls!$A$1:$Q$382,15,FALSE))</f>
        <v/>
      </c>
      <c r="L61" s="120"/>
      <c r="M61" s="120">
        <f>IF(VLOOKUP($D61,Leech_Combinations_20140919.xls!$A$1:$Q$382,13,FALSE)=0, "", VLOOKUP($D61,Leech_Combinations_20140919.xls!$A$1:$Q$382,13,FALSE))</f>
        <v>50</v>
      </c>
      <c r="N61" s="120" t="str">
        <f>IF(VLOOKUP($D61,Leech_Combinations_20140919.xls!$A$1:$Q$382,6,FALSE)=0, "", VLOOKUP($D61,Leech_Combinations_20140919.xls!$A$1:$Q$382,6,FALSE))</f>
        <v>BM72</v>
      </c>
      <c r="O61" s="120" t="str">
        <f>IF(VLOOKUP($D61,Leech_Combinations_20140919.xls!$A$1:$Q$382,3,FALSE)=0, "", VLOOKUP($D61,Leech_Combinations_20140919.xls!$A$1:$Q$382,3,FALSE))</f>
        <v/>
      </c>
      <c r="P61" s="108"/>
      <c r="Q61" s="108"/>
      <c r="R61" s="108"/>
    </row>
    <row r="62" spans="1:18" s="113" customFormat="1">
      <c r="A62" s="108"/>
      <c r="B62" s="108">
        <v>60</v>
      </c>
      <c r="C62" s="121" t="s">
        <v>712</v>
      </c>
      <c r="D62" s="109" t="s">
        <v>269</v>
      </c>
      <c r="E62" s="108" t="s">
        <v>3167</v>
      </c>
      <c r="F62" s="162" t="s">
        <v>3666</v>
      </c>
      <c r="G62" s="162" t="s">
        <v>3657</v>
      </c>
      <c r="H62" s="162"/>
      <c r="I62" s="110" t="str">
        <f>IF(VLOOKUP($D62,Leech_Combinations_20140919.xls!$A$1:$Q$382,2,FALSE)=0,"",VLOOKUP($D62,Leech_Combinations_20140919.xls!$A$1:$Q$382,2,FALSE))</f>
        <v/>
      </c>
      <c r="J62" s="110" t="str">
        <f>IF(VLOOKUP($D62,Leech_Combinations_20140919.xls!$A$1:$Q$382,14,FALSE)=0,"",VLOOKUP($D62,Leech_Combinations_20140919.xls!$A$1:$Q$382,14,FALSE))</f>
        <v>Bach Ma Ext.</v>
      </c>
      <c r="K62" s="111" t="str">
        <f>IF(VLOOKUP($D62,Leech_Combinations_20140919.xls!$A$1:$Q$382,15,FALSE)=0,"",VLOOKUP($D62,Leech_Combinations_20140919.xls!$A$1:$Q$382,15,FALSE))</f>
        <v/>
      </c>
      <c r="L62" s="120"/>
      <c r="M62" s="120">
        <f>IF(VLOOKUP($D62,Leech_Combinations_20140919.xls!$A$1:$Q$382,13,FALSE)=0, "", VLOOKUP($D62,Leech_Combinations_20140919.xls!$A$1:$Q$382,13,FALSE))</f>
        <v>50</v>
      </c>
      <c r="N62" s="120" t="str">
        <f>IF(VLOOKUP($D62,Leech_Combinations_20140919.xls!$A$1:$Q$382,6,FALSE)=0, "", VLOOKUP($D62,Leech_Combinations_20140919.xls!$A$1:$Q$382,6,FALSE))</f>
        <v>BM74</v>
      </c>
      <c r="O62" s="120" t="str">
        <f>IF(VLOOKUP($D62,Leech_Combinations_20140919.xls!$A$1:$Q$382,3,FALSE)=0, "", VLOOKUP($D62,Leech_Combinations_20140919.xls!$A$1:$Q$382,3,FALSE))</f>
        <v/>
      </c>
      <c r="P62" s="108"/>
      <c r="Q62" s="108"/>
      <c r="R62" s="108"/>
    </row>
    <row r="63" spans="1:18" s="113" customFormat="1">
      <c r="A63" s="108"/>
      <c r="B63" s="108">
        <v>61</v>
      </c>
      <c r="C63" s="121" t="s">
        <v>712</v>
      </c>
      <c r="D63" s="109" t="s">
        <v>210</v>
      </c>
      <c r="E63" s="108" t="s">
        <v>3167</v>
      </c>
      <c r="F63" s="162" t="s">
        <v>3666</v>
      </c>
      <c r="G63" s="162" t="s">
        <v>3657</v>
      </c>
      <c r="H63" s="162"/>
      <c r="I63" s="110">
        <f>IF(VLOOKUP($D63,Leech_Combinations_20140919.xls!$A$1:$Q$382,2,FALSE)=0,"",VLOOKUP($D63,Leech_Combinations_20140919.xls!$A$1:$Q$382,2,FALSE))</f>
        <v>41529</v>
      </c>
      <c r="J63" s="110" t="str">
        <f>IF(VLOOKUP($D63,Leech_Combinations_20140919.xls!$A$1:$Q$382,14,FALSE)=0,"",VLOOKUP($D63,Leech_Combinations_20140919.xls!$A$1:$Q$382,14,FALSE))</f>
        <v>Bach Ma Ext.</v>
      </c>
      <c r="K63" s="111">
        <f>IF(VLOOKUP($D63,Leech_Combinations_20140919.xls!$A$1:$Q$382,15,FALSE)=0,"",VLOOKUP($D63,Leech_Combinations_20140919.xls!$A$1:$Q$382,15,FALSE))</f>
        <v>410</v>
      </c>
      <c r="L63" s="120"/>
      <c r="M63" s="120">
        <f>IF(VLOOKUP($D63,Leech_Combinations_20140919.xls!$A$1:$Q$382,13,FALSE)=0, "", VLOOKUP($D63,Leech_Combinations_20140919.xls!$A$1:$Q$382,13,FALSE))</f>
        <v>50</v>
      </c>
      <c r="N63" s="120" t="str">
        <f>IF(VLOOKUP($D63,Leech_Combinations_20140919.xls!$A$1:$Q$382,6,FALSE)=0, "", VLOOKUP($D63,Leech_Combinations_20140919.xls!$A$1:$Q$382,6,FALSE))</f>
        <v>BM76</v>
      </c>
      <c r="O63" s="120" t="str">
        <f>IF(VLOOKUP($D63,Leech_Combinations_20140919.xls!$A$1:$Q$382,3,FALSE)=0, "", VLOOKUP($D63,Leech_Combinations_20140919.xls!$A$1:$Q$382,3,FALSE))</f>
        <v>Thien, Dung</v>
      </c>
      <c r="P63" s="108"/>
      <c r="Q63" s="108"/>
      <c r="R63" s="108"/>
    </row>
    <row r="64" spans="1:18" s="113" customFormat="1">
      <c r="A64" s="108"/>
      <c r="B64" s="108">
        <v>62</v>
      </c>
      <c r="C64" s="121" t="s">
        <v>712</v>
      </c>
      <c r="D64" s="109" t="s">
        <v>77</v>
      </c>
      <c r="E64" s="108" t="s">
        <v>3167</v>
      </c>
      <c r="F64" s="162" t="s">
        <v>3666</v>
      </c>
      <c r="G64" s="162" t="s">
        <v>3657</v>
      </c>
      <c r="H64" s="162"/>
      <c r="I64" s="110">
        <f>IF(VLOOKUP($D64,Leech_Combinations_20140919.xls!$A$1:$Q$382,2,FALSE)=0,"",VLOOKUP($D64,Leech_Combinations_20140919.xls!$A$1:$Q$382,2,FALSE))</f>
        <v>41527</v>
      </c>
      <c r="J64" s="110" t="str">
        <f>IF(VLOOKUP($D64,Leech_Combinations_20140919.xls!$A$1:$Q$382,14,FALSE)=0,"",VLOOKUP($D64,Leech_Combinations_20140919.xls!$A$1:$Q$382,14,FALSE))</f>
        <v>Bach Ma Ext.</v>
      </c>
      <c r="K64" s="111">
        <f>IF(VLOOKUP($D64,Leech_Combinations_20140919.xls!$A$1:$Q$382,15,FALSE)=0,"",VLOOKUP($D64,Leech_Combinations_20140919.xls!$A$1:$Q$382,15,FALSE))</f>
        <v>410</v>
      </c>
      <c r="L64" s="120"/>
      <c r="M64" s="120">
        <f>IF(VLOOKUP($D64,Leech_Combinations_20140919.xls!$A$1:$Q$382,13,FALSE)=0, "", VLOOKUP($D64,Leech_Combinations_20140919.xls!$A$1:$Q$382,13,FALSE))</f>
        <v>50</v>
      </c>
      <c r="N64" s="120" t="str">
        <f>IF(VLOOKUP($D64,Leech_Combinations_20140919.xls!$A$1:$Q$382,6,FALSE)=0, "", VLOOKUP($D64,Leech_Combinations_20140919.xls!$A$1:$Q$382,6,FALSE))</f>
        <v>BM65</v>
      </c>
      <c r="O64" s="120" t="str">
        <f>IF(VLOOKUP($D64,Leech_Combinations_20140919.xls!$A$1:$Q$382,3,FALSE)=0, "", VLOOKUP($D64,Leech_Combinations_20140919.xls!$A$1:$Q$382,3,FALSE))</f>
        <v>Andrew</v>
      </c>
      <c r="P64" s="108"/>
      <c r="Q64" s="108"/>
      <c r="R64" s="108"/>
    </row>
    <row r="65" spans="1:18" s="113" customFormat="1">
      <c r="A65" s="108"/>
      <c r="B65" s="108">
        <v>63</v>
      </c>
      <c r="C65" s="121" t="s">
        <v>712</v>
      </c>
      <c r="D65" s="109" t="s">
        <v>181</v>
      </c>
      <c r="E65" s="108" t="s">
        <v>3167</v>
      </c>
      <c r="F65" s="162" t="s">
        <v>3666</v>
      </c>
      <c r="G65" s="162" t="s">
        <v>3657</v>
      </c>
      <c r="H65" s="162"/>
      <c r="I65" s="110" t="str">
        <f>IF(VLOOKUP($D65,Leech_Combinations_20140919.xls!$A$1:$Q$382,2,FALSE)=0,"",VLOOKUP($D65,Leech_Combinations_20140919.xls!$A$1:$Q$382,2,FALSE))</f>
        <v/>
      </c>
      <c r="J65" s="110" t="str">
        <f>IF(VLOOKUP($D65,Leech_Combinations_20140919.xls!$A$1:$Q$382,14,FALSE)=0,"",VLOOKUP($D65,Leech_Combinations_20140919.xls!$A$1:$Q$382,14,FALSE))</f>
        <v>Bach Ma Ext.</v>
      </c>
      <c r="K65" s="111" t="str">
        <f>IF(VLOOKUP($D65,Leech_Combinations_20140919.xls!$A$1:$Q$382,15,FALSE)=0,"",VLOOKUP($D65,Leech_Combinations_20140919.xls!$A$1:$Q$382,15,FALSE))</f>
        <v/>
      </c>
      <c r="L65" s="120"/>
      <c r="M65" s="120">
        <f>IF(VLOOKUP($D65,Leech_Combinations_20140919.xls!$A$1:$Q$382,13,FALSE)=0, "", VLOOKUP($D65,Leech_Combinations_20140919.xls!$A$1:$Q$382,13,FALSE))</f>
        <v>50</v>
      </c>
      <c r="N65" s="120" t="str">
        <f>IF(VLOOKUP($D65,Leech_Combinations_20140919.xls!$A$1:$Q$382,6,FALSE)=0, "", VLOOKUP($D65,Leech_Combinations_20140919.xls!$A$1:$Q$382,6,FALSE))</f>
        <v>BM78</v>
      </c>
      <c r="O65" s="120" t="str">
        <f>IF(VLOOKUP($D65,Leech_Combinations_20140919.xls!$A$1:$Q$382,3,FALSE)=0, "", VLOOKUP($D65,Leech_Combinations_20140919.xls!$A$1:$Q$382,3,FALSE))</f>
        <v/>
      </c>
      <c r="P65" s="108"/>
      <c r="Q65" s="108"/>
      <c r="R65" s="108"/>
    </row>
    <row r="66" spans="1:18" s="113" customFormat="1">
      <c r="A66" s="108"/>
      <c r="B66" s="108">
        <v>64</v>
      </c>
      <c r="C66" s="121" t="s">
        <v>712</v>
      </c>
      <c r="D66" s="109" t="s">
        <v>257</v>
      </c>
      <c r="E66" s="108" t="s">
        <v>3167</v>
      </c>
      <c r="F66" s="162" t="s">
        <v>3666</v>
      </c>
      <c r="G66" s="162" t="s">
        <v>3657</v>
      </c>
      <c r="H66" s="162"/>
      <c r="I66" s="110">
        <f>IF(VLOOKUP($D66,Leech_Combinations_20140919.xls!$A$1:$Q$382,2,FALSE)=0,"",VLOOKUP($D66,Leech_Combinations_20140919.xls!$A$1:$Q$382,2,FALSE))</f>
        <v>41526</v>
      </c>
      <c r="J66" s="110" t="str">
        <f>IF(VLOOKUP($D66,Leech_Combinations_20140919.xls!$A$1:$Q$382,14,FALSE)=0,"",VLOOKUP($D66,Leech_Combinations_20140919.xls!$A$1:$Q$382,14,FALSE))</f>
        <v>Bach Ma Ext.</v>
      </c>
      <c r="K66" s="111">
        <f>IF(VLOOKUP($D66,Leech_Combinations_20140919.xls!$A$1:$Q$382,15,FALSE)=0,"",VLOOKUP($D66,Leech_Combinations_20140919.xls!$A$1:$Q$382,15,FALSE))</f>
        <v>410</v>
      </c>
      <c r="L66" s="120"/>
      <c r="M66" s="120">
        <f>IF(VLOOKUP($D66,Leech_Combinations_20140919.xls!$A$1:$Q$382,13,FALSE)=0, "", VLOOKUP($D66,Leech_Combinations_20140919.xls!$A$1:$Q$382,13,FALSE))</f>
        <v>50</v>
      </c>
      <c r="N66" s="120" t="str">
        <f>IF(VLOOKUP($D66,Leech_Combinations_20140919.xls!$A$1:$Q$382,6,FALSE)=0, "", VLOOKUP($D66,Leech_Combinations_20140919.xls!$A$1:$Q$382,6,FALSE))</f>
        <v>BM61</v>
      </c>
      <c r="O66" s="120" t="str">
        <f>IF(VLOOKUP($D66,Leech_Combinations_20140919.xls!$A$1:$Q$382,3,FALSE)=0, "", VLOOKUP($D66,Leech_Combinations_20140919.xls!$A$1:$Q$382,3,FALSE))</f>
        <v>Andrew</v>
      </c>
      <c r="P66" s="108"/>
      <c r="Q66" s="108"/>
      <c r="R66" s="108"/>
    </row>
    <row r="67" spans="1:18" s="113" customFormat="1">
      <c r="A67" s="108"/>
      <c r="B67" s="108">
        <v>65</v>
      </c>
      <c r="C67" s="121" t="s">
        <v>712</v>
      </c>
      <c r="D67" s="109" t="s">
        <v>367</v>
      </c>
      <c r="E67" s="108" t="s">
        <v>3167</v>
      </c>
      <c r="F67" s="162" t="s">
        <v>3666</v>
      </c>
      <c r="G67" s="162" t="s">
        <v>3657</v>
      </c>
      <c r="H67" s="162"/>
      <c r="I67" s="110">
        <f>IF(VLOOKUP($D67,Leech_Combinations_20140919.xls!$A$1:$Q$382,2,FALSE)=0,"",VLOOKUP($D67,Leech_Combinations_20140919.xls!$A$1:$Q$382,2,FALSE))</f>
        <v>41526</v>
      </c>
      <c r="J67" s="110" t="str">
        <f>IF(VLOOKUP($D67,Leech_Combinations_20140919.xls!$A$1:$Q$382,14,FALSE)=0,"",VLOOKUP($D67,Leech_Combinations_20140919.xls!$A$1:$Q$382,14,FALSE))</f>
        <v>Bach Ma Ext.</v>
      </c>
      <c r="K67" s="111">
        <f>IF(VLOOKUP($D67,Leech_Combinations_20140919.xls!$A$1:$Q$382,15,FALSE)=0,"",VLOOKUP($D67,Leech_Combinations_20140919.xls!$A$1:$Q$382,15,FALSE))</f>
        <v>410</v>
      </c>
      <c r="L67" s="120"/>
      <c r="M67" s="120">
        <f>IF(VLOOKUP($D67,Leech_Combinations_20140919.xls!$A$1:$Q$382,13,FALSE)=0, "", VLOOKUP($D67,Leech_Combinations_20140919.xls!$A$1:$Q$382,13,FALSE))</f>
        <v>50</v>
      </c>
      <c r="N67" s="120" t="str">
        <f>IF(VLOOKUP($D67,Leech_Combinations_20140919.xls!$A$1:$Q$382,6,FALSE)=0, "", VLOOKUP($D67,Leech_Combinations_20140919.xls!$A$1:$Q$382,6,FALSE))</f>
        <v>BM63</v>
      </c>
      <c r="O67" s="120" t="str">
        <f>IF(VLOOKUP($D67,Leech_Combinations_20140919.xls!$A$1:$Q$382,3,FALSE)=0, "", VLOOKUP($D67,Leech_Combinations_20140919.xls!$A$1:$Q$382,3,FALSE))</f>
        <v>Tren, Nhuong</v>
      </c>
      <c r="P67" s="108"/>
      <c r="Q67" s="108"/>
      <c r="R67" s="108"/>
    </row>
    <row r="68" spans="1:18" s="113" customFormat="1">
      <c r="A68" s="108"/>
      <c r="B68" s="108">
        <v>66</v>
      </c>
      <c r="C68" s="121" t="s">
        <v>712</v>
      </c>
      <c r="D68" s="109" t="s">
        <v>183</v>
      </c>
      <c r="E68" s="108" t="s">
        <v>3167</v>
      </c>
      <c r="F68" s="162" t="s">
        <v>3666</v>
      </c>
      <c r="G68" s="162" t="s">
        <v>3657</v>
      </c>
      <c r="H68" s="162"/>
      <c r="I68" s="110">
        <f>IF(VLOOKUP($D68,Leech_Combinations_20140919.xls!$A$1:$Q$382,2,FALSE)=0,"",VLOOKUP($D68,Leech_Combinations_20140919.xls!$A$1:$Q$382,2,FALSE))</f>
        <v>41528</v>
      </c>
      <c r="J68" s="110" t="str">
        <f>IF(VLOOKUP($D68,Leech_Combinations_20140919.xls!$A$1:$Q$382,14,FALSE)=0,"",VLOOKUP($D68,Leech_Combinations_20140919.xls!$A$1:$Q$382,14,FALSE))</f>
        <v>Bach Ma Ext.</v>
      </c>
      <c r="K68" s="111">
        <f>IF(VLOOKUP($D68,Leech_Combinations_20140919.xls!$A$1:$Q$382,15,FALSE)=0,"",VLOOKUP($D68,Leech_Combinations_20140919.xls!$A$1:$Q$382,15,FALSE))</f>
        <v>410</v>
      </c>
      <c r="L68" s="120"/>
      <c r="M68" s="120">
        <f>IF(VLOOKUP($D68,Leech_Combinations_20140919.xls!$A$1:$Q$382,13,FALSE)=0, "", VLOOKUP($D68,Leech_Combinations_20140919.xls!$A$1:$Q$382,13,FALSE))</f>
        <v>50</v>
      </c>
      <c r="N68" s="120" t="str">
        <f>IF(VLOOKUP($D68,Leech_Combinations_20140919.xls!$A$1:$Q$382,6,FALSE)=0, "", VLOOKUP($D68,Leech_Combinations_20140919.xls!$A$1:$Q$382,6,FALSE))</f>
        <v>BM66</v>
      </c>
      <c r="O68" s="120" t="str">
        <f>IF(VLOOKUP($D68,Leech_Combinations_20140919.xls!$A$1:$Q$382,3,FALSE)=0, "", VLOOKUP($D68,Leech_Combinations_20140919.xls!$A$1:$Q$382,3,FALSE))</f>
        <v>Tren, Nhuong</v>
      </c>
      <c r="P68" s="108"/>
      <c r="Q68" s="108"/>
      <c r="R68" s="108"/>
    </row>
    <row r="69" spans="1:18" s="113" customFormat="1">
      <c r="A69" s="108"/>
      <c r="B69" s="108">
        <v>67</v>
      </c>
      <c r="C69" s="121" t="s">
        <v>712</v>
      </c>
      <c r="D69" s="109" t="s">
        <v>131</v>
      </c>
      <c r="E69" s="108" t="s">
        <v>3167</v>
      </c>
      <c r="F69" s="162" t="s">
        <v>3666</v>
      </c>
      <c r="G69" s="162" t="s">
        <v>3657</v>
      </c>
      <c r="H69" s="162"/>
      <c r="I69" s="110">
        <f>IF(VLOOKUP($D69,Leech_Combinations_20140919.xls!$A$1:$Q$382,2,FALSE)=0,"",VLOOKUP($D69,Leech_Combinations_20140919.xls!$A$1:$Q$382,2,FALSE))</f>
        <v>41529</v>
      </c>
      <c r="J69" s="110" t="str">
        <f>IF(VLOOKUP($D69,Leech_Combinations_20140919.xls!$A$1:$Q$382,14,FALSE)=0,"",VLOOKUP($D69,Leech_Combinations_20140919.xls!$A$1:$Q$382,14,FALSE))</f>
        <v>Bach Ma Ext.</v>
      </c>
      <c r="K69" s="111">
        <f>IF(VLOOKUP($D69,Leech_Combinations_20140919.xls!$A$1:$Q$382,15,FALSE)=0,"",VLOOKUP($D69,Leech_Combinations_20140919.xls!$A$1:$Q$382,15,FALSE))</f>
        <v>410</v>
      </c>
      <c r="L69" s="120"/>
      <c r="M69" s="120">
        <f>IF(VLOOKUP($D69,Leech_Combinations_20140919.xls!$A$1:$Q$382,13,FALSE)=0, "", VLOOKUP($D69,Leech_Combinations_20140919.xls!$A$1:$Q$382,13,FALSE))</f>
        <v>50</v>
      </c>
      <c r="N69" s="120" t="str">
        <f>IF(VLOOKUP($D69,Leech_Combinations_20140919.xls!$A$1:$Q$382,6,FALSE)=0, "", VLOOKUP($D69,Leech_Combinations_20140919.xls!$A$1:$Q$382,6,FALSE))</f>
        <v>BM84</v>
      </c>
      <c r="O69" s="120" t="str">
        <f>IF(VLOOKUP($D69,Leech_Combinations_20140919.xls!$A$1:$Q$382,3,FALSE)=0, "", VLOOKUP($D69,Leech_Combinations_20140919.xls!$A$1:$Q$382,3,FALSE))</f>
        <v>Tren, Nhuong</v>
      </c>
      <c r="P69" s="108"/>
      <c r="Q69" s="108"/>
      <c r="R69" s="108"/>
    </row>
    <row r="70" spans="1:18" s="113" customFormat="1">
      <c r="A70" s="108"/>
      <c r="B70" s="108">
        <v>68</v>
      </c>
      <c r="C70" s="121" t="s">
        <v>712</v>
      </c>
      <c r="D70" s="109" t="s">
        <v>104</v>
      </c>
      <c r="E70" s="108" t="s">
        <v>3167</v>
      </c>
      <c r="F70" s="162" t="s">
        <v>3666</v>
      </c>
      <c r="G70" s="162" t="s">
        <v>3657</v>
      </c>
      <c r="H70" s="162"/>
      <c r="I70" s="110">
        <f>IF(VLOOKUP($D70,Leech_Combinations_20140919.xls!$A$1:$Q$382,2,FALSE)=0,"",VLOOKUP($D70,Leech_Combinations_20140919.xls!$A$1:$Q$382,2,FALSE))</f>
        <v>41528</v>
      </c>
      <c r="J70" s="110" t="str">
        <f>IF(VLOOKUP($D70,Leech_Combinations_20140919.xls!$A$1:$Q$382,14,FALSE)=0,"",VLOOKUP($D70,Leech_Combinations_20140919.xls!$A$1:$Q$382,14,FALSE))</f>
        <v>Bach Ma Ext.</v>
      </c>
      <c r="K70" s="111">
        <f>IF(VLOOKUP($D70,Leech_Combinations_20140919.xls!$A$1:$Q$382,15,FALSE)=0,"",VLOOKUP($D70,Leech_Combinations_20140919.xls!$A$1:$Q$382,15,FALSE))</f>
        <v>410</v>
      </c>
      <c r="L70" s="120"/>
      <c r="M70" s="120">
        <f>IF(VLOOKUP($D70,Leech_Combinations_20140919.xls!$A$1:$Q$382,13,FALSE)=0, "", VLOOKUP($D70,Leech_Combinations_20140919.xls!$A$1:$Q$382,13,FALSE))</f>
        <v>50</v>
      </c>
      <c r="N70" s="120" t="str">
        <f>IF(VLOOKUP($D70,Leech_Combinations_20140919.xls!$A$1:$Q$382,6,FALSE)=0, "", VLOOKUP($D70,Leech_Combinations_20140919.xls!$A$1:$Q$382,6,FALSE))</f>
        <v>BM80</v>
      </c>
      <c r="O70" s="120" t="str">
        <f>IF(VLOOKUP($D70,Leech_Combinations_20140919.xls!$A$1:$Q$382,3,FALSE)=0, "", VLOOKUP($D70,Leech_Combinations_20140919.xls!$A$1:$Q$382,3,FALSE))</f>
        <v>Andrew</v>
      </c>
      <c r="P70" s="108"/>
      <c r="Q70" s="108"/>
      <c r="R70" s="108"/>
    </row>
    <row r="71" spans="1:18" s="113" customFormat="1">
      <c r="A71" s="108"/>
      <c r="B71" s="108">
        <v>69</v>
      </c>
      <c r="C71" s="121" t="s">
        <v>712</v>
      </c>
      <c r="D71" s="109" t="s">
        <v>63</v>
      </c>
      <c r="E71" s="108" t="s">
        <v>3167</v>
      </c>
      <c r="F71" s="162" t="s">
        <v>3666</v>
      </c>
      <c r="G71" s="162" t="s">
        <v>3657</v>
      </c>
      <c r="H71" s="162"/>
      <c r="I71" s="110">
        <f>IF(VLOOKUP($D71,Leech_Combinations_20140919.xls!$A$1:$Q$382,2,FALSE)=0,"",VLOOKUP($D71,Leech_Combinations_20140919.xls!$A$1:$Q$382,2,FALSE))</f>
        <v>41529</v>
      </c>
      <c r="J71" s="110" t="str">
        <f>IF(VLOOKUP($D71,Leech_Combinations_20140919.xls!$A$1:$Q$382,14,FALSE)=0,"",VLOOKUP($D71,Leech_Combinations_20140919.xls!$A$1:$Q$382,14,FALSE))</f>
        <v>Bach Ma Ext.</v>
      </c>
      <c r="K71" s="111">
        <f>IF(VLOOKUP($D71,Leech_Combinations_20140919.xls!$A$1:$Q$382,15,FALSE)=0,"",VLOOKUP($D71,Leech_Combinations_20140919.xls!$A$1:$Q$382,15,FALSE))</f>
        <v>410</v>
      </c>
      <c r="L71" s="120"/>
      <c r="M71" s="120">
        <f>IF(VLOOKUP($D71,Leech_Combinations_20140919.xls!$A$1:$Q$382,13,FALSE)=0, "", VLOOKUP($D71,Leech_Combinations_20140919.xls!$A$1:$Q$382,13,FALSE))</f>
        <v>50</v>
      </c>
      <c r="N71" s="120" t="str">
        <f>IF(VLOOKUP($D71,Leech_Combinations_20140919.xls!$A$1:$Q$382,6,FALSE)=0, "", VLOOKUP($D71,Leech_Combinations_20140919.xls!$A$1:$Q$382,6,FALSE))</f>
        <v>BM85</v>
      </c>
      <c r="O71" s="120" t="str">
        <f>IF(VLOOKUP($D71,Leech_Combinations_20140919.xls!$A$1:$Q$382,3,FALSE)=0, "", VLOOKUP($D71,Leech_Combinations_20140919.xls!$A$1:$Q$382,3,FALSE))</f>
        <v>Andrew</v>
      </c>
      <c r="P71" s="108"/>
      <c r="Q71" s="108"/>
      <c r="R71" s="108"/>
    </row>
    <row r="72" spans="1:18" s="113" customFormat="1">
      <c r="A72" s="108"/>
      <c r="B72" s="108">
        <v>70</v>
      </c>
      <c r="C72" s="121" t="s">
        <v>713</v>
      </c>
      <c r="D72" s="122" t="s">
        <v>679</v>
      </c>
      <c r="E72" s="108" t="s">
        <v>3653</v>
      </c>
      <c r="F72" s="162"/>
      <c r="G72" s="162" t="s">
        <v>3655</v>
      </c>
      <c r="H72" s="162"/>
      <c r="I72" s="110"/>
      <c r="J72" s="110"/>
      <c r="K72" s="110"/>
      <c r="L72" s="110"/>
      <c r="M72" s="112"/>
      <c r="N72" s="120"/>
      <c r="O72" s="120"/>
      <c r="P72" s="108"/>
      <c r="Q72" s="108"/>
      <c r="R72" s="108"/>
    </row>
    <row r="73" spans="1:18" s="113" customFormat="1">
      <c r="A73" s="108"/>
      <c r="B73" s="108">
        <v>71</v>
      </c>
      <c r="C73" s="121" t="s">
        <v>713</v>
      </c>
      <c r="D73" s="122" t="s">
        <v>673</v>
      </c>
      <c r="E73" s="108" t="s">
        <v>3653</v>
      </c>
      <c r="F73" s="162"/>
      <c r="G73" s="162" t="s">
        <v>3655</v>
      </c>
      <c r="H73" s="162"/>
      <c r="I73" s="110"/>
      <c r="J73" s="110"/>
      <c r="K73" s="110"/>
      <c r="L73" s="110"/>
      <c r="M73" s="112"/>
      <c r="N73" s="120"/>
      <c r="O73" s="120"/>
      <c r="P73" s="108"/>
      <c r="Q73" s="108"/>
      <c r="R73" s="108"/>
    </row>
    <row r="74" spans="1:18" s="113" customFormat="1">
      <c r="A74" s="108"/>
      <c r="B74" s="108">
        <v>72</v>
      </c>
      <c r="C74" s="121" t="s">
        <v>713</v>
      </c>
      <c r="D74" s="122" t="s">
        <v>602</v>
      </c>
      <c r="E74" s="108" t="s">
        <v>3653</v>
      </c>
      <c r="F74" s="162"/>
      <c r="G74" s="162" t="s">
        <v>3655</v>
      </c>
      <c r="H74" s="162"/>
      <c r="I74" s="110"/>
      <c r="J74" s="110"/>
      <c r="K74" s="110"/>
      <c r="L74" s="110"/>
      <c r="M74" s="112"/>
      <c r="N74" s="120"/>
      <c r="O74" s="120"/>
      <c r="P74" s="108"/>
      <c r="Q74" s="108"/>
      <c r="R74" s="108"/>
    </row>
    <row r="75" spans="1:18" s="113" customFormat="1">
      <c r="A75" s="108"/>
      <c r="B75" s="108">
        <v>73</v>
      </c>
      <c r="C75" s="121" t="s">
        <v>713</v>
      </c>
      <c r="D75" s="122" t="s">
        <v>629</v>
      </c>
      <c r="E75" s="108" t="s">
        <v>3653</v>
      </c>
      <c r="F75" s="162"/>
      <c r="G75" s="162" t="s">
        <v>3655</v>
      </c>
      <c r="H75" s="162"/>
      <c r="I75" s="110"/>
      <c r="J75" s="110"/>
      <c r="K75" s="110"/>
      <c r="L75" s="110"/>
      <c r="M75" s="112"/>
      <c r="N75" s="120"/>
      <c r="O75" s="120"/>
      <c r="P75" s="108"/>
      <c r="Q75" s="108"/>
      <c r="R75" s="108"/>
    </row>
    <row r="76" spans="1:18" s="113" customFormat="1">
      <c r="A76" s="108"/>
      <c r="B76" s="108">
        <v>74</v>
      </c>
      <c r="C76" s="121" t="s">
        <v>713</v>
      </c>
      <c r="D76" s="122" t="s">
        <v>612</v>
      </c>
      <c r="E76" s="108" t="s">
        <v>3653</v>
      </c>
      <c r="F76" s="162"/>
      <c r="G76" s="162" t="s">
        <v>3655</v>
      </c>
      <c r="H76" s="162"/>
      <c r="I76" s="110"/>
      <c r="J76" s="110"/>
      <c r="K76" s="110"/>
      <c r="L76" s="110"/>
      <c r="M76" s="112"/>
      <c r="N76" s="120"/>
      <c r="O76" s="120"/>
      <c r="P76" s="108"/>
      <c r="Q76" s="108"/>
      <c r="R76" s="108"/>
    </row>
    <row r="77" spans="1:18" s="113" customFormat="1">
      <c r="A77" s="108"/>
      <c r="B77" s="108">
        <v>75</v>
      </c>
      <c r="C77" s="121" t="s">
        <v>713</v>
      </c>
      <c r="D77" s="122" t="s">
        <v>396</v>
      </c>
      <c r="E77" s="108" t="s">
        <v>3653</v>
      </c>
      <c r="F77" s="162"/>
      <c r="G77" s="162" t="s">
        <v>3655</v>
      </c>
      <c r="H77" s="162"/>
      <c r="I77" s="110"/>
      <c r="J77" s="110"/>
      <c r="K77" s="110"/>
      <c r="L77" s="110"/>
      <c r="M77" s="112"/>
      <c r="N77" s="120"/>
      <c r="O77" s="120"/>
      <c r="P77" s="108"/>
      <c r="Q77" s="108"/>
      <c r="R77" s="108"/>
    </row>
    <row r="78" spans="1:18" s="113" customFormat="1">
      <c r="A78" s="108"/>
      <c r="B78" s="108">
        <v>76</v>
      </c>
      <c r="C78" s="121" t="s">
        <v>713</v>
      </c>
      <c r="D78" s="122" t="s">
        <v>501</v>
      </c>
      <c r="E78" s="108" t="s">
        <v>3653</v>
      </c>
      <c r="F78" s="162"/>
      <c r="G78" s="162" t="s">
        <v>3655</v>
      </c>
      <c r="H78" s="162"/>
      <c r="I78" s="110"/>
      <c r="J78" s="110"/>
      <c r="K78" s="110"/>
      <c r="L78" s="110"/>
      <c r="M78" s="112"/>
      <c r="N78" s="120"/>
      <c r="O78" s="120"/>
      <c r="P78" s="108"/>
      <c r="Q78" s="108"/>
      <c r="R78" s="108"/>
    </row>
    <row r="79" spans="1:18" s="113" customFormat="1">
      <c r="A79" s="108"/>
      <c r="B79" s="108">
        <v>77</v>
      </c>
      <c r="C79" s="121" t="s">
        <v>713</v>
      </c>
      <c r="D79" s="122" t="s">
        <v>658</v>
      </c>
      <c r="E79" s="108" t="s">
        <v>3653</v>
      </c>
      <c r="F79" s="162"/>
      <c r="G79" s="162" t="s">
        <v>3655</v>
      </c>
      <c r="H79" s="162"/>
      <c r="I79" s="110"/>
      <c r="J79" s="110"/>
      <c r="K79" s="110"/>
      <c r="L79" s="110"/>
      <c r="M79" s="112"/>
      <c r="N79" s="120"/>
      <c r="O79" s="120"/>
      <c r="P79" s="108"/>
      <c r="Q79" s="108"/>
      <c r="R79" s="108"/>
    </row>
    <row r="80" spans="1:18" s="113" customFormat="1">
      <c r="A80" s="108"/>
      <c r="B80" s="108">
        <v>78</v>
      </c>
      <c r="C80" s="121" t="s">
        <v>713</v>
      </c>
      <c r="D80" s="122" t="s">
        <v>684</v>
      </c>
      <c r="E80" s="108" t="s">
        <v>3653</v>
      </c>
      <c r="F80" s="162"/>
      <c r="G80" s="162" t="s">
        <v>3655</v>
      </c>
      <c r="H80" s="162"/>
      <c r="I80" s="110"/>
      <c r="J80" s="110"/>
      <c r="K80" s="110"/>
      <c r="L80" s="110"/>
      <c r="M80" s="112"/>
      <c r="N80" s="120"/>
      <c r="O80" s="120"/>
      <c r="P80" s="108"/>
      <c r="Q80" s="108"/>
      <c r="R80" s="108"/>
    </row>
    <row r="81" spans="1:18" s="113" customFormat="1">
      <c r="A81" s="108"/>
      <c r="B81" s="108">
        <v>79</v>
      </c>
      <c r="C81" s="121" t="s">
        <v>713</v>
      </c>
      <c r="D81" s="122" t="s">
        <v>649</v>
      </c>
      <c r="E81" s="108" t="s">
        <v>3653</v>
      </c>
      <c r="F81" s="162"/>
      <c r="G81" s="162" t="s">
        <v>3655</v>
      </c>
      <c r="H81" s="162"/>
      <c r="I81" s="110"/>
      <c r="J81" s="110"/>
      <c r="K81" s="110"/>
      <c r="L81" s="110"/>
      <c r="M81" s="112"/>
      <c r="N81" s="120"/>
      <c r="O81" s="120"/>
      <c r="P81" s="108"/>
      <c r="Q81" s="108"/>
      <c r="R81" s="108"/>
    </row>
    <row r="82" spans="1:18" s="113" customFormat="1">
      <c r="A82" s="108"/>
      <c r="B82" s="108">
        <v>80</v>
      </c>
      <c r="C82" s="121" t="s">
        <v>713</v>
      </c>
      <c r="D82" s="122" t="s">
        <v>582</v>
      </c>
      <c r="E82" s="108" t="s">
        <v>3653</v>
      </c>
      <c r="F82" s="162"/>
      <c r="G82" s="162" t="s">
        <v>3655</v>
      </c>
      <c r="H82" s="162"/>
      <c r="I82" s="110"/>
      <c r="J82" s="110"/>
      <c r="K82" s="110"/>
      <c r="L82" s="110"/>
      <c r="M82" s="112"/>
      <c r="N82" s="120"/>
      <c r="O82" s="120"/>
      <c r="P82" s="108"/>
      <c r="Q82" s="108"/>
      <c r="R82" s="108"/>
    </row>
    <row r="83" spans="1:18" s="113" customFormat="1">
      <c r="A83" s="108"/>
      <c r="B83" s="108">
        <v>81</v>
      </c>
      <c r="C83" s="121" t="s">
        <v>713</v>
      </c>
      <c r="D83" s="122" t="s">
        <v>674</v>
      </c>
      <c r="E83" s="108" t="s">
        <v>3653</v>
      </c>
      <c r="F83" s="162"/>
      <c r="G83" s="162" t="s">
        <v>3655</v>
      </c>
      <c r="H83" s="162"/>
      <c r="I83" s="110"/>
      <c r="J83" s="110"/>
      <c r="K83" s="110"/>
      <c r="L83" s="110"/>
      <c r="M83" s="112"/>
      <c r="N83" s="120"/>
      <c r="O83" s="120"/>
      <c r="P83" s="108"/>
      <c r="Q83" s="108"/>
      <c r="R83" s="108"/>
    </row>
    <row r="84" spans="1:18" s="113" customFormat="1">
      <c r="A84" s="108"/>
      <c r="B84" s="108">
        <v>82</v>
      </c>
      <c r="C84" s="121" t="s">
        <v>713</v>
      </c>
      <c r="D84" s="122" t="s">
        <v>469</v>
      </c>
      <c r="E84" s="108" t="s">
        <v>3653</v>
      </c>
      <c r="F84" s="162"/>
      <c r="G84" s="162" t="s">
        <v>3655</v>
      </c>
      <c r="H84" s="162"/>
      <c r="I84" s="110"/>
      <c r="J84" s="110"/>
      <c r="K84" s="110"/>
      <c r="L84" s="110"/>
      <c r="M84" s="112"/>
      <c r="N84" s="120"/>
      <c r="O84" s="120"/>
      <c r="P84" s="108"/>
      <c r="Q84" s="108"/>
      <c r="R84" s="108"/>
    </row>
    <row r="85" spans="1:18" s="113" customFormat="1">
      <c r="A85" s="108"/>
      <c r="B85" s="108">
        <v>83</v>
      </c>
      <c r="C85" s="121" t="s">
        <v>713</v>
      </c>
      <c r="D85" s="122" t="s">
        <v>496</v>
      </c>
      <c r="E85" s="108" t="s">
        <v>3653</v>
      </c>
      <c r="F85" s="162"/>
      <c r="G85" s="162" t="s">
        <v>3655</v>
      </c>
      <c r="H85" s="162"/>
      <c r="I85" s="110"/>
      <c r="J85" s="110"/>
      <c r="K85" s="110"/>
      <c r="L85" s="110"/>
      <c r="M85" s="112"/>
      <c r="N85" s="120"/>
      <c r="O85" s="120"/>
      <c r="P85" s="108"/>
      <c r="Q85" s="108"/>
      <c r="R85" s="108"/>
    </row>
    <row r="86" spans="1:18" s="113" customFormat="1">
      <c r="A86" s="108"/>
      <c r="B86" s="108">
        <v>84</v>
      </c>
      <c r="C86" s="121" t="s">
        <v>713</v>
      </c>
      <c r="D86" s="122" t="s">
        <v>560</v>
      </c>
      <c r="E86" s="108" t="s">
        <v>3653</v>
      </c>
      <c r="F86" s="162"/>
      <c r="G86" s="162" t="s">
        <v>3655</v>
      </c>
      <c r="H86" s="162"/>
      <c r="I86" s="110"/>
      <c r="J86" s="110"/>
      <c r="K86" s="110"/>
      <c r="L86" s="110"/>
      <c r="M86" s="112"/>
      <c r="N86" s="120"/>
      <c r="O86" s="120"/>
      <c r="P86" s="108"/>
      <c r="Q86" s="108"/>
      <c r="R86" s="108"/>
    </row>
    <row r="87" spans="1:18" s="113" customFormat="1">
      <c r="A87" s="108"/>
      <c r="B87" s="108">
        <v>85</v>
      </c>
      <c r="C87" s="121" t="s">
        <v>713</v>
      </c>
      <c r="D87" s="122" t="s">
        <v>556</v>
      </c>
      <c r="E87" s="108" t="s">
        <v>3653</v>
      </c>
      <c r="F87" s="162"/>
      <c r="G87" s="162" t="s">
        <v>3655</v>
      </c>
      <c r="H87" s="162"/>
      <c r="I87" s="110"/>
      <c r="J87" s="110"/>
      <c r="K87" s="110"/>
      <c r="L87" s="110"/>
      <c r="M87" s="112"/>
      <c r="N87" s="120"/>
      <c r="O87" s="120"/>
      <c r="P87" s="108"/>
      <c r="Q87" s="108"/>
      <c r="R87" s="108"/>
    </row>
    <row r="88" spans="1:18" s="113" customFormat="1">
      <c r="A88" s="108"/>
      <c r="B88" s="108">
        <v>86</v>
      </c>
      <c r="C88" s="121" t="s">
        <v>713</v>
      </c>
      <c r="D88" s="122" t="s">
        <v>400</v>
      </c>
      <c r="E88" s="108" t="s">
        <v>3653</v>
      </c>
      <c r="F88" s="162"/>
      <c r="G88" s="162" t="s">
        <v>3655</v>
      </c>
      <c r="H88" s="162"/>
      <c r="I88" s="110"/>
      <c r="J88" s="110"/>
      <c r="K88" s="110"/>
      <c r="L88" s="110"/>
      <c r="M88" s="112"/>
      <c r="N88" s="120"/>
      <c r="O88" s="120"/>
      <c r="P88" s="108"/>
      <c r="Q88" s="108"/>
      <c r="R88" s="108"/>
    </row>
    <row r="89" spans="1:18" s="113" customFormat="1">
      <c r="A89" s="108"/>
      <c r="B89" s="108">
        <v>87</v>
      </c>
      <c r="C89" s="121" t="s">
        <v>713</v>
      </c>
      <c r="D89" s="109" t="s">
        <v>506</v>
      </c>
      <c r="E89" s="108" t="s">
        <v>3652</v>
      </c>
      <c r="F89" s="162" t="s">
        <v>3666</v>
      </c>
      <c r="G89" s="162" t="s">
        <v>3658</v>
      </c>
      <c r="H89" s="162"/>
      <c r="I89" s="110"/>
      <c r="J89" s="110"/>
      <c r="K89" s="110"/>
      <c r="L89" s="110" t="str">
        <f>VLOOKUP(D89,tube_labels!$A$1:$B$44, 2, FALSE)</f>
        <v>H34</v>
      </c>
      <c r="M89" s="112"/>
      <c r="N89" s="120"/>
      <c r="O89" s="120"/>
      <c r="P89" s="108"/>
      <c r="Q89" s="108"/>
      <c r="R89" s="108"/>
    </row>
    <row r="90" spans="1:18" s="113" customFormat="1">
      <c r="A90" s="108"/>
      <c r="B90" s="108">
        <v>88</v>
      </c>
      <c r="C90" s="121" t="s">
        <v>713</v>
      </c>
      <c r="D90" s="109" t="s">
        <v>374</v>
      </c>
      <c r="E90" s="108" t="s">
        <v>3652</v>
      </c>
      <c r="F90" s="162" t="s">
        <v>3666</v>
      </c>
      <c r="G90" s="162" t="s">
        <v>3658</v>
      </c>
      <c r="H90" s="162"/>
      <c r="I90" s="110"/>
      <c r="J90" s="110"/>
      <c r="K90" s="110"/>
      <c r="L90" s="110" t="str">
        <f>VLOOKUP(D90,tube_labels!$A$1:$B$44, 2, FALSE)</f>
        <v>H37</v>
      </c>
      <c r="M90" s="112"/>
      <c r="N90" s="120"/>
      <c r="O90" s="120"/>
      <c r="P90" s="108"/>
      <c r="Q90" s="108"/>
      <c r="R90" s="108"/>
    </row>
    <row r="91" spans="1:18" s="113" customFormat="1">
      <c r="A91" s="108"/>
      <c r="B91" s="108">
        <v>89</v>
      </c>
      <c r="C91" s="121" t="s">
        <v>713</v>
      </c>
      <c r="D91" s="109" t="s">
        <v>368</v>
      </c>
      <c r="E91" s="108" t="s">
        <v>3652</v>
      </c>
      <c r="F91" s="162" t="s">
        <v>3666</v>
      </c>
      <c r="G91" s="162" t="s">
        <v>3658</v>
      </c>
      <c r="H91" s="162"/>
      <c r="I91" s="110"/>
      <c r="J91" s="110"/>
      <c r="K91" s="110"/>
      <c r="L91" s="110" t="str">
        <f>VLOOKUP(D91,tube_labels!$A$1:$B$44, 2, FALSE)</f>
        <v>H39</v>
      </c>
      <c r="M91" s="112"/>
      <c r="N91" s="120"/>
      <c r="O91" s="120"/>
      <c r="P91" s="108"/>
      <c r="Q91" s="108"/>
      <c r="R91" s="108"/>
    </row>
    <row r="92" spans="1:18" s="113" customFormat="1">
      <c r="A92" s="108"/>
      <c r="B92" s="108">
        <v>90</v>
      </c>
      <c r="C92" s="121" t="s">
        <v>713</v>
      </c>
      <c r="D92" s="109" t="s">
        <v>492</v>
      </c>
      <c r="E92" s="108" t="s">
        <v>3652</v>
      </c>
      <c r="F92" s="162" t="s">
        <v>3666</v>
      </c>
      <c r="G92" s="162" t="s">
        <v>3658</v>
      </c>
      <c r="H92" s="162"/>
      <c r="I92" s="110"/>
      <c r="J92" s="110"/>
      <c r="K92" s="110"/>
      <c r="L92" s="110" t="str">
        <f>VLOOKUP(D92,tube_labels!$A$1:$B$44, 2, FALSE)</f>
        <v>H26</v>
      </c>
      <c r="M92" s="112"/>
      <c r="N92" s="120"/>
      <c r="O92" s="120"/>
      <c r="P92" s="108"/>
      <c r="Q92" s="108"/>
      <c r="R92" s="108"/>
    </row>
    <row r="93" spans="1:18" s="113" customFormat="1">
      <c r="A93" s="108"/>
      <c r="B93" s="108">
        <v>91</v>
      </c>
      <c r="C93" s="121" t="s">
        <v>713</v>
      </c>
      <c r="D93" s="109" t="s">
        <v>438</v>
      </c>
      <c r="E93" s="108" t="s">
        <v>3652</v>
      </c>
      <c r="F93" s="162" t="s">
        <v>3666</v>
      </c>
      <c r="G93" s="162" t="s">
        <v>3658</v>
      </c>
      <c r="H93" s="162"/>
      <c r="I93" s="110"/>
      <c r="J93" s="110"/>
      <c r="K93" s="110"/>
      <c r="L93" s="110" t="str">
        <f>VLOOKUP(D93,tube_labels!$A$1:$B$44, 2, FALSE)</f>
        <v>H32</v>
      </c>
      <c r="M93" s="112"/>
      <c r="N93" s="120"/>
      <c r="O93" s="120"/>
      <c r="P93" s="108"/>
      <c r="Q93" s="108"/>
      <c r="R93" s="108"/>
    </row>
    <row r="94" spans="1:18" s="113" customFormat="1">
      <c r="A94" s="108"/>
      <c r="B94" s="108">
        <v>92</v>
      </c>
      <c r="C94" s="121" t="s">
        <v>713</v>
      </c>
      <c r="D94" s="109" t="s">
        <v>451</v>
      </c>
      <c r="E94" s="108" t="s">
        <v>3652</v>
      </c>
      <c r="F94" s="162" t="s">
        <v>3666</v>
      </c>
      <c r="G94" s="162" t="s">
        <v>3658</v>
      </c>
      <c r="H94" s="162"/>
      <c r="I94" s="110"/>
      <c r="J94" s="110"/>
      <c r="K94" s="110"/>
      <c r="L94" s="110" t="str">
        <f>VLOOKUP(D94,tube_labels!$A$1:$B$44, 2, FALSE)</f>
        <v>H33</v>
      </c>
      <c r="M94" s="112"/>
      <c r="N94" s="120"/>
      <c r="O94" s="120"/>
      <c r="P94" s="108"/>
      <c r="Q94" s="108"/>
      <c r="R94" s="108"/>
    </row>
    <row r="95" spans="1:18" s="113" customFormat="1">
      <c r="A95" s="108"/>
      <c r="B95" s="108">
        <v>93</v>
      </c>
      <c r="C95" s="121" t="s">
        <v>713</v>
      </c>
      <c r="D95" s="109" t="s">
        <v>436</v>
      </c>
      <c r="E95" s="108" t="s">
        <v>3652</v>
      </c>
      <c r="F95" s="162" t="s">
        <v>3666</v>
      </c>
      <c r="G95" s="162" t="s">
        <v>3658</v>
      </c>
      <c r="H95" s="162"/>
      <c r="I95" s="110"/>
      <c r="J95" s="110"/>
      <c r="K95" s="110"/>
      <c r="L95" s="110" t="str">
        <f>VLOOKUP(D95,tube_labels!$A$1:$B$44, 2, FALSE)</f>
        <v>H36</v>
      </c>
      <c r="M95" s="112"/>
      <c r="N95" s="120"/>
      <c r="O95" s="120"/>
      <c r="P95" s="108"/>
      <c r="Q95" s="108"/>
      <c r="R95" s="108"/>
    </row>
    <row r="96" spans="1:18" s="113" customFormat="1">
      <c r="A96" s="108"/>
      <c r="B96" s="108">
        <v>94</v>
      </c>
      <c r="C96" s="121" t="s">
        <v>713</v>
      </c>
      <c r="D96" s="109" t="s">
        <v>410</v>
      </c>
      <c r="E96" s="108" t="s">
        <v>3652</v>
      </c>
      <c r="F96" s="162" t="s">
        <v>3666</v>
      </c>
      <c r="G96" s="162" t="s">
        <v>3658</v>
      </c>
      <c r="H96" s="162"/>
      <c r="I96" s="110"/>
      <c r="J96" s="110"/>
      <c r="K96" s="110"/>
      <c r="L96" s="110" t="str">
        <f>VLOOKUP(D96,tube_labels!$A$1:$B$44, 2, FALSE)</f>
        <v>H38</v>
      </c>
      <c r="M96" s="112"/>
      <c r="N96" s="120"/>
      <c r="O96" s="120"/>
      <c r="P96" s="108"/>
      <c r="Q96" s="108"/>
      <c r="R96" s="108"/>
    </row>
    <row r="97" spans="1:18" s="113" customFormat="1">
      <c r="A97" s="108"/>
      <c r="B97" s="108">
        <v>95</v>
      </c>
      <c r="C97" s="121" t="s">
        <v>713</v>
      </c>
      <c r="D97" s="109" t="s">
        <v>364</v>
      </c>
      <c r="E97" s="108" t="s">
        <v>3652</v>
      </c>
      <c r="F97" s="162" t="s">
        <v>3666</v>
      </c>
      <c r="G97" s="162" t="s">
        <v>3658</v>
      </c>
      <c r="H97" s="162"/>
      <c r="I97" s="110"/>
      <c r="J97" s="110"/>
      <c r="K97" s="110"/>
      <c r="L97" s="110" t="str">
        <f>VLOOKUP(D97,tube_labels!$A$1:$B$44, 2, FALSE)</f>
        <v>H40</v>
      </c>
      <c r="M97" s="112"/>
      <c r="N97" s="120"/>
      <c r="O97" s="120"/>
      <c r="P97" s="108"/>
      <c r="Q97" s="108"/>
      <c r="R97" s="108"/>
    </row>
    <row r="98" spans="1:18" s="113" customFormat="1">
      <c r="A98" s="108"/>
      <c r="B98" s="108">
        <v>96</v>
      </c>
      <c r="C98" s="121" t="s">
        <v>713</v>
      </c>
      <c r="D98" s="109" t="s">
        <v>474</v>
      </c>
      <c r="E98" s="108" t="s">
        <v>3652</v>
      </c>
      <c r="F98" s="162" t="s">
        <v>3666</v>
      </c>
      <c r="G98" s="162" t="s">
        <v>3658</v>
      </c>
      <c r="H98" s="162"/>
      <c r="I98" s="110"/>
      <c r="J98" s="110"/>
      <c r="K98" s="110"/>
      <c r="L98" s="110" t="str">
        <f>VLOOKUP(D98,tube_labels!$A$1:$B$44, 2, FALSE)</f>
        <v>H61</v>
      </c>
      <c r="M98" s="112"/>
      <c r="N98" s="120"/>
      <c r="O98" s="120"/>
      <c r="P98" s="108"/>
      <c r="Q98" s="108"/>
      <c r="R98" s="108"/>
    </row>
    <row r="99" spans="1:18" s="113" customFormat="1">
      <c r="A99" s="108"/>
      <c r="B99" s="108">
        <v>97</v>
      </c>
      <c r="C99" s="121" t="s">
        <v>713</v>
      </c>
      <c r="D99" s="109" t="s">
        <v>289</v>
      </c>
      <c r="E99" s="108" t="s">
        <v>3652</v>
      </c>
      <c r="F99" s="162" t="s">
        <v>3666</v>
      </c>
      <c r="G99" s="162" t="s">
        <v>3658</v>
      </c>
      <c r="H99" s="162"/>
      <c r="I99" s="110"/>
      <c r="J99" s="110"/>
      <c r="K99" s="110"/>
      <c r="L99" s="110" t="str">
        <f>VLOOKUP(D99,tube_labels!$A$1:$B$44, 2, FALSE)</f>
        <v>H62</v>
      </c>
      <c r="M99" s="112"/>
      <c r="N99" s="120"/>
      <c r="O99" s="120"/>
      <c r="P99" s="108"/>
      <c r="Q99" s="108"/>
      <c r="R99" s="108"/>
    </row>
    <row r="100" spans="1:18" s="113" customFormat="1">
      <c r="A100" s="108"/>
      <c r="B100" s="108">
        <v>98</v>
      </c>
      <c r="C100" s="121" t="s">
        <v>713</v>
      </c>
      <c r="D100" s="109" t="s">
        <v>406</v>
      </c>
      <c r="E100" s="108" t="s">
        <v>3652</v>
      </c>
      <c r="F100" s="162" t="s">
        <v>3666</v>
      </c>
      <c r="G100" s="162" t="s">
        <v>3658</v>
      </c>
      <c r="H100" s="162"/>
      <c r="I100" s="110"/>
      <c r="J100" s="110"/>
      <c r="K100" s="110"/>
      <c r="L100" s="110" t="str">
        <f>VLOOKUP(D100,tube_labels!$A$1:$B$44, 2, FALSE)</f>
        <v>H63</v>
      </c>
      <c r="M100" s="112"/>
      <c r="N100" s="120"/>
      <c r="O100" s="120"/>
      <c r="P100" s="108"/>
      <c r="Q100" s="108"/>
      <c r="R100" s="108"/>
    </row>
    <row r="101" spans="1:18" s="113" customFormat="1">
      <c r="A101" s="108"/>
      <c r="B101" s="108">
        <v>99</v>
      </c>
      <c r="C101" s="121" t="s">
        <v>713</v>
      </c>
      <c r="D101" s="109" t="s">
        <v>164</v>
      </c>
      <c r="E101" s="108" t="s">
        <v>3652</v>
      </c>
      <c r="F101" s="162" t="s">
        <v>3666</v>
      </c>
      <c r="G101" s="162" t="s">
        <v>3658</v>
      </c>
      <c r="H101" s="162"/>
      <c r="I101" s="110"/>
      <c r="J101" s="110"/>
      <c r="K101" s="110"/>
      <c r="L101" s="110" t="str">
        <f>VLOOKUP(D101,tube_labels!$A$1:$B$44, 2, FALSE)</f>
        <v>H64</v>
      </c>
      <c r="M101" s="112"/>
      <c r="N101" s="120"/>
      <c r="O101" s="120"/>
      <c r="P101" s="108"/>
      <c r="Q101" s="108"/>
      <c r="R101" s="108"/>
    </row>
    <row r="102" spans="1:18" s="113" customFormat="1">
      <c r="A102" s="108"/>
      <c r="B102" s="108">
        <v>100</v>
      </c>
      <c r="C102" s="121" t="s">
        <v>713</v>
      </c>
      <c r="D102" s="109" t="s">
        <v>508</v>
      </c>
      <c r="E102" s="108" t="s">
        <v>3652</v>
      </c>
      <c r="F102" s="162" t="s">
        <v>3666</v>
      </c>
      <c r="G102" s="162" t="s">
        <v>3658</v>
      </c>
      <c r="H102" s="162"/>
      <c r="I102" s="110"/>
      <c r="J102" s="110"/>
      <c r="K102" s="110"/>
      <c r="L102" s="110" t="str">
        <f>VLOOKUP(D102,tube_labels!$A$1:$B$44, 2, FALSE)</f>
        <v>H65</v>
      </c>
      <c r="M102" s="112"/>
      <c r="N102" s="120"/>
      <c r="O102" s="120"/>
      <c r="P102" s="108"/>
      <c r="Q102" s="108"/>
      <c r="R102" s="108"/>
    </row>
    <row r="103" spans="1:18" s="113" customFormat="1">
      <c r="A103" s="108"/>
      <c r="B103" s="108">
        <v>101</v>
      </c>
      <c r="C103" s="121" t="s">
        <v>713</v>
      </c>
      <c r="D103" s="109" t="s">
        <v>456</v>
      </c>
      <c r="E103" s="108" t="s">
        <v>3652</v>
      </c>
      <c r="F103" s="162" t="s">
        <v>3666</v>
      </c>
      <c r="G103" s="162" t="s">
        <v>3658</v>
      </c>
      <c r="H103" s="162"/>
      <c r="I103" s="110"/>
      <c r="J103" s="110"/>
      <c r="K103" s="110"/>
      <c r="L103" s="110" t="str">
        <f>VLOOKUP(D103,tube_labels!$A$1:$B$44, 2, FALSE)</f>
        <v>H101</v>
      </c>
      <c r="M103" s="112"/>
      <c r="N103" s="120"/>
      <c r="O103" s="120"/>
      <c r="P103" s="108"/>
      <c r="Q103" s="108"/>
      <c r="R103" s="108"/>
    </row>
    <row r="104" spans="1:18" s="113" customFormat="1">
      <c r="A104" s="108"/>
      <c r="B104" s="108">
        <v>102</v>
      </c>
      <c r="C104" s="121" t="s">
        <v>713</v>
      </c>
      <c r="D104" s="109" t="s">
        <v>382</v>
      </c>
      <c r="E104" s="108" t="s">
        <v>3652</v>
      </c>
      <c r="F104" s="162" t="s">
        <v>3666</v>
      </c>
      <c r="G104" s="162" t="s">
        <v>3658</v>
      </c>
      <c r="H104" s="162"/>
      <c r="I104" s="110"/>
      <c r="J104" s="110"/>
      <c r="K104" s="110"/>
      <c r="L104" s="110" t="str">
        <f>VLOOKUP(D104,tube_labels!$A$1:$B$44, 2, FALSE)</f>
        <v>H102</v>
      </c>
      <c r="M104" s="112"/>
      <c r="N104" s="120"/>
      <c r="O104" s="120"/>
      <c r="P104" s="108"/>
      <c r="Q104" s="108"/>
      <c r="R104" s="108"/>
    </row>
    <row r="105" spans="1:18" s="113" customFormat="1">
      <c r="B105" s="113">
        <v>103</v>
      </c>
      <c r="C105" s="114" t="s">
        <v>713</v>
      </c>
      <c r="D105" s="115" t="s">
        <v>224</v>
      </c>
      <c r="E105" s="113" t="s">
        <v>2377</v>
      </c>
      <c r="F105" s="162" t="s">
        <v>3666</v>
      </c>
      <c r="G105" s="162" t="s">
        <v>3658</v>
      </c>
      <c r="H105" s="162"/>
      <c r="I105" s="116" t="str">
        <f>IF(VLOOKUP($D105,WWF_2013Samples_20140919.xlsx!$A$1:$I$588,2,FALSE)=0,"",VLOOKUP($D105,WWF_2013Samples_20140919.xlsx!$A$1:$I$588,2,FALSE))</f>
        <v>16/7/2012</v>
      </c>
      <c r="J105" s="116" t="str">
        <f>IF(VLOOKUP($D105,WWF_2013Samples_20140919.xlsx!$A$1:$I$588,3,FALSE)=0,"",VLOOKUP($D105,WWF_2013Samples_20140919.xlsx!$A$1:$I$588,3,FALSE))</f>
        <v>Hue Sao La NR</v>
      </c>
      <c r="K105" s="117">
        <f>IF(VLOOKUP($D105,WWF_2013Samples_20140919.xlsx!$A$1:$I$588,4,FALSE)=0,"",VLOOKUP($D105,WWF_2013Samples_20140919.xlsx!$A$1:$I$588,4,FALSE))</f>
        <v>353</v>
      </c>
      <c r="L105" s="118" t="str">
        <f>IF(VLOOKUP($D105,WWF_2013Samples_20140919.xlsx!$A$1:$I$588,5,FALSE)=0,"",VLOOKUP($D105,WWF_2013Samples_20140919.xlsx!$A$1:$I$588,5,FALSE))</f>
        <v>20-Hoa</v>
      </c>
      <c r="M105" s="118">
        <f>IF(VLOOKUP($D105,WWF_2013Samples_20140919.xlsx!$A$1:$I$588,6,FALSE)=0,"",VLOOKUP($D105,WWF_2013Samples_20140919.xlsx!$A$1:$I$588,6,FALSE))</f>
        <v>30</v>
      </c>
      <c r="N105" s="118" t="str">
        <f>IF(VLOOKUP($D105,WWF_2013Samples_20140919.xlsx!$A$1:$I$588,7,FALSE)=0,"",VLOOKUP($D105,WWF_2013Samples_20140919.xlsx!$A$1:$I$588,7,FALSE))</f>
        <v>H-20</v>
      </c>
      <c r="O105" s="119"/>
    </row>
    <row r="106" spans="1:18" s="113" customFormat="1">
      <c r="B106" s="113">
        <v>104</v>
      </c>
      <c r="C106" s="114" t="s">
        <v>713</v>
      </c>
      <c r="D106" s="115" t="s">
        <v>144</v>
      </c>
      <c r="E106" s="113" t="s">
        <v>2377</v>
      </c>
      <c r="F106" s="162" t="s">
        <v>3666</v>
      </c>
      <c r="G106" s="162" t="s">
        <v>3658</v>
      </c>
      <c r="H106" s="162"/>
      <c r="I106" s="116" t="str">
        <f>IF(VLOOKUP($D106,WWF_2013Samples_20140919.xlsx!$A$1:$I$588,2,FALSE)=0,"",VLOOKUP($D106,WWF_2013Samples_20140919.xlsx!$A$1:$I$588,2,FALSE))</f>
        <v>19/8/2012</v>
      </c>
      <c r="J106" s="116" t="str">
        <f>IF(VLOOKUP($D106,WWF_2013Samples_20140919.xlsx!$A$1:$I$588,3,FALSE)=0,"",VLOOKUP($D106,WWF_2013Samples_20140919.xlsx!$A$1:$I$588,3,FALSE))</f>
        <v>Hue Sao La NR</v>
      </c>
      <c r="K106" s="117">
        <f>IF(VLOOKUP($D106,WWF_2013Samples_20140919.xlsx!$A$1:$I$588,4,FALSE)=0,"",VLOOKUP($D106,WWF_2013Samples_20140919.xlsx!$A$1:$I$588,4,FALSE))</f>
        <v>353</v>
      </c>
      <c r="L106" s="118" t="str">
        <f>IF(VLOOKUP($D106,WWF_2013Samples_20140919.xlsx!$A$1:$I$588,5,FALSE)=0,"",VLOOKUP($D106,WWF_2013Samples_20140919.xlsx!$A$1:$I$588,5,FALSE))</f>
        <v>27-Hoa</v>
      </c>
      <c r="M106" s="118">
        <f>IF(VLOOKUP($D106,WWF_2013Samples_20140919.xlsx!$A$1:$I$588,6,FALSE)=0,"",VLOOKUP($D106,WWF_2013Samples_20140919.xlsx!$A$1:$I$588,6,FALSE))</f>
        <v>15</v>
      </c>
      <c r="N106" s="118" t="str">
        <f>IF(VLOOKUP($D106,WWF_2013Samples_20140919.xlsx!$A$1:$I$588,7,FALSE)=0,"",VLOOKUP($D106,WWF_2013Samples_20140919.xlsx!$A$1:$I$588,7,FALSE))</f>
        <v>H-27</v>
      </c>
      <c r="O106" s="119"/>
    </row>
    <row r="107" spans="1:18" s="113" customFormat="1">
      <c r="B107" s="113">
        <v>105</v>
      </c>
      <c r="C107" s="114" t="s">
        <v>713</v>
      </c>
      <c r="D107" s="115" t="s">
        <v>507</v>
      </c>
      <c r="E107" s="113" t="s">
        <v>2377</v>
      </c>
      <c r="F107" s="162" t="s">
        <v>3666</v>
      </c>
      <c r="G107" s="162" t="s">
        <v>3658</v>
      </c>
      <c r="H107" s="162"/>
      <c r="I107" s="116">
        <f>IF(VLOOKUP($D107,WWF_2013Samples_20140919.xlsx!$A$1:$I$588,2,FALSE)=0,"",VLOOKUP($D107,WWF_2013Samples_20140919.xlsx!$A$1:$I$588,2,FALSE))</f>
        <v>41165</v>
      </c>
      <c r="J107" s="116" t="str">
        <f>IF(VLOOKUP($D107,WWF_2013Samples_20140919.xlsx!$A$1:$I$588,3,FALSE)=0,"",VLOOKUP($D107,WWF_2013Samples_20140919.xlsx!$A$1:$I$588,3,FALSE))</f>
        <v>Hue Sao La NR</v>
      </c>
      <c r="K107" s="117">
        <f>IF(VLOOKUP($D107,WWF_2013Samples_20140919.xlsx!$A$1:$I$588,4,FALSE)=0,"",VLOOKUP($D107,WWF_2013Samples_20140919.xlsx!$A$1:$I$588,4,FALSE))</f>
        <v>351</v>
      </c>
      <c r="L107" s="118" t="str">
        <f>IF(VLOOKUP($D107,WWF_2013Samples_20140919.xlsx!$A$1:$I$588,5,FALSE)=0,"",VLOOKUP($D107,WWF_2013Samples_20140919.xlsx!$A$1:$I$588,5,FALSE))</f>
        <v>40-Hoa</v>
      </c>
      <c r="M107" s="118">
        <f>IF(VLOOKUP($D107,WWF_2013Samples_20140919.xlsx!$A$1:$I$588,6,FALSE)=0,"",VLOOKUP($D107,WWF_2013Samples_20140919.xlsx!$A$1:$I$588,6,FALSE))</f>
        <v>45</v>
      </c>
      <c r="N107" s="118" t="str">
        <f>IF(VLOOKUP($D107,WWF_2013Samples_20140919.xlsx!$A$1:$I$588,7,FALSE)=0,"",VLOOKUP($D107,WWF_2013Samples_20140919.xlsx!$A$1:$I$588,7,FALSE))</f>
        <v>H-40</v>
      </c>
      <c r="O107" s="119"/>
    </row>
    <row r="108" spans="1:18" s="113" customFormat="1">
      <c r="B108" s="113">
        <v>106</v>
      </c>
      <c r="C108" s="114" t="s">
        <v>713</v>
      </c>
      <c r="D108" s="115" t="s">
        <v>192</v>
      </c>
      <c r="E108" s="113" t="s">
        <v>2377</v>
      </c>
      <c r="F108" s="162" t="s">
        <v>3666</v>
      </c>
      <c r="G108" s="162" t="s">
        <v>3658</v>
      </c>
      <c r="H108" s="162"/>
      <c r="I108" s="116" t="str">
        <f>IF(VLOOKUP($D108,WWF_2013Samples_20140919.xlsx!$A$1:$I$588,2,FALSE)=0,"",VLOOKUP($D108,WWF_2013Samples_20140919.xlsx!$A$1:$I$588,2,FALSE))</f>
        <v>16/6/2012</v>
      </c>
      <c r="J108" s="116" t="str">
        <f>IF(VLOOKUP($D108,WWF_2013Samples_20140919.xlsx!$A$1:$I$588,3,FALSE)=0,"",VLOOKUP($D108,WWF_2013Samples_20140919.xlsx!$A$1:$I$588,3,FALSE))</f>
        <v>Hue Sao La NR</v>
      </c>
      <c r="K108" s="117">
        <f>IF(VLOOKUP($D108,WWF_2013Samples_20140919.xlsx!$A$1:$I$588,4,FALSE)=0,"",VLOOKUP($D108,WWF_2013Samples_20140919.xlsx!$A$1:$I$588,4,FALSE))</f>
        <v>348</v>
      </c>
      <c r="L108" s="118" t="str">
        <f>IF(VLOOKUP($D108,WWF_2013Samples_20140919.xlsx!$A$1:$I$588,5,FALSE)=0,"",VLOOKUP($D108,WWF_2013Samples_20140919.xlsx!$A$1:$I$588,5,FALSE))</f>
        <v>6-Thien</v>
      </c>
      <c r="M108" s="118">
        <f>IF(VLOOKUP($D108,WWF_2013Samples_20140919.xlsx!$A$1:$I$588,6,FALSE)=0,"",VLOOKUP($D108,WWF_2013Samples_20140919.xlsx!$A$1:$I$588,6,FALSE))</f>
        <v>25</v>
      </c>
      <c r="N108" s="118" t="str">
        <f>IF(VLOOKUP($D108,WWF_2013Samples_20140919.xlsx!$A$1:$I$588,7,FALSE)=0,"",VLOOKUP($D108,WWF_2013Samples_20140919.xlsx!$A$1:$I$588,7,FALSE))</f>
        <v>H-87</v>
      </c>
      <c r="O108" s="119"/>
    </row>
    <row r="109" spans="1:18" s="113" customFormat="1">
      <c r="B109" s="113">
        <v>107</v>
      </c>
      <c r="C109" s="114" t="s">
        <v>713</v>
      </c>
      <c r="D109" s="115" t="s">
        <v>169</v>
      </c>
      <c r="E109" s="113" t="s">
        <v>2377</v>
      </c>
      <c r="F109" s="162" t="s">
        <v>3666</v>
      </c>
      <c r="G109" s="162" t="s">
        <v>3658</v>
      </c>
      <c r="H109" s="162"/>
      <c r="I109" s="116" t="str">
        <f>IF(VLOOKUP($D109,WWF_2013Samples_20140919.xlsx!$A$1:$I$588,2,FALSE)=0,"",VLOOKUP($D109,WWF_2013Samples_20140919.xlsx!$A$1:$I$588,2,FALSE))</f>
        <v>15/07/2012</v>
      </c>
      <c r="J109" s="116" t="str">
        <f>IF(VLOOKUP($D109,WWF_2013Samples_20140919.xlsx!$A$1:$I$588,3,FALSE)=0,"",VLOOKUP($D109,WWF_2013Samples_20140919.xlsx!$A$1:$I$588,3,FALSE))</f>
        <v>Hue Sao La NR</v>
      </c>
      <c r="K109" s="117">
        <f>IF(VLOOKUP($D109,WWF_2013Samples_20140919.xlsx!$A$1:$I$588,4,FALSE)=0,"",VLOOKUP($D109,WWF_2013Samples_20140919.xlsx!$A$1:$I$588,4,FALSE))</f>
        <v>353</v>
      </c>
      <c r="L109" s="118" t="str">
        <f>IF(VLOOKUP($D109,WWF_2013Samples_20140919.xlsx!$A$1:$I$588,5,FALSE)=0,"",VLOOKUP($D109,WWF_2013Samples_20140919.xlsx!$A$1:$I$588,5,FALSE))</f>
        <v>11-Thien</v>
      </c>
      <c r="M109" s="118">
        <f>IF(VLOOKUP($D109,WWF_2013Samples_20140919.xlsx!$A$1:$I$588,6,FALSE)=0,"",VLOOKUP($D109,WWF_2013Samples_20140919.xlsx!$A$1:$I$588,6,FALSE))</f>
        <v>7</v>
      </c>
      <c r="N109" s="118" t="str">
        <f>IF(VLOOKUP($D109,WWF_2013Samples_20140919.xlsx!$A$1:$I$588,7,FALSE)=0,"",VLOOKUP($D109,WWF_2013Samples_20140919.xlsx!$A$1:$I$588,7,FALSE))</f>
        <v>H-92</v>
      </c>
      <c r="O109" s="119"/>
    </row>
    <row r="110" spans="1:18" s="113" customFormat="1">
      <c r="B110" s="113">
        <v>108</v>
      </c>
      <c r="C110" s="114" t="s">
        <v>713</v>
      </c>
      <c r="D110" s="115" t="s">
        <v>467</v>
      </c>
      <c r="E110" s="113" t="s">
        <v>2377</v>
      </c>
      <c r="F110" s="162" t="s">
        <v>3666</v>
      </c>
      <c r="G110" s="162" t="s">
        <v>3658</v>
      </c>
      <c r="H110" s="162"/>
      <c r="I110" s="116" t="str">
        <f>IF(VLOOKUP($D110,WWF_2013Samples_20140919.xlsx!$A$1:$I$588,2,FALSE)=0,"",VLOOKUP($D110,WWF_2013Samples_20140919.xlsx!$A$1:$I$588,2,FALSE))</f>
        <v>28/07/2012</v>
      </c>
      <c r="J110" s="116" t="str">
        <f>IF(VLOOKUP($D110,WWF_2013Samples_20140919.xlsx!$A$1:$I$588,3,FALSE)=0,"",VLOOKUP($D110,WWF_2013Samples_20140919.xlsx!$A$1:$I$588,3,FALSE))</f>
        <v>Hue Sao La NR</v>
      </c>
      <c r="K110" s="117">
        <f>IF(VLOOKUP($D110,WWF_2013Samples_20140919.xlsx!$A$1:$I$588,4,FALSE)=0,"",VLOOKUP($D110,WWF_2013Samples_20140919.xlsx!$A$1:$I$588,4,FALSE))</f>
        <v>405</v>
      </c>
      <c r="L110" s="118" t="str">
        <f>IF(VLOOKUP($D110,WWF_2013Samples_20140919.xlsx!$A$1:$I$588,5,FALSE)=0,"",VLOOKUP($D110,WWF_2013Samples_20140919.xlsx!$A$1:$I$588,5,FALSE))</f>
        <v>12-Thien</v>
      </c>
      <c r="M110" s="118">
        <f>IF(VLOOKUP($D110,WWF_2013Samples_20140919.xlsx!$A$1:$I$588,6,FALSE)=0,"",VLOOKUP($D110,WWF_2013Samples_20140919.xlsx!$A$1:$I$588,6,FALSE))</f>
        <v>15</v>
      </c>
      <c r="N110" s="118" t="str">
        <f>IF(VLOOKUP($D110,WWF_2013Samples_20140919.xlsx!$A$1:$I$588,7,FALSE)=0,"",VLOOKUP($D110,WWF_2013Samples_20140919.xlsx!$A$1:$I$588,7,FALSE))</f>
        <v>H-93</v>
      </c>
      <c r="O110" s="119"/>
    </row>
    <row r="111" spans="1:18" s="113" customFormat="1">
      <c r="B111" s="113">
        <v>109</v>
      </c>
      <c r="C111" s="114" t="s">
        <v>713</v>
      </c>
      <c r="D111" s="115" t="s">
        <v>216</v>
      </c>
      <c r="E111" s="113" t="s">
        <v>2377</v>
      </c>
      <c r="F111" s="162" t="s">
        <v>3666</v>
      </c>
      <c r="G111" s="162" t="s">
        <v>3658</v>
      </c>
      <c r="H111" s="162"/>
      <c r="I111" s="116">
        <f>IF(VLOOKUP($D111,WWF_2013Samples_20140919.xlsx!$A$1:$I$588,2,FALSE)=0,"",VLOOKUP($D111,WWF_2013Samples_20140919.xlsx!$A$1:$I$588,2,FALSE))</f>
        <v>41168</v>
      </c>
      <c r="J111" s="116" t="str">
        <f>IF(VLOOKUP($D111,WWF_2013Samples_20140919.xlsx!$A$1:$I$588,3,FALSE)=0,"",VLOOKUP($D111,WWF_2013Samples_20140919.xlsx!$A$1:$I$588,3,FALSE))</f>
        <v>Hue Sao La NR</v>
      </c>
      <c r="K111" s="117">
        <f>IF(VLOOKUP($D111,WWF_2013Samples_20140919.xlsx!$A$1:$I$588,4,FALSE)=0,"",VLOOKUP($D111,WWF_2013Samples_20140919.xlsx!$A$1:$I$588,4,FALSE))</f>
        <v>348</v>
      </c>
      <c r="L111" s="118" t="str">
        <f>IF(VLOOKUP($D111,WWF_2013Samples_20140919.xlsx!$A$1:$I$588,5,FALSE)=0,"",VLOOKUP($D111,WWF_2013Samples_20140919.xlsx!$A$1:$I$588,5,FALSE))</f>
        <v>35 -Vinh</v>
      </c>
      <c r="M111" s="118">
        <f>IF(VLOOKUP($D111,WWF_2013Samples_20140919.xlsx!$A$1:$I$588,6,FALSE)=0,"",VLOOKUP($D111,WWF_2013Samples_20140919.xlsx!$A$1:$I$588,6,FALSE))</f>
        <v>40</v>
      </c>
      <c r="N111" s="118" t="str">
        <f>IF(VLOOKUP($D111,WWF_2013Samples_20140919.xlsx!$A$1:$I$588,7,FALSE)=0,"",VLOOKUP($D111,WWF_2013Samples_20140919.xlsx!$A$1:$I$588,7,FALSE))</f>
        <v>H-147</v>
      </c>
      <c r="O111" s="119"/>
    </row>
    <row r="112" spans="1:18" s="113" customFormat="1">
      <c r="A112" s="108"/>
      <c r="B112" s="108">
        <v>110</v>
      </c>
      <c r="C112" s="121" t="s">
        <v>713</v>
      </c>
      <c r="D112" s="109" t="s">
        <v>458</v>
      </c>
      <c r="E112" s="108" t="s">
        <v>3167</v>
      </c>
      <c r="F112" s="162" t="s">
        <v>3666</v>
      </c>
      <c r="G112" s="162" t="s">
        <v>3658</v>
      </c>
      <c r="H112" s="162"/>
      <c r="I112" s="110">
        <f>IF(VLOOKUP($D112,Leech_Combinations_20140919.xls!$A$1:$Q$382,2,FALSE)=0,"",VLOOKUP($D112,Leech_Combinations_20140919.xls!$A$1:$Q$382,2,FALSE))</f>
        <v>41544</v>
      </c>
      <c r="J112" s="110" t="str">
        <f>IF(VLOOKUP($D112,Leech_Combinations_20140919.xls!$A$1:$Q$382,14,FALSE)=0,"",VLOOKUP($D112,Leech_Combinations_20140919.xls!$A$1:$Q$382,14,FALSE))</f>
        <v>Hue NR</v>
      </c>
      <c r="K112" s="111">
        <f>IF(VLOOKUP($D112,Leech_Combinations_20140919.xls!$A$1:$Q$382,15,FALSE)=0,"",VLOOKUP($D112,Leech_Combinations_20140919.xls!$A$1:$Q$382,15,FALSE))</f>
        <v>352</v>
      </c>
      <c r="L112" s="120"/>
      <c r="M112" s="120">
        <f>IF(VLOOKUP($D112,Leech_Combinations_20140919.xls!$A$1:$Q$382,13,FALSE)=0, "", VLOOKUP($D112,Leech_Combinations_20140919.xls!$A$1:$Q$382,13,FALSE))</f>
        <v>50</v>
      </c>
      <c r="N112" s="120" t="str">
        <f>IF(VLOOKUP($D112,Leech_Combinations_20140919.xls!$A$1:$Q$382,6,FALSE)=0, "", VLOOKUP($D112,Leech_Combinations_20140919.xls!$A$1:$Q$382,6,FALSE))</f>
        <v>H011</v>
      </c>
      <c r="O112" s="120" t="str">
        <f>IF(VLOOKUP($D112,Leech_Combinations_20140919.xls!$A$1:$Q$382,3,FALSE)=0, "", VLOOKUP($D112,Leech_Combinations_20140919.xls!$A$1:$Q$382,3,FALSE))</f>
        <v>Huong</v>
      </c>
      <c r="P112" s="108"/>
      <c r="Q112" s="108"/>
      <c r="R112" s="108"/>
    </row>
    <row r="113" spans="1:18" s="113" customFormat="1">
      <c r="A113" s="108"/>
      <c r="B113" s="108">
        <v>111</v>
      </c>
      <c r="C113" s="121" t="s">
        <v>713</v>
      </c>
      <c r="D113" s="109" t="s">
        <v>529</v>
      </c>
      <c r="E113" s="108" t="s">
        <v>3167</v>
      </c>
      <c r="F113" s="162" t="s">
        <v>3666</v>
      </c>
      <c r="G113" s="162" t="s">
        <v>3658</v>
      </c>
      <c r="H113" s="162"/>
      <c r="I113" s="110">
        <f>IF(VLOOKUP($D113,Leech_Combinations_20140919.xls!$A$1:$Q$382,2,FALSE)=0,"",VLOOKUP($D113,Leech_Combinations_20140919.xls!$A$1:$Q$382,2,FALSE))</f>
        <v>41545</v>
      </c>
      <c r="J113" s="110" t="str">
        <f>IF(VLOOKUP($D113,Leech_Combinations_20140919.xls!$A$1:$Q$382,14,FALSE)=0,"",VLOOKUP($D113,Leech_Combinations_20140919.xls!$A$1:$Q$382,14,FALSE))</f>
        <v>Hue NR</v>
      </c>
      <c r="K113" s="111">
        <f>IF(VLOOKUP($D113,Leech_Combinations_20140919.xls!$A$1:$Q$382,15,FALSE)=0,"",VLOOKUP($D113,Leech_Combinations_20140919.xls!$A$1:$Q$382,15,FALSE))</f>
        <v>352</v>
      </c>
      <c r="L113" s="120"/>
      <c r="M113" s="120">
        <f>IF(VLOOKUP($D113,Leech_Combinations_20140919.xls!$A$1:$Q$382,13,FALSE)=0, "", VLOOKUP($D113,Leech_Combinations_20140919.xls!$A$1:$Q$382,13,FALSE))</f>
        <v>50</v>
      </c>
      <c r="N113" s="120" t="str">
        <f>IF(VLOOKUP($D113,Leech_Combinations_20140919.xls!$A$1:$Q$382,6,FALSE)=0, "", VLOOKUP($D113,Leech_Combinations_20140919.xls!$A$1:$Q$382,6,FALSE))</f>
        <v>H014</v>
      </c>
      <c r="O113" s="120" t="str">
        <f>IF(VLOOKUP($D113,Leech_Combinations_20140919.xls!$A$1:$Q$382,3,FALSE)=0, "", VLOOKUP($D113,Leech_Combinations_20140919.xls!$A$1:$Q$382,3,FALSE))</f>
        <v>Andrew</v>
      </c>
      <c r="P113" s="108"/>
      <c r="Q113" s="108"/>
      <c r="R113" s="108"/>
    </row>
    <row r="114" spans="1:18" s="113" customFormat="1">
      <c r="A114" s="108"/>
      <c r="B114" s="108">
        <v>112</v>
      </c>
      <c r="C114" s="121" t="s">
        <v>713</v>
      </c>
      <c r="D114" s="109" t="s">
        <v>393</v>
      </c>
      <c r="E114" s="108" t="s">
        <v>3167</v>
      </c>
      <c r="F114" s="162" t="s">
        <v>3666</v>
      </c>
      <c r="G114" s="162" t="s">
        <v>3658</v>
      </c>
      <c r="H114" s="162"/>
      <c r="I114" s="110">
        <f>IF(VLOOKUP($D114,Leech_Combinations_20140919.xls!$A$1:$Q$382,2,FALSE)=0,"",VLOOKUP($D114,Leech_Combinations_20140919.xls!$A$1:$Q$382,2,FALSE))</f>
        <v>41545</v>
      </c>
      <c r="J114" s="110" t="str">
        <f>IF(VLOOKUP($D114,Leech_Combinations_20140919.xls!$A$1:$Q$382,14,FALSE)=0,"",VLOOKUP($D114,Leech_Combinations_20140919.xls!$A$1:$Q$382,14,FALSE))</f>
        <v>Hue NR</v>
      </c>
      <c r="K114" s="111">
        <f>IF(VLOOKUP($D114,Leech_Combinations_20140919.xls!$A$1:$Q$382,15,FALSE)=0,"",VLOOKUP($D114,Leech_Combinations_20140919.xls!$A$1:$Q$382,15,FALSE))</f>
        <v>352</v>
      </c>
      <c r="L114" s="120"/>
      <c r="M114" s="120">
        <f>IF(VLOOKUP($D114,Leech_Combinations_20140919.xls!$A$1:$Q$382,13,FALSE)=0, "", VLOOKUP($D114,Leech_Combinations_20140919.xls!$A$1:$Q$382,13,FALSE))</f>
        <v>50</v>
      </c>
      <c r="N114" s="120" t="str">
        <f>IF(VLOOKUP($D114,Leech_Combinations_20140919.xls!$A$1:$Q$382,6,FALSE)=0, "", VLOOKUP($D114,Leech_Combinations_20140919.xls!$A$1:$Q$382,6,FALSE))</f>
        <v>H016</v>
      </c>
      <c r="O114" s="120" t="str">
        <f>IF(VLOOKUP($D114,Leech_Combinations_20140919.xls!$A$1:$Q$382,3,FALSE)=0, "", VLOOKUP($D114,Leech_Combinations_20140919.xls!$A$1:$Q$382,3,FALSE))</f>
        <v>Andrew</v>
      </c>
      <c r="P114" s="108"/>
      <c r="Q114" s="108"/>
      <c r="R114" s="108"/>
    </row>
    <row r="115" spans="1:18" s="113" customFormat="1">
      <c r="A115" s="108"/>
      <c r="B115" s="108">
        <v>113</v>
      </c>
      <c r="C115" s="121" t="s">
        <v>713</v>
      </c>
      <c r="D115" s="109" t="s">
        <v>426</v>
      </c>
      <c r="E115" s="108" t="s">
        <v>3167</v>
      </c>
      <c r="F115" s="162" t="s">
        <v>3666</v>
      </c>
      <c r="G115" s="162" t="s">
        <v>3658</v>
      </c>
      <c r="H115" s="162"/>
      <c r="I115" s="110">
        <f>IF(VLOOKUP($D115,Leech_Combinations_20140919.xls!$A$1:$Q$382,2,FALSE)=0,"",VLOOKUP($D115,Leech_Combinations_20140919.xls!$A$1:$Q$382,2,FALSE))</f>
        <v>41545</v>
      </c>
      <c r="J115" s="110" t="str">
        <f>IF(VLOOKUP($D115,Leech_Combinations_20140919.xls!$A$1:$Q$382,14,FALSE)=0,"",VLOOKUP($D115,Leech_Combinations_20140919.xls!$A$1:$Q$382,14,FALSE))</f>
        <v>Hue NR</v>
      </c>
      <c r="K115" s="111">
        <f>IF(VLOOKUP($D115,Leech_Combinations_20140919.xls!$A$1:$Q$382,15,FALSE)=0,"",VLOOKUP($D115,Leech_Combinations_20140919.xls!$A$1:$Q$382,15,FALSE))</f>
        <v>352</v>
      </c>
      <c r="L115" s="120"/>
      <c r="M115" s="120">
        <f>IF(VLOOKUP($D115,Leech_Combinations_20140919.xls!$A$1:$Q$382,13,FALSE)=0, "", VLOOKUP($D115,Leech_Combinations_20140919.xls!$A$1:$Q$382,13,FALSE))</f>
        <v>50</v>
      </c>
      <c r="N115" s="120" t="str">
        <f>IF(VLOOKUP($D115,Leech_Combinations_20140919.xls!$A$1:$Q$382,6,FALSE)=0, "", VLOOKUP($D115,Leech_Combinations_20140919.xls!$A$1:$Q$382,6,FALSE))</f>
        <v>H020</v>
      </c>
      <c r="O115" s="120" t="str">
        <f>IF(VLOOKUP($D115,Leech_Combinations_20140919.xls!$A$1:$Q$382,3,FALSE)=0, "", VLOOKUP($D115,Leech_Combinations_20140919.xls!$A$1:$Q$382,3,FALSE))</f>
        <v>Andrew</v>
      </c>
      <c r="P115" s="108"/>
      <c r="Q115" s="108"/>
      <c r="R115" s="108"/>
    </row>
    <row r="116" spans="1:18" s="113" customFormat="1">
      <c r="A116" s="108"/>
      <c r="B116" s="108">
        <v>114</v>
      </c>
      <c r="C116" s="121" t="s">
        <v>713</v>
      </c>
      <c r="D116" s="109" t="s">
        <v>532</v>
      </c>
      <c r="E116" s="108" t="s">
        <v>3167</v>
      </c>
      <c r="F116" s="162" t="s">
        <v>3666</v>
      </c>
      <c r="G116" s="162" t="s">
        <v>3658</v>
      </c>
      <c r="H116" s="162"/>
      <c r="I116" s="110" t="str">
        <f>IF(VLOOKUP($D116,Leech_Combinations_20140919.xls!$A$1:$Q$382,2,FALSE)=0,"",VLOOKUP($D116,Leech_Combinations_20140919.xls!$A$1:$Q$382,2,FALSE))</f>
        <v/>
      </c>
      <c r="J116" s="110" t="str">
        <f>IF(VLOOKUP($D116,Leech_Combinations_20140919.xls!$A$1:$Q$382,14,FALSE)=0,"",VLOOKUP($D116,Leech_Combinations_20140919.xls!$A$1:$Q$382,14,FALSE))</f>
        <v>Hue NR</v>
      </c>
      <c r="K116" s="111">
        <f>IF(VLOOKUP($D116,Leech_Combinations_20140919.xls!$A$1:$Q$382,15,FALSE)=0,"",VLOOKUP($D116,Leech_Combinations_20140919.xls!$A$1:$Q$382,15,FALSE))</f>
        <v>352</v>
      </c>
      <c r="L116" s="120"/>
      <c r="M116" s="120">
        <f>IF(VLOOKUP($D116,Leech_Combinations_20140919.xls!$A$1:$Q$382,13,FALSE)=0, "", VLOOKUP($D116,Leech_Combinations_20140919.xls!$A$1:$Q$382,13,FALSE))</f>
        <v>50</v>
      </c>
      <c r="N116" s="120" t="str">
        <f>IF(VLOOKUP($D116,Leech_Combinations_20140919.xls!$A$1:$Q$382,6,FALSE)=0, "", VLOOKUP($D116,Leech_Combinations_20140919.xls!$A$1:$Q$382,6,FALSE))</f>
        <v>H023</v>
      </c>
      <c r="O116" s="120" t="str">
        <f>IF(VLOOKUP($D116,Leech_Combinations_20140919.xls!$A$1:$Q$382,3,FALSE)=0, "", VLOOKUP($D116,Leech_Combinations_20140919.xls!$A$1:$Q$382,3,FALSE))</f>
        <v/>
      </c>
      <c r="P116" s="108"/>
      <c r="Q116" s="108"/>
      <c r="R116" s="108"/>
    </row>
    <row r="117" spans="1:18" s="113" customFormat="1">
      <c r="A117" s="108"/>
      <c r="B117" s="108">
        <v>115</v>
      </c>
      <c r="C117" s="121" t="s">
        <v>713</v>
      </c>
      <c r="D117" s="109" t="s">
        <v>433</v>
      </c>
      <c r="E117" s="108" t="s">
        <v>3167</v>
      </c>
      <c r="F117" s="162" t="s">
        <v>3666</v>
      </c>
      <c r="G117" s="162" t="s">
        <v>3658</v>
      </c>
      <c r="H117" s="162"/>
      <c r="I117" s="110">
        <f>IF(VLOOKUP($D117,Leech_Combinations_20140919.xls!$A$1:$Q$382,2,FALSE)=0,"",VLOOKUP($D117,Leech_Combinations_20140919.xls!$A$1:$Q$382,2,FALSE))</f>
        <v>41545</v>
      </c>
      <c r="J117" s="110" t="str">
        <f>IF(VLOOKUP($D117,Leech_Combinations_20140919.xls!$A$1:$Q$382,14,FALSE)=0,"",VLOOKUP($D117,Leech_Combinations_20140919.xls!$A$1:$Q$382,14,FALSE))</f>
        <v>Hue NR</v>
      </c>
      <c r="K117" s="111">
        <f>IF(VLOOKUP($D117,Leech_Combinations_20140919.xls!$A$1:$Q$382,15,FALSE)=0,"",VLOOKUP($D117,Leech_Combinations_20140919.xls!$A$1:$Q$382,15,FALSE))</f>
        <v>352</v>
      </c>
      <c r="L117" s="120"/>
      <c r="M117" s="120">
        <f>IF(VLOOKUP($D117,Leech_Combinations_20140919.xls!$A$1:$Q$382,13,FALSE)=0, "", VLOOKUP($D117,Leech_Combinations_20140919.xls!$A$1:$Q$382,13,FALSE))</f>
        <v>50</v>
      </c>
      <c r="N117" s="120" t="str">
        <f>IF(VLOOKUP($D117,Leech_Combinations_20140919.xls!$A$1:$Q$382,6,FALSE)=0, "", VLOOKUP($D117,Leech_Combinations_20140919.xls!$A$1:$Q$382,6,FALSE))</f>
        <v>H029</v>
      </c>
      <c r="O117" s="120" t="str">
        <f>IF(VLOOKUP($D117,Leech_Combinations_20140919.xls!$A$1:$Q$382,3,FALSE)=0, "", VLOOKUP($D117,Leech_Combinations_20140919.xls!$A$1:$Q$382,3,FALSE))</f>
        <v>Huong</v>
      </c>
      <c r="P117" s="108"/>
      <c r="Q117" s="108"/>
      <c r="R117" s="108"/>
    </row>
    <row r="118" spans="1:18" s="113" customFormat="1">
      <c r="A118" s="108"/>
      <c r="B118" s="108">
        <v>116</v>
      </c>
      <c r="C118" s="121" t="s">
        <v>713</v>
      </c>
      <c r="D118" s="109" t="s">
        <v>478</v>
      </c>
      <c r="E118" s="108" t="s">
        <v>3167</v>
      </c>
      <c r="F118" s="162" t="s">
        <v>3666</v>
      </c>
      <c r="G118" s="162" t="s">
        <v>3658</v>
      </c>
      <c r="H118" s="162"/>
      <c r="I118" s="110">
        <f>IF(VLOOKUP($D118,Leech_Combinations_20140919.xls!$A$1:$Q$382,2,FALSE)=0,"",VLOOKUP($D118,Leech_Combinations_20140919.xls!$A$1:$Q$382,2,FALSE))</f>
        <v>41546</v>
      </c>
      <c r="J118" s="110" t="str">
        <f>IF(VLOOKUP($D118,Leech_Combinations_20140919.xls!$A$1:$Q$382,14,FALSE)=0,"",VLOOKUP($D118,Leech_Combinations_20140919.xls!$A$1:$Q$382,14,FALSE))</f>
        <v>Hue NR</v>
      </c>
      <c r="K118" s="111">
        <f>IF(VLOOKUP($D118,Leech_Combinations_20140919.xls!$A$1:$Q$382,15,FALSE)=0,"",VLOOKUP($D118,Leech_Combinations_20140919.xls!$A$1:$Q$382,15,FALSE))</f>
        <v>352</v>
      </c>
      <c r="L118" s="120"/>
      <c r="M118" s="120">
        <f>IF(VLOOKUP($D118,Leech_Combinations_20140919.xls!$A$1:$Q$382,13,FALSE)=0, "", VLOOKUP($D118,Leech_Combinations_20140919.xls!$A$1:$Q$382,13,FALSE))</f>
        <v>50</v>
      </c>
      <c r="N118" s="120" t="str">
        <f>IF(VLOOKUP($D118,Leech_Combinations_20140919.xls!$A$1:$Q$382,6,FALSE)=0, "", VLOOKUP($D118,Leech_Combinations_20140919.xls!$A$1:$Q$382,6,FALSE))</f>
        <v>H060</v>
      </c>
      <c r="O118" s="120" t="str">
        <f>IF(VLOOKUP($D118,Leech_Combinations_20140919.xls!$A$1:$Q$382,3,FALSE)=0, "", VLOOKUP($D118,Leech_Combinations_20140919.xls!$A$1:$Q$382,3,FALSE))</f>
        <v>Huong</v>
      </c>
      <c r="P118" s="108"/>
      <c r="Q118" s="108"/>
      <c r="R118" s="108"/>
    </row>
    <row r="119" spans="1:18" s="113" customFormat="1">
      <c r="A119" s="108"/>
      <c r="B119" s="108">
        <v>117</v>
      </c>
      <c r="C119" s="121" t="s">
        <v>713</v>
      </c>
      <c r="D119" s="109" t="s">
        <v>407</v>
      </c>
      <c r="E119" s="108" t="s">
        <v>3167</v>
      </c>
      <c r="F119" s="162" t="s">
        <v>3666</v>
      </c>
      <c r="G119" s="162" t="s">
        <v>3658</v>
      </c>
      <c r="H119" s="162"/>
      <c r="I119" s="110" t="str">
        <f>IF(VLOOKUP($D119,Leech_Combinations_20140919.xls!$A$1:$Q$382,2,FALSE)=0,"",VLOOKUP($D119,Leech_Combinations_20140919.xls!$A$1:$Q$382,2,FALSE))</f>
        <v/>
      </c>
      <c r="J119" s="110" t="str">
        <f>IF(VLOOKUP($D119,Leech_Combinations_20140919.xls!$A$1:$Q$382,14,FALSE)=0,"",VLOOKUP($D119,Leech_Combinations_20140919.xls!$A$1:$Q$382,14,FALSE))</f>
        <v>Hue NR</v>
      </c>
      <c r="K119" s="111">
        <f>IF(VLOOKUP($D119,Leech_Combinations_20140919.xls!$A$1:$Q$382,15,FALSE)=0,"",VLOOKUP($D119,Leech_Combinations_20140919.xls!$A$1:$Q$382,15,FALSE))</f>
        <v>352</v>
      </c>
      <c r="L119" s="120"/>
      <c r="M119" s="120">
        <f>IF(VLOOKUP($D119,Leech_Combinations_20140919.xls!$A$1:$Q$382,13,FALSE)=0, "", VLOOKUP($D119,Leech_Combinations_20140919.xls!$A$1:$Q$382,13,FALSE))</f>
        <v>50</v>
      </c>
      <c r="N119" s="120" t="str">
        <f>IF(VLOOKUP($D119,Leech_Combinations_20140919.xls!$A$1:$Q$382,6,FALSE)=0, "", VLOOKUP($D119,Leech_Combinations_20140919.xls!$A$1:$Q$382,6,FALSE))</f>
        <v>H055</v>
      </c>
      <c r="O119" s="120" t="str">
        <f>IF(VLOOKUP($D119,Leech_Combinations_20140919.xls!$A$1:$Q$382,3,FALSE)=0, "", VLOOKUP($D119,Leech_Combinations_20140919.xls!$A$1:$Q$382,3,FALSE))</f>
        <v xml:space="preserve"> </v>
      </c>
      <c r="P119" s="108"/>
      <c r="Q119" s="108"/>
      <c r="R119" s="108"/>
    </row>
    <row r="120" spans="1:18" s="113" customFormat="1">
      <c r="A120" s="108"/>
      <c r="B120" s="108">
        <v>118</v>
      </c>
      <c r="C120" s="121" t="s">
        <v>713</v>
      </c>
      <c r="D120" s="109" t="s">
        <v>642</v>
      </c>
      <c r="E120" s="108" t="s">
        <v>3167</v>
      </c>
      <c r="F120" s="162" t="s">
        <v>3666</v>
      </c>
      <c r="G120" s="162" t="s">
        <v>3658</v>
      </c>
      <c r="H120" s="162"/>
      <c r="I120" s="110">
        <f>IF(VLOOKUP($D120,Leech_Combinations_20140919.xls!$A$1:$Q$382,2,FALSE)=0,"",VLOOKUP($D120,Leech_Combinations_20140919.xls!$A$1:$Q$382,2,FALSE))</f>
        <v>41546</v>
      </c>
      <c r="J120" s="110" t="str">
        <f>IF(VLOOKUP($D120,Leech_Combinations_20140919.xls!$A$1:$Q$382,14,FALSE)=0,"",VLOOKUP($D120,Leech_Combinations_20140919.xls!$A$1:$Q$382,14,FALSE))</f>
        <v>Hue NR</v>
      </c>
      <c r="K120" s="111">
        <f>IF(VLOOKUP($D120,Leech_Combinations_20140919.xls!$A$1:$Q$382,15,FALSE)=0,"",VLOOKUP($D120,Leech_Combinations_20140919.xls!$A$1:$Q$382,15,FALSE))</f>
        <v>352</v>
      </c>
      <c r="L120" s="120"/>
      <c r="M120" s="120">
        <f>IF(VLOOKUP($D120,Leech_Combinations_20140919.xls!$A$1:$Q$382,13,FALSE)=0, "", VLOOKUP($D120,Leech_Combinations_20140919.xls!$A$1:$Q$382,13,FALSE))</f>
        <v>50</v>
      </c>
      <c r="N120" s="120" t="str">
        <f>IF(VLOOKUP($D120,Leech_Combinations_20140919.xls!$A$1:$Q$382,6,FALSE)=0, "", VLOOKUP($D120,Leech_Combinations_20140919.xls!$A$1:$Q$382,6,FALSE))</f>
        <v>H040</v>
      </c>
      <c r="O120" s="120" t="str">
        <f>IF(VLOOKUP($D120,Leech_Combinations_20140919.xls!$A$1:$Q$382,3,FALSE)=0, "", VLOOKUP($D120,Leech_Combinations_20140919.xls!$A$1:$Q$382,3,FALSE))</f>
        <v>Andrew</v>
      </c>
      <c r="P120" s="108"/>
      <c r="Q120" s="108"/>
      <c r="R120" s="108"/>
    </row>
    <row r="121" spans="1:18" s="113" customFormat="1">
      <c r="A121" s="108"/>
      <c r="B121" s="108">
        <v>119</v>
      </c>
      <c r="C121" s="121" t="s">
        <v>713</v>
      </c>
      <c r="D121" s="109" t="s">
        <v>381</v>
      </c>
      <c r="E121" s="108" t="s">
        <v>3167</v>
      </c>
      <c r="F121" s="162" t="s">
        <v>3666</v>
      </c>
      <c r="G121" s="162" t="s">
        <v>3658</v>
      </c>
      <c r="H121" s="162"/>
      <c r="I121" s="110">
        <f>IF(VLOOKUP($D121,Leech_Combinations_20140919.xls!$A$1:$Q$382,2,FALSE)=0,"",VLOOKUP($D121,Leech_Combinations_20140919.xls!$A$1:$Q$382,2,FALSE))</f>
        <v>41546</v>
      </c>
      <c r="J121" s="110" t="str">
        <f>IF(VLOOKUP($D121,Leech_Combinations_20140919.xls!$A$1:$Q$382,14,FALSE)=0,"",VLOOKUP($D121,Leech_Combinations_20140919.xls!$A$1:$Q$382,14,FALSE))</f>
        <v>Hue NR</v>
      </c>
      <c r="K121" s="111">
        <f>IF(VLOOKUP($D121,Leech_Combinations_20140919.xls!$A$1:$Q$382,15,FALSE)=0,"",VLOOKUP($D121,Leech_Combinations_20140919.xls!$A$1:$Q$382,15,FALSE))</f>
        <v>352</v>
      </c>
      <c r="L121" s="120"/>
      <c r="M121" s="120">
        <f>IF(VLOOKUP($D121,Leech_Combinations_20140919.xls!$A$1:$Q$382,13,FALSE)=0, "", VLOOKUP($D121,Leech_Combinations_20140919.xls!$A$1:$Q$382,13,FALSE))</f>
        <v>50</v>
      </c>
      <c r="N121" s="120" t="str">
        <f>IF(VLOOKUP($D121,Leech_Combinations_20140919.xls!$A$1:$Q$382,6,FALSE)=0, "", VLOOKUP($D121,Leech_Combinations_20140919.xls!$A$1:$Q$382,6,FALSE))</f>
        <v>H042</v>
      </c>
      <c r="O121" s="120" t="str">
        <f>IF(VLOOKUP($D121,Leech_Combinations_20140919.xls!$A$1:$Q$382,3,FALSE)=0, "", VLOOKUP($D121,Leech_Combinations_20140919.xls!$A$1:$Q$382,3,FALSE))</f>
        <v>Andrew</v>
      </c>
      <c r="P121" s="108"/>
      <c r="Q121" s="108"/>
      <c r="R121" s="108"/>
    </row>
    <row r="122" spans="1:18" s="113" customFormat="1">
      <c r="A122" s="108"/>
      <c r="B122" s="108">
        <v>120</v>
      </c>
      <c r="C122" s="121" t="s">
        <v>713</v>
      </c>
      <c r="D122" s="109" t="s">
        <v>85</v>
      </c>
      <c r="E122" s="108" t="s">
        <v>3167</v>
      </c>
      <c r="F122" s="162" t="s">
        <v>3666</v>
      </c>
      <c r="G122" s="162" t="s">
        <v>3658</v>
      </c>
      <c r="H122" s="162"/>
      <c r="I122" s="110">
        <f>IF(VLOOKUP($D122,Leech_Combinations_20140919.xls!$A$1:$Q$382,2,FALSE)=0,"",VLOOKUP($D122,Leech_Combinations_20140919.xls!$A$1:$Q$382,2,FALSE))</f>
        <v>41551</v>
      </c>
      <c r="J122" s="110" t="str">
        <f>IF(VLOOKUP($D122,Leech_Combinations_20140919.xls!$A$1:$Q$382,14,FALSE)=0,"",VLOOKUP($D122,Leech_Combinations_20140919.xls!$A$1:$Q$382,14,FALSE))</f>
        <v>Hue NR</v>
      </c>
      <c r="K122" s="111">
        <f>IF(VLOOKUP($D122,Leech_Combinations_20140919.xls!$A$1:$Q$382,15,FALSE)=0,"",VLOOKUP($D122,Leech_Combinations_20140919.xls!$A$1:$Q$382,15,FALSE))</f>
        <v>352</v>
      </c>
      <c r="L122" s="120"/>
      <c r="M122" s="120">
        <f>IF(VLOOKUP($D122,Leech_Combinations_20140919.xls!$A$1:$Q$382,13,FALSE)=0, "", VLOOKUP($D122,Leech_Combinations_20140919.xls!$A$1:$Q$382,13,FALSE))</f>
        <v>50</v>
      </c>
      <c r="N122" s="120" t="str">
        <f>IF(VLOOKUP($D122,Leech_Combinations_20140919.xls!$A$1:$Q$382,6,FALSE)=0, "", VLOOKUP($D122,Leech_Combinations_20140919.xls!$A$1:$Q$382,6,FALSE))</f>
        <v>H103</v>
      </c>
      <c r="O122" s="120" t="str">
        <f>IF(VLOOKUP($D122,Leech_Combinations_20140919.xls!$A$1:$Q$382,3,FALSE)=0, "", VLOOKUP($D122,Leech_Combinations_20140919.xls!$A$1:$Q$382,3,FALSE))</f>
        <v>Andrew</v>
      </c>
      <c r="P122" s="108"/>
      <c r="Q122" s="108"/>
      <c r="R122" s="108"/>
    </row>
    <row r="123" spans="1:18" s="113" customFormat="1">
      <c r="A123" s="108"/>
      <c r="B123" s="108">
        <v>121</v>
      </c>
      <c r="C123" s="121" t="s">
        <v>713</v>
      </c>
      <c r="D123" s="109" t="s">
        <v>262</v>
      </c>
      <c r="E123" s="108" t="s">
        <v>3167</v>
      </c>
      <c r="F123" s="162" t="s">
        <v>3666</v>
      </c>
      <c r="G123" s="162" t="s">
        <v>3658</v>
      </c>
      <c r="H123" s="162"/>
      <c r="I123" s="110">
        <f>IF(VLOOKUP($D123,Leech_Combinations_20140919.xls!$A$1:$Q$382,2,FALSE)=0,"",VLOOKUP($D123,Leech_Combinations_20140919.xls!$A$1:$Q$382,2,FALSE))</f>
        <v>41551</v>
      </c>
      <c r="J123" s="110" t="str">
        <f>IF(VLOOKUP($D123,Leech_Combinations_20140919.xls!$A$1:$Q$382,14,FALSE)=0,"",VLOOKUP($D123,Leech_Combinations_20140919.xls!$A$1:$Q$382,14,FALSE))</f>
        <v>Hue NR</v>
      </c>
      <c r="K123" s="111">
        <f>IF(VLOOKUP($D123,Leech_Combinations_20140919.xls!$A$1:$Q$382,15,FALSE)=0,"",VLOOKUP($D123,Leech_Combinations_20140919.xls!$A$1:$Q$382,15,FALSE))</f>
        <v>352</v>
      </c>
      <c r="L123" s="120"/>
      <c r="M123" s="120">
        <f>IF(VLOOKUP($D123,Leech_Combinations_20140919.xls!$A$1:$Q$382,13,FALSE)=0, "", VLOOKUP($D123,Leech_Combinations_20140919.xls!$A$1:$Q$382,13,FALSE))</f>
        <v>50</v>
      </c>
      <c r="N123" s="120" t="str">
        <f>IF(VLOOKUP($D123,Leech_Combinations_20140919.xls!$A$1:$Q$382,6,FALSE)=0, "", VLOOKUP($D123,Leech_Combinations_20140919.xls!$A$1:$Q$382,6,FALSE))</f>
        <v>H105</v>
      </c>
      <c r="O123" s="120" t="str">
        <f>IF(VLOOKUP($D123,Leech_Combinations_20140919.xls!$A$1:$Q$382,3,FALSE)=0, "", VLOOKUP($D123,Leech_Combinations_20140919.xls!$A$1:$Q$382,3,FALSE))</f>
        <v>Andrew</v>
      </c>
      <c r="P123" s="108"/>
      <c r="Q123" s="108"/>
      <c r="R123" s="108"/>
    </row>
    <row r="124" spans="1:18" s="113" customFormat="1">
      <c r="A124" s="108"/>
      <c r="B124" s="108">
        <v>122</v>
      </c>
      <c r="C124" s="121" t="s">
        <v>713</v>
      </c>
      <c r="D124" s="109" t="s">
        <v>370</v>
      </c>
      <c r="E124" s="108" t="s">
        <v>3167</v>
      </c>
      <c r="F124" s="162" t="s">
        <v>3666</v>
      </c>
      <c r="G124" s="162" t="s">
        <v>3658</v>
      </c>
      <c r="H124" s="162"/>
      <c r="I124" s="110">
        <f>IF(VLOOKUP($D124,Leech_Combinations_20140919.xls!$A$1:$Q$382,2,FALSE)=0,"",VLOOKUP($D124,Leech_Combinations_20140919.xls!$A$1:$Q$382,2,FALSE))</f>
        <v>41551</v>
      </c>
      <c r="J124" s="110" t="str">
        <f>IF(VLOOKUP($D124,Leech_Combinations_20140919.xls!$A$1:$Q$382,14,FALSE)=0,"",VLOOKUP($D124,Leech_Combinations_20140919.xls!$A$1:$Q$382,14,FALSE))</f>
        <v>Hue NR</v>
      </c>
      <c r="K124" s="111">
        <f>IF(VLOOKUP($D124,Leech_Combinations_20140919.xls!$A$1:$Q$382,15,FALSE)=0,"",VLOOKUP($D124,Leech_Combinations_20140919.xls!$A$1:$Q$382,15,FALSE))</f>
        <v>352</v>
      </c>
      <c r="L124" s="120"/>
      <c r="M124" s="120">
        <f>IF(VLOOKUP($D124,Leech_Combinations_20140919.xls!$A$1:$Q$382,13,FALSE)=0, "", VLOOKUP($D124,Leech_Combinations_20140919.xls!$A$1:$Q$382,13,FALSE))</f>
        <v>50</v>
      </c>
      <c r="N124" s="120" t="str">
        <f>IF(VLOOKUP($D124,Leech_Combinations_20140919.xls!$A$1:$Q$382,6,FALSE)=0, "", VLOOKUP($D124,Leech_Combinations_20140919.xls!$A$1:$Q$382,6,FALSE))</f>
        <v xml:space="preserve">H108 </v>
      </c>
      <c r="O124" s="120" t="str">
        <f>IF(VLOOKUP($D124,Leech_Combinations_20140919.xls!$A$1:$Q$382,3,FALSE)=0, "", VLOOKUP($D124,Leech_Combinations_20140919.xls!$A$1:$Q$382,3,FALSE))</f>
        <v>Andrew</v>
      </c>
      <c r="P124" s="108"/>
      <c r="Q124" s="108"/>
      <c r="R124" s="108"/>
    </row>
    <row r="125" spans="1:18" s="113" customFormat="1">
      <c r="A125" s="108"/>
      <c r="B125" s="108">
        <v>123</v>
      </c>
      <c r="C125" s="121" t="s">
        <v>713</v>
      </c>
      <c r="D125" s="109" t="s">
        <v>185</v>
      </c>
      <c r="E125" s="108" t="s">
        <v>3167</v>
      </c>
      <c r="F125" s="162" t="s">
        <v>3666</v>
      </c>
      <c r="G125" s="162" t="s">
        <v>3658</v>
      </c>
      <c r="H125" s="162"/>
      <c r="I125" s="110">
        <f>IF(VLOOKUP($D125,Leech_Combinations_20140919.xls!$A$1:$Q$382,2,FALSE)=0,"",VLOOKUP($D125,Leech_Combinations_20140919.xls!$A$1:$Q$382,2,FALSE))</f>
        <v>41551</v>
      </c>
      <c r="J125" s="110" t="str">
        <f>IF(VLOOKUP($D125,Leech_Combinations_20140919.xls!$A$1:$Q$382,14,FALSE)=0,"",VLOOKUP($D125,Leech_Combinations_20140919.xls!$A$1:$Q$382,14,FALSE))</f>
        <v>Hue NR</v>
      </c>
      <c r="K125" s="111">
        <f>IF(VLOOKUP($D125,Leech_Combinations_20140919.xls!$A$1:$Q$382,15,FALSE)=0,"",VLOOKUP($D125,Leech_Combinations_20140919.xls!$A$1:$Q$382,15,FALSE))</f>
        <v>352</v>
      </c>
      <c r="L125" s="120"/>
      <c r="M125" s="120">
        <f>IF(VLOOKUP($D125,Leech_Combinations_20140919.xls!$A$1:$Q$382,13,FALSE)=0, "", VLOOKUP($D125,Leech_Combinations_20140919.xls!$A$1:$Q$382,13,FALSE))</f>
        <v>50</v>
      </c>
      <c r="N125" s="120" t="str">
        <f>IF(VLOOKUP($D125,Leech_Combinations_20140919.xls!$A$1:$Q$382,6,FALSE)=0, "", VLOOKUP($D125,Leech_Combinations_20140919.xls!$A$1:$Q$382,6,FALSE))</f>
        <v>H101</v>
      </c>
      <c r="O125" s="120" t="str">
        <f>IF(VLOOKUP($D125,Leech_Combinations_20140919.xls!$A$1:$Q$382,3,FALSE)=0, "", VLOOKUP($D125,Leech_Combinations_20140919.xls!$A$1:$Q$382,3,FALSE))</f>
        <v>Andrew</v>
      </c>
      <c r="P125" s="108"/>
      <c r="Q125" s="108"/>
      <c r="R125" s="108"/>
    </row>
    <row r="126" spans="1:18" s="113" customFormat="1">
      <c r="A126" s="108"/>
      <c r="B126" s="108">
        <v>124</v>
      </c>
      <c r="C126" s="121" t="s">
        <v>713</v>
      </c>
      <c r="D126" s="109" t="s">
        <v>176</v>
      </c>
      <c r="E126" s="108" t="s">
        <v>3167</v>
      </c>
      <c r="F126" s="162" t="s">
        <v>3666</v>
      </c>
      <c r="G126" s="162" t="s">
        <v>3658</v>
      </c>
      <c r="H126" s="162"/>
      <c r="I126" s="110">
        <f>IF(VLOOKUP($D126,Leech_Combinations_20140919.xls!$A$1:$Q$382,2,FALSE)=0,"",VLOOKUP($D126,Leech_Combinations_20140919.xls!$A$1:$Q$382,2,FALSE))</f>
        <v>41551</v>
      </c>
      <c r="J126" s="110" t="str">
        <f>IF(VLOOKUP($D126,Leech_Combinations_20140919.xls!$A$1:$Q$382,14,FALSE)=0,"",VLOOKUP($D126,Leech_Combinations_20140919.xls!$A$1:$Q$382,14,FALSE))</f>
        <v>Hue NR</v>
      </c>
      <c r="K126" s="111">
        <f>IF(VLOOKUP($D126,Leech_Combinations_20140919.xls!$A$1:$Q$382,15,FALSE)=0,"",VLOOKUP($D126,Leech_Combinations_20140919.xls!$A$1:$Q$382,15,FALSE))</f>
        <v>352</v>
      </c>
      <c r="L126" s="120"/>
      <c r="M126" s="120">
        <f>IF(VLOOKUP($D126,Leech_Combinations_20140919.xls!$A$1:$Q$382,13,FALSE)=0, "", VLOOKUP($D126,Leech_Combinations_20140919.xls!$A$1:$Q$382,13,FALSE))</f>
        <v>50</v>
      </c>
      <c r="N126" s="120" t="str">
        <f>IF(VLOOKUP($D126,Leech_Combinations_20140919.xls!$A$1:$Q$382,6,FALSE)=0, "", VLOOKUP($D126,Leech_Combinations_20140919.xls!$A$1:$Q$382,6,FALSE))</f>
        <v>H102</v>
      </c>
      <c r="O126" s="120" t="str">
        <f>IF(VLOOKUP($D126,Leech_Combinations_20140919.xls!$A$1:$Q$382,3,FALSE)=0, "", VLOOKUP($D126,Leech_Combinations_20140919.xls!$A$1:$Q$382,3,FALSE))</f>
        <v>Andrew</v>
      </c>
      <c r="P126" s="108"/>
      <c r="Q126" s="108"/>
      <c r="R126" s="108"/>
    </row>
    <row r="127" spans="1:18" s="113" customFormat="1">
      <c r="A127" s="108"/>
      <c r="B127" s="108">
        <v>125</v>
      </c>
      <c r="C127" s="121" t="s">
        <v>713</v>
      </c>
      <c r="D127" s="109" t="s">
        <v>340</v>
      </c>
      <c r="E127" s="108" t="s">
        <v>3167</v>
      </c>
      <c r="F127" s="162" t="s">
        <v>3666</v>
      </c>
      <c r="G127" s="162" t="s">
        <v>3658</v>
      </c>
      <c r="H127" s="162"/>
      <c r="I127" s="110">
        <f>IF(VLOOKUP($D127,Leech_Combinations_20140919.xls!$A$1:$Q$382,2,FALSE)=0,"",VLOOKUP($D127,Leech_Combinations_20140919.xls!$A$1:$Q$382,2,FALSE))</f>
        <v>41552</v>
      </c>
      <c r="J127" s="110" t="str">
        <f>IF(VLOOKUP($D127,Leech_Combinations_20140919.xls!$A$1:$Q$382,14,FALSE)=0,"",VLOOKUP($D127,Leech_Combinations_20140919.xls!$A$1:$Q$382,14,FALSE))</f>
        <v>Hue NR</v>
      </c>
      <c r="K127" s="111">
        <f>IF(VLOOKUP($D127,Leech_Combinations_20140919.xls!$A$1:$Q$382,15,FALSE)=0,"",VLOOKUP($D127,Leech_Combinations_20140919.xls!$A$1:$Q$382,15,FALSE))</f>
        <v>352</v>
      </c>
      <c r="L127" s="120"/>
      <c r="M127" s="120">
        <f>IF(VLOOKUP($D127,Leech_Combinations_20140919.xls!$A$1:$Q$382,13,FALSE)=0, "", VLOOKUP($D127,Leech_Combinations_20140919.xls!$A$1:$Q$382,13,FALSE))</f>
        <v>50</v>
      </c>
      <c r="N127" s="120" t="str">
        <f>IF(VLOOKUP($D127,Leech_Combinations_20140919.xls!$A$1:$Q$382,6,FALSE)=0, "", VLOOKUP($D127,Leech_Combinations_20140919.xls!$A$1:$Q$382,6,FALSE))</f>
        <v>H113</v>
      </c>
      <c r="O127" s="120" t="str">
        <f>IF(VLOOKUP($D127,Leech_Combinations_20140919.xls!$A$1:$Q$382,3,FALSE)=0, "", VLOOKUP($D127,Leech_Combinations_20140919.xls!$A$1:$Q$382,3,FALSE))</f>
        <v>Andrew</v>
      </c>
      <c r="P127" s="108"/>
      <c r="Q127" s="108"/>
      <c r="R127" s="108"/>
    </row>
    <row r="128" spans="1:18" s="113" customFormat="1">
      <c r="A128" s="108"/>
      <c r="B128" s="108">
        <v>126</v>
      </c>
      <c r="C128" s="121" t="s">
        <v>713</v>
      </c>
      <c r="D128" s="109" t="s">
        <v>408</v>
      </c>
      <c r="E128" s="108" t="s">
        <v>3167</v>
      </c>
      <c r="F128" s="162" t="s">
        <v>3666</v>
      </c>
      <c r="G128" s="162" t="s">
        <v>3658</v>
      </c>
      <c r="H128" s="162"/>
      <c r="I128" s="110">
        <f>IF(VLOOKUP($D128,Leech_Combinations_20140919.xls!$A$1:$Q$382,2,FALSE)=0,"",VLOOKUP($D128,Leech_Combinations_20140919.xls!$A$1:$Q$382,2,FALSE))</f>
        <v>41552</v>
      </c>
      <c r="J128" s="110" t="str">
        <f>IF(VLOOKUP($D128,Leech_Combinations_20140919.xls!$A$1:$Q$382,14,FALSE)=0,"",VLOOKUP($D128,Leech_Combinations_20140919.xls!$A$1:$Q$382,14,FALSE))</f>
        <v>Hue NR</v>
      </c>
      <c r="K128" s="111">
        <f>IF(VLOOKUP($D128,Leech_Combinations_20140919.xls!$A$1:$Q$382,15,FALSE)=0,"",VLOOKUP($D128,Leech_Combinations_20140919.xls!$A$1:$Q$382,15,FALSE))</f>
        <v>352</v>
      </c>
      <c r="L128" s="120"/>
      <c r="M128" s="120">
        <f>IF(VLOOKUP($D128,Leech_Combinations_20140919.xls!$A$1:$Q$382,13,FALSE)=0, "", VLOOKUP($D128,Leech_Combinations_20140919.xls!$A$1:$Q$382,13,FALSE))</f>
        <v>50</v>
      </c>
      <c r="N128" s="120" t="str">
        <f>IF(VLOOKUP($D128,Leech_Combinations_20140919.xls!$A$1:$Q$382,6,FALSE)=0, "", VLOOKUP($D128,Leech_Combinations_20140919.xls!$A$1:$Q$382,6,FALSE))</f>
        <v>H117</v>
      </c>
      <c r="O128" s="120" t="str">
        <f>IF(VLOOKUP($D128,Leech_Combinations_20140919.xls!$A$1:$Q$382,3,FALSE)=0, "", VLOOKUP($D128,Leech_Combinations_20140919.xls!$A$1:$Q$382,3,FALSE))</f>
        <v>Andrew</v>
      </c>
      <c r="P128" s="108"/>
      <c r="Q128" s="108"/>
      <c r="R128" s="108"/>
    </row>
    <row r="129" spans="1:18" s="113" customFormat="1">
      <c r="A129" s="108"/>
      <c r="B129" s="108">
        <v>127</v>
      </c>
      <c r="C129" s="121" t="s">
        <v>713</v>
      </c>
      <c r="D129" s="109" t="s">
        <v>15</v>
      </c>
      <c r="E129" s="108" t="s">
        <v>3167</v>
      </c>
      <c r="F129" s="162" t="s">
        <v>3666</v>
      </c>
      <c r="G129" s="162" t="s">
        <v>3658</v>
      </c>
      <c r="H129" s="162"/>
      <c r="I129" s="110">
        <f>IF(VLOOKUP($D129,Leech_Combinations_20140919.xls!$A$1:$Q$382,2,FALSE)=0,"",VLOOKUP($D129,Leech_Combinations_20140919.xls!$A$1:$Q$382,2,FALSE))</f>
        <v>41552</v>
      </c>
      <c r="J129" s="110" t="str">
        <f>IF(VLOOKUP($D129,Leech_Combinations_20140919.xls!$A$1:$Q$382,14,FALSE)=0,"",VLOOKUP($D129,Leech_Combinations_20140919.xls!$A$1:$Q$382,14,FALSE))</f>
        <v>Hue NR</v>
      </c>
      <c r="K129" s="111">
        <f>IF(VLOOKUP($D129,Leech_Combinations_20140919.xls!$A$1:$Q$382,15,FALSE)=0,"",VLOOKUP($D129,Leech_Combinations_20140919.xls!$A$1:$Q$382,15,FALSE))</f>
        <v>352</v>
      </c>
      <c r="L129" s="120"/>
      <c r="M129" s="120">
        <f>IF(VLOOKUP($D129,Leech_Combinations_20140919.xls!$A$1:$Q$382,13,FALSE)=0, "", VLOOKUP($D129,Leech_Combinations_20140919.xls!$A$1:$Q$382,13,FALSE))</f>
        <v>50</v>
      </c>
      <c r="N129" s="120" t="str">
        <f>IF(VLOOKUP($D129,Leech_Combinations_20140919.xls!$A$1:$Q$382,6,FALSE)=0, "", VLOOKUP($D129,Leech_Combinations_20140919.xls!$A$1:$Q$382,6,FALSE))</f>
        <v>H142</v>
      </c>
      <c r="O129" s="120" t="str">
        <f>IF(VLOOKUP($D129,Leech_Combinations_20140919.xls!$A$1:$Q$382,3,FALSE)=0, "", VLOOKUP($D129,Leech_Combinations_20140919.xls!$A$1:$Q$382,3,FALSE))</f>
        <v>Andrew</v>
      </c>
      <c r="P129" s="108"/>
      <c r="Q129" s="108"/>
      <c r="R129" s="108"/>
    </row>
    <row r="130" spans="1:18" s="113" customFormat="1">
      <c r="A130" s="108"/>
      <c r="B130" s="108">
        <v>128</v>
      </c>
      <c r="C130" s="121" t="s">
        <v>713</v>
      </c>
      <c r="D130" s="109" t="s">
        <v>279</v>
      </c>
      <c r="E130" s="108" t="s">
        <v>3167</v>
      </c>
      <c r="F130" s="162" t="s">
        <v>3666</v>
      </c>
      <c r="G130" s="162" t="s">
        <v>3658</v>
      </c>
      <c r="H130" s="162"/>
      <c r="I130" s="110">
        <f>IF(VLOOKUP($D130,Leech_Combinations_20140919.xls!$A$1:$Q$382,2,FALSE)=0,"",VLOOKUP($D130,Leech_Combinations_20140919.xls!$A$1:$Q$382,2,FALSE))</f>
        <v>41552</v>
      </c>
      <c r="J130" s="110" t="str">
        <f>IF(VLOOKUP($D130,Leech_Combinations_20140919.xls!$A$1:$Q$382,14,FALSE)=0,"",VLOOKUP($D130,Leech_Combinations_20140919.xls!$A$1:$Q$382,14,FALSE))</f>
        <v>Hue NR</v>
      </c>
      <c r="K130" s="111">
        <f>IF(VLOOKUP($D130,Leech_Combinations_20140919.xls!$A$1:$Q$382,15,FALSE)=0,"",VLOOKUP($D130,Leech_Combinations_20140919.xls!$A$1:$Q$382,15,FALSE))</f>
        <v>352</v>
      </c>
      <c r="L130" s="120"/>
      <c r="M130" s="120">
        <f>IF(VLOOKUP($D130,Leech_Combinations_20140919.xls!$A$1:$Q$382,13,FALSE)=0, "", VLOOKUP($D130,Leech_Combinations_20140919.xls!$A$1:$Q$382,13,FALSE))</f>
        <v>50</v>
      </c>
      <c r="N130" s="120" t="str">
        <f>IF(VLOOKUP($D130,Leech_Combinations_20140919.xls!$A$1:$Q$382,6,FALSE)=0, "", VLOOKUP($D130,Leech_Combinations_20140919.xls!$A$1:$Q$382,6,FALSE))</f>
        <v>H145</v>
      </c>
      <c r="O130" s="120" t="str">
        <f>IF(VLOOKUP($D130,Leech_Combinations_20140919.xls!$A$1:$Q$382,3,FALSE)=0, "", VLOOKUP($D130,Leech_Combinations_20140919.xls!$A$1:$Q$382,3,FALSE))</f>
        <v>Andrew</v>
      </c>
      <c r="P130" s="108"/>
      <c r="Q130" s="108"/>
      <c r="R130" s="108"/>
    </row>
    <row r="131" spans="1:18" s="113" customFormat="1">
      <c r="A131" s="108"/>
      <c r="B131" s="108">
        <v>129</v>
      </c>
      <c r="C131" s="121" t="s">
        <v>713</v>
      </c>
      <c r="D131" s="109" t="s">
        <v>519</v>
      </c>
      <c r="E131" s="108" t="s">
        <v>3167</v>
      </c>
      <c r="F131" s="162" t="s">
        <v>3666</v>
      </c>
      <c r="G131" s="162" t="s">
        <v>3658</v>
      </c>
      <c r="H131" s="162"/>
      <c r="I131" s="110">
        <f>IF(VLOOKUP($D131,Leech_Combinations_20140919.xls!$A$1:$Q$382,2,FALSE)=0,"",VLOOKUP($D131,Leech_Combinations_20140919.xls!$A$1:$Q$382,2,FALSE))</f>
        <v>41552</v>
      </c>
      <c r="J131" s="110" t="str">
        <f>IF(VLOOKUP($D131,Leech_Combinations_20140919.xls!$A$1:$Q$382,14,FALSE)=0,"",VLOOKUP($D131,Leech_Combinations_20140919.xls!$A$1:$Q$382,14,FALSE))</f>
        <v>Hue NR</v>
      </c>
      <c r="K131" s="111">
        <f>IF(VLOOKUP($D131,Leech_Combinations_20140919.xls!$A$1:$Q$382,15,FALSE)=0,"",VLOOKUP($D131,Leech_Combinations_20140919.xls!$A$1:$Q$382,15,FALSE))</f>
        <v>352</v>
      </c>
      <c r="L131" s="120"/>
      <c r="M131" s="120">
        <f>IF(VLOOKUP($D131,Leech_Combinations_20140919.xls!$A$1:$Q$382,13,FALSE)=0, "", VLOOKUP($D131,Leech_Combinations_20140919.xls!$A$1:$Q$382,13,FALSE))</f>
        <v>50</v>
      </c>
      <c r="N131" s="120" t="str">
        <f>IF(VLOOKUP($D131,Leech_Combinations_20140919.xls!$A$1:$Q$382,6,FALSE)=0, "", VLOOKUP($D131,Leech_Combinations_20140919.xls!$A$1:$Q$382,6,FALSE))</f>
        <v>H148</v>
      </c>
      <c r="O131" s="120" t="str">
        <f>IF(VLOOKUP($D131,Leech_Combinations_20140919.xls!$A$1:$Q$382,3,FALSE)=0, "", VLOOKUP($D131,Leech_Combinations_20140919.xls!$A$1:$Q$382,3,FALSE))</f>
        <v>Andrew</v>
      </c>
      <c r="P131" s="108"/>
      <c r="Q131" s="108"/>
      <c r="R131" s="108"/>
    </row>
    <row r="132" spans="1:18" s="113" customFormat="1">
      <c r="A132" s="108"/>
      <c r="B132" s="108">
        <v>130</v>
      </c>
      <c r="C132" s="121" t="s">
        <v>713</v>
      </c>
      <c r="D132" s="109" t="s">
        <v>50</v>
      </c>
      <c r="E132" s="108" t="s">
        <v>3167</v>
      </c>
      <c r="F132" s="162" t="s">
        <v>3666</v>
      </c>
      <c r="G132" s="162" t="s">
        <v>3658</v>
      </c>
      <c r="H132" s="162"/>
      <c r="I132" s="110">
        <f>IF(VLOOKUP($D132,Leech_Combinations_20140919.xls!$A$1:$Q$382,2,FALSE)=0,"",VLOOKUP($D132,Leech_Combinations_20140919.xls!$A$1:$Q$382,2,FALSE))</f>
        <v>41553</v>
      </c>
      <c r="J132" s="110" t="str">
        <f>IF(VLOOKUP($D132,Leech_Combinations_20140919.xls!$A$1:$Q$382,14,FALSE)=0,"",VLOOKUP($D132,Leech_Combinations_20140919.xls!$A$1:$Q$382,14,FALSE))</f>
        <v>Hue NR</v>
      </c>
      <c r="K132" s="111">
        <f>IF(VLOOKUP($D132,Leech_Combinations_20140919.xls!$A$1:$Q$382,15,FALSE)=0,"",VLOOKUP($D132,Leech_Combinations_20140919.xls!$A$1:$Q$382,15,FALSE))</f>
        <v>352</v>
      </c>
      <c r="L132" s="120"/>
      <c r="M132" s="120">
        <f>IF(VLOOKUP($D132,Leech_Combinations_20140919.xls!$A$1:$Q$382,13,FALSE)=0, "", VLOOKUP($D132,Leech_Combinations_20140919.xls!$A$1:$Q$382,13,FALSE))</f>
        <v>50</v>
      </c>
      <c r="N132" s="120" t="str">
        <f>IF(VLOOKUP($D132,Leech_Combinations_20140919.xls!$A$1:$Q$382,6,FALSE)=0, "", VLOOKUP($D132,Leech_Combinations_20140919.xls!$A$1:$Q$382,6,FALSE))</f>
        <v>H125</v>
      </c>
      <c r="O132" s="120" t="str">
        <f>IF(VLOOKUP($D132,Leech_Combinations_20140919.xls!$A$1:$Q$382,3,FALSE)=0, "", VLOOKUP($D132,Leech_Combinations_20140919.xls!$A$1:$Q$382,3,FALSE))</f>
        <v>Andrew</v>
      </c>
      <c r="P132" s="108"/>
      <c r="Q132" s="108"/>
      <c r="R132" s="108"/>
    </row>
    <row r="133" spans="1:18" s="113" customFormat="1">
      <c r="A133" s="108"/>
      <c r="B133" s="108">
        <v>131</v>
      </c>
      <c r="C133" s="121" t="s">
        <v>713</v>
      </c>
      <c r="D133" s="109" t="s">
        <v>409</v>
      </c>
      <c r="E133" s="108" t="s">
        <v>3167</v>
      </c>
      <c r="F133" s="162" t="s">
        <v>3666</v>
      </c>
      <c r="G133" s="162" t="s">
        <v>3658</v>
      </c>
      <c r="H133" s="162"/>
      <c r="I133" s="110">
        <f>IF(VLOOKUP($D133,Leech_Combinations_20140919.xls!$A$1:$Q$382,2,FALSE)=0,"",VLOOKUP($D133,Leech_Combinations_20140919.xls!$A$1:$Q$382,2,FALSE))</f>
        <v>41553</v>
      </c>
      <c r="J133" s="110" t="str">
        <f>IF(VLOOKUP($D133,Leech_Combinations_20140919.xls!$A$1:$Q$382,14,FALSE)=0,"",VLOOKUP($D133,Leech_Combinations_20140919.xls!$A$1:$Q$382,14,FALSE))</f>
        <v>Hue NR</v>
      </c>
      <c r="K133" s="111">
        <f>IF(VLOOKUP($D133,Leech_Combinations_20140919.xls!$A$1:$Q$382,15,FALSE)=0,"",VLOOKUP($D133,Leech_Combinations_20140919.xls!$A$1:$Q$382,15,FALSE))</f>
        <v>352</v>
      </c>
      <c r="L133" s="120"/>
      <c r="M133" s="120">
        <f>IF(VLOOKUP($D133,Leech_Combinations_20140919.xls!$A$1:$Q$382,13,FALSE)=0, "", VLOOKUP($D133,Leech_Combinations_20140919.xls!$A$1:$Q$382,13,FALSE))</f>
        <v>50</v>
      </c>
      <c r="N133" s="120" t="str">
        <f>IF(VLOOKUP($D133,Leech_Combinations_20140919.xls!$A$1:$Q$382,6,FALSE)=0, "", VLOOKUP($D133,Leech_Combinations_20140919.xls!$A$1:$Q$382,6,FALSE))</f>
        <v>H127</v>
      </c>
      <c r="O133" s="120" t="str">
        <f>IF(VLOOKUP($D133,Leech_Combinations_20140919.xls!$A$1:$Q$382,3,FALSE)=0, "", VLOOKUP($D133,Leech_Combinations_20140919.xls!$A$1:$Q$382,3,FALSE))</f>
        <v>Andrew</v>
      </c>
      <c r="P133" s="108"/>
      <c r="Q133" s="108"/>
      <c r="R133" s="108"/>
    </row>
    <row r="134" spans="1:18" s="113" customFormat="1">
      <c r="A134" s="108"/>
      <c r="B134" s="108">
        <v>132</v>
      </c>
      <c r="C134" s="121" t="s">
        <v>713</v>
      </c>
      <c r="D134" s="109" t="s">
        <v>411</v>
      </c>
      <c r="E134" s="108" t="s">
        <v>3167</v>
      </c>
      <c r="F134" s="162" t="s">
        <v>3666</v>
      </c>
      <c r="G134" s="162" t="s">
        <v>3658</v>
      </c>
      <c r="H134" s="162"/>
      <c r="I134" s="110" t="str">
        <f>IF(VLOOKUP($D134,Leech_Combinations_20140919.xls!$A$1:$Q$382,2,FALSE)=0,"",VLOOKUP($D134,Leech_Combinations_20140919.xls!$A$1:$Q$382,2,FALSE))</f>
        <v/>
      </c>
      <c r="J134" s="110" t="str">
        <f>IF(VLOOKUP($D134,Leech_Combinations_20140919.xls!$A$1:$Q$382,14,FALSE)=0,"",VLOOKUP($D134,Leech_Combinations_20140919.xls!$A$1:$Q$382,14,FALSE))</f>
        <v>Hue NR</v>
      </c>
      <c r="K134" s="111">
        <f>IF(VLOOKUP($D134,Leech_Combinations_20140919.xls!$A$1:$Q$382,15,FALSE)=0,"",VLOOKUP($D134,Leech_Combinations_20140919.xls!$A$1:$Q$382,15,FALSE))</f>
        <v>352</v>
      </c>
      <c r="L134" s="120"/>
      <c r="M134" s="120">
        <f>IF(VLOOKUP($D134,Leech_Combinations_20140919.xls!$A$1:$Q$382,13,FALSE)=0, "", VLOOKUP($D134,Leech_Combinations_20140919.xls!$A$1:$Q$382,13,FALSE))</f>
        <v>50</v>
      </c>
      <c r="N134" s="120" t="str">
        <f>IF(VLOOKUP($D134,Leech_Combinations_20140919.xls!$A$1:$Q$382,6,FALSE)=0, "", VLOOKUP($D134,Leech_Combinations_20140919.xls!$A$1:$Q$382,6,FALSE))</f>
        <v>H150</v>
      </c>
      <c r="O134" s="120" t="str">
        <f>IF(VLOOKUP($D134,Leech_Combinations_20140919.xls!$A$1:$Q$382,3,FALSE)=0, "", VLOOKUP($D134,Leech_Combinations_20140919.xls!$A$1:$Q$382,3,FALSE))</f>
        <v/>
      </c>
      <c r="P134" s="108"/>
      <c r="Q134" s="108"/>
      <c r="R134" s="108"/>
    </row>
    <row r="135" spans="1:18" s="113" customFormat="1">
      <c r="A135" s="108"/>
      <c r="B135" s="108">
        <v>133</v>
      </c>
      <c r="C135" s="121" t="s">
        <v>713</v>
      </c>
      <c r="D135" s="109" t="s">
        <v>365</v>
      </c>
      <c r="E135" s="108" t="s">
        <v>3167</v>
      </c>
      <c r="F135" s="162" t="s">
        <v>3666</v>
      </c>
      <c r="G135" s="162" t="s">
        <v>3658</v>
      </c>
      <c r="H135" s="162"/>
      <c r="I135" s="110">
        <f>IF(VLOOKUP($D135,Leech_Combinations_20140919.xls!$A$1:$Q$382,2,FALSE)=0,"",VLOOKUP($D135,Leech_Combinations_20140919.xls!$A$1:$Q$382,2,FALSE))</f>
        <v>41553</v>
      </c>
      <c r="J135" s="110" t="str">
        <f>IF(VLOOKUP($D135,Leech_Combinations_20140919.xls!$A$1:$Q$382,14,FALSE)=0,"",VLOOKUP($D135,Leech_Combinations_20140919.xls!$A$1:$Q$382,14,FALSE))</f>
        <v>Hue NR</v>
      </c>
      <c r="K135" s="111">
        <f>IF(VLOOKUP($D135,Leech_Combinations_20140919.xls!$A$1:$Q$382,15,FALSE)=0,"",VLOOKUP($D135,Leech_Combinations_20140919.xls!$A$1:$Q$382,15,FALSE))</f>
        <v>352</v>
      </c>
      <c r="L135" s="120"/>
      <c r="M135" s="120">
        <f>IF(VLOOKUP($D135,Leech_Combinations_20140919.xls!$A$1:$Q$382,13,FALSE)=0, "", VLOOKUP($D135,Leech_Combinations_20140919.xls!$A$1:$Q$382,13,FALSE))</f>
        <v>50</v>
      </c>
      <c r="N135" s="120" t="str">
        <f>IF(VLOOKUP($D135,Leech_Combinations_20140919.xls!$A$1:$Q$382,6,FALSE)=0, "", VLOOKUP($D135,Leech_Combinations_20140919.xls!$A$1:$Q$382,6,FALSE))</f>
        <v>H152</v>
      </c>
      <c r="O135" s="120" t="str">
        <f>IF(VLOOKUP($D135,Leech_Combinations_20140919.xls!$A$1:$Q$382,3,FALSE)=0, "", VLOOKUP($D135,Leech_Combinations_20140919.xls!$A$1:$Q$382,3,FALSE))</f>
        <v>Hoa</v>
      </c>
      <c r="P135" s="108"/>
      <c r="Q135" s="108"/>
      <c r="R135" s="108"/>
    </row>
    <row r="136" spans="1:18" s="113" customFormat="1">
      <c r="A136" s="108"/>
      <c r="B136" s="108">
        <v>134</v>
      </c>
      <c r="C136" s="121" t="s">
        <v>714</v>
      </c>
      <c r="D136" s="122" t="s">
        <v>499</v>
      </c>
      <c r="E136" s="108" t="s">
        <v>3653</v>
      </c>
      <c r="F136" s="162"/>
      <c r="G136" s="162" t="s">
        <v>3655</v>
      </c>
      <c r="H136" s="162"/>
      <c r="I136" s="110"/>
      <c r="J136" s="110"/>
      <c r="K136" s="110"/>
      <c r="L136" s="110"/>
      <c r="M136" s="112"/>
      <c r="N136" s="120"/>
      <c r="O136" s="120"/>
      <c r="P136" s="108"/>
      <c r="Q136" s="108"/>
      <c r="R136" s="108"/>
    </row>
    <row r="137" spans="1:18" s="113" customFormat="1">
      <c r="A137" s="108"/>
      <c r="B137" s="108">
        <v>135</v>
      </c>
      <c r="C137" s="121" t="s">
        <v>714</v>
      </c>
      <c r="D137" s="122" t="s">
        <v>554</v>
      </c>
      <c r="E137" s="108" t="s">
        <v>3653</v>
      </c>
      <c r="F137" s="162"/>
      <c r="G137" s="162" t="s">
        <v>3655</v>
      </c>
      <c r="H137" s="162"/>
      <c r="I137" s="110"/>
      <c r="J137" s="110"/>
      <c r="K137" s="110"/>
      <c r="L137" s="110"/>
      <c r="M137" s="112"/>
      <c r="N137" s="120"/>
      <c r="O137" s="120"/>
      <c r="P137" s="108"/>
      <c r="Q137" s="108"/>
      <c r="R137" s="108"/>
    </row>
    <row r="138" spans="1:18" s="113" customFormat="1">
      <c r="A138" s="108"/>
      <c r="B138" s="108">
        <v>136</v>
      </c>
      <c r="C138" s="121" t="s">
        <v>714</v>
      </c>
      <c r="D138" s="122" t="s">
        <v>694</v>
      </c>
      <c r="E138" s="108" t="s">
        <v>3653</v>
      </c>
      <c r="F138" s="162"/>
      <c r="G138" s="162" t="s">
        <v>3655</v>
      </c>
      <c r="H138" s="162"/>
      <c r="I138" s="110"/>
      <c r="J138" s="110"/>
      <c r="K138" s="110"/>
      <c r="L138" s="110"/>
      <c r="M138" s="112"/>
      <c r="N138" s="120"/>
      <c r="O138" s="120"/>
      <c r="P138" s="108"/>
      <c r="Q138" s="108"/>
      <c r="R138" s="108"/>
    </row>
    <row r="139" spans="1:18" s="113" customFormat="1">
      <c r="A139" s="108"/>
      <c r="B139" s="108">
        <v>137</v>
      </c>
      <c r="C139" s="121" t="s">
        <v>714</v>
      </c>
      <c r="D139" s="122" t="s">
        <v>587</v>
      </c>
      <c r="E139" s="108" t="s">
        <v>3653</v>
      </c>
      <c r="F139" s="162"/>
      <c r="G139" s="162" t="s">
        <v>3655</v>
      </c>
      <c r="H139" s="162"/>
      <c r="I139" s="110"/>
      <c r="J139" s="110"/>
      <c r="K139" s="110"/>
      <c r="L139" s="110"/>
      <c r="M139" s="112"/>
      <c r="N139" s="120"/>
      <c r="O139" s="120"/>
      <c r="P139" s="108"/>
      <c r="Q139" s="108"/>
      <c r="R139" s="108"/>
    </row>
    <row r="140" spans="1:18" s="113" customFormat="1">
      <c r="A140" s="108"/>
      <c r="B140" s="108">
        <v>138</v>
      </c>
      <c r="C140" s="121" t="s">
        <v>714</v>
      </c>
      <c r="D140" s="122" t="s">
        <v>580</v>
      </c>
      <c r="E140" s="108" t="s">
        <v>3653</v>
      </c>
      <c r="F140" s="162"/>
      <c r="G140" s="162" t="s">
        <v>3655</v>
      </c>
      <c r="H140" s="162"/>
      <c r="I140" s="110"/>
      <c r="J140" s="110"/>
      <c r="K140" s="110"/>
      <c r="L140" s="110"/>
      <c r="M140" s="112"/>
      <c r="N140" s="120"/>
      <c r="O140" s="120"/>
      <c r="P140" s="108"/>
      <c r="Q140" s="108"/>
      <c r="R140" s="108"/>
    </row>
    <row r="141" spans="1:18" s="113" customFormat="1">
      <c r="A141" s="108"/>
      <c r="B141" s="108">
        <v>139</v>
      </c>
      <c r="C141" s="121" t="s">
        <v>714</v>
      </c>
      <c r="D141" s="122" t="s">
        <v>653</v>
      </c>
      <c r="E141" s="108" t="s">
        <v>3653</v>
      </c>
      <c r="F141" s="162"/>
      <c r="G141" s="162" t="s">
        <v>3655</v>
      </c>
      <c r="H141" s="162"/>
      <c r="I141" s="110"/>
      <c r="J141" s="110"/>
      <c r="K141" s="110"/>
      <c r="L141" s="110"/>
      <c r="M141" s="112"/>
      <c r="N141" s="120"/>
      <c r="O141" s="120"/>
      <c r="P141" s="108"/>
      <c r="Q141" s="108"/>
      <c r="R141" s="108"/>
    </row>
    <row r="142" spans="1:18" s="113" customFormat="1">
      <c r="A142" s="108"/>
      <c r="B142" s="108">
        <v>140</v>
      </c>
      <c r="C142" s="121" t="s">
        <v>714</v>
      </c>
      <c r="D142" s="122" t="s">
        <v>191</v>
      </c>
      <c r="E142" s="108" t="s">
        <v>3653</v>
      </c>
      <c r="F142" s="162"/>
      <c r="G142" s="162" t="s">
        <v>3655</v>
      </c>
      <c r="H142" s="162"/>
      <c r="I142" s="110"/>
      <c r="J142" s="110"/>
      <c r="K142" s="110"/>
      <c r="L142" s="110"/>
      <c r="M142" s="112"/>
      <c r="N142" s="120"/>
      <c r="O142" s="120"/>
      <c r="P142" s="108"/>
      <c r="Q142" s="108"/>
      <c r="R142" s="108"/>
    </row>
    <row r="143" spans="1:18" s="113" customFormat="1">
      <c r="A143" s="108"/>
      <c r="B143" s="108">
        <v>141</v>
      </c>
      <c r="C143" s="121" t="s">
        <v>714</v>
      </c>
      <c r="D143" s="122" t="s">
        <v>527</v>
      </c>
      <c r="E143" s="108" t="s">
        <v>3653</v>
      </c>
      <c r="F143" s="162"/>
      <c r="G143" s="162" t="s">
        <v>3655</v>
      </c>
      <c r="H143" s="162"/>
      <c r="I143" s="110"/>
      <c r="J143" s="110"/>
      <c r="K143" s="110"/>
      <c r="L143" s="110"/>
      <c r="M143" s="112"/>
      <c r="N143" s="120"/>
      <c r="O143" s="120"/>
      <c r="P143" s="108"/>
      <c r="Q143" s="108"/>
      <c r="R143" s="108"/>
    </row>
    <row r="144" spans="1:18" s="113" customFormat="1">
      <c r="A144" s="108"/>
      <c r="B144" s="108">
        <v>142</v>
      </c>
      <c r="C144" s="121" t="s">
        <v>714</v>
      </c>
      <c r="D144" s="122" t="s">
        <v>638</v>
      </c>
      <c r="E144" s="108" t="s">
        <v>3653</v>
      </c>
      <c r="F144" s="162"/>
      <c r="G144" s="162" t="s">
        <v>3655</v>
      </c>
      <c r="H144" s="162"/>
      <c r="I144" s="110"/>
      <c r="J144" s="110"/>
      <c r="K144" s="110"/>
      <c r="L144" s="110"/>
      <c r="M144" s="112"/>
      <c r="N144" s="120"/>
      <c r="O144" s="120"/>
      <c r="P144" s="108"/>
      <c r="Q144" s="108"/>
      <c r="R144" s="108"/>
    </row>
    <row r="145" spans="1:18" s="113" customFormat="1">
      <c r="A145" s="108"/>
      <c r="B145" s="108">
        <v>143</v>
      </c>
      <c r="C145" s="121" t="s">
        <v>714</v>
      </c>
      <c r="D145" s="122" t="s">
        <v>661</v>
      </c>
      <c r="E145" s="108" t="s">
        <v>3653</v>
      </c>
      <c r="F145" s="162"/>
      <c r="G145" s="162" t="s">
        <v>3655</v>
      </c>
      <c r="H145" s="162"/>
      <c r="I145" s="110"/>
      <c r="J145" s="110"/>
      <c r="K145" s="110"/>
      <c r="L145" s="110"/>
      <c r="M145" s="112"/>
      <c r="N145" s="120"/>
      <c r="O145" s="120"/>
      <c r="P145" s="108"/>
      <c r="Q145" s="108"/>
      <c r="R145" s="108"/>
    </row>
    <row r="146" spans="1:18" s="113" customFormat="1">
      <c r="A146" s="108"/>
      <c r="B146" s="108">
        <v>144</v>
      </c>
      <c r="C146" s="121" t="s">
        <v>714</v>
      </c>
      <c r="D146" s="122" t="s">
        <v>650</v>
      </c>
      <c r="E146" s="108" t="s">
        <v>3653</v>
      </c>
      <c r="F146" s="162"/>
      <c r="G146" s="162" t="s">
        <v>3655</v>
      </c>
      <c r="H146" s="162"/>
      <c r="I146" s="110"/>
      <c r="J146" s="110"/>
      <c r="K146" s="110"/>
      <c r="L146" s="110"/>
      <c r="M146" s="112"/>
      <c r="N146" s="120"/>
      <c r="O146" s="120"/>
      <c r="P146" s="108"/>
      <c r="Q146" s="108"/>
      <c r="R146" s="108"/>
    </row>
    <row r="147" spans="1:18" s="113" customFormat="1">
      <c r="A147" s="108"/>
      <c r="B147" s="108">
        <v>145</v>
      </c>
      <c r="C147" s="121" t="s">
        <v>714</v>
      </c>
      <c r="D147" s="122" t="s">
        <v>555</v>
      </c>
      <c r="E147" s="108" t="s">
        <v>3653</v>
      </c>
      <c r="F147" s="162"/>
      <c r="G147" s="162" t="s">
        <v>3655</v>
      </c>
      <c r="H147" s="162"/>
      <c r="I147" s="110"/>
      <c r="J147" s="110"/>
      <c r="K147" s="110"/>
      <c r="L147" s="110"/>
      <c r="M147" s="112"/>
      <c r="N147" s="120"/>
      <c r="O147" s="120"/>
      <c r="P147" s="108"/>
      <c r="Q147" s="108"/>
      <c r="R147" s="108"/>
    </row>
    <row r="148" spans="1:18" s="113" customFormat="1">
      <c r="A148" s="108"/>
      <c r="B148" s="108">
        <v>146</v>
      </c>
      <c r="C148" s="121" t="s">
        <v>714</v>
      </c>
      <c r="D148" s="122" t="s">
        <v>677</v>
      </c>
      <c r="E148" s="108" t="s">
        <v>3653</v>
      </c>
      <c r="F148" s="162"/>
      <c r="G148" s="162" t="s">
        <v>3655</v>
      </c>
      <c r="H148" s="162"/>
      <c r="I148" s="110"/>
      <c r="J148" s="110"/>
      <c r="K148" s="110"/>
      <c r="L148" s="110"/>
      <c r="M148" s="112"/>
      <c r="N148" s="120"/>
      <c r="O148" s="120"/>
      <c r="P148" s="108"/>
      <c r="Q148" s="108"/>
      <c r="R148" s="108"/>
    </row>
    <row r="149" spans="1:18" s="113" customFormat="1">
      <c r="A149" s="108"/>
      <c r="B149" s="108">
        <v>147</v>
      </c>
      <c r="C149" s="121" t="s">
        <v>714</v>
      </c>
      <c r="D149" s="122" t="s">
        <v>498</v>
      </c>
      <c r="E149" s="108" t="s">
        <v>3653</v>
      </c>
      <c r="F149" s="162"/>
      <c r="G149" s="162" t="s">
        <v>3655</v>
      </c>
      <c r="H149" s="162"/>
      <c r="I149" s="110"/>
      <c r="J149" s="110"/>
      <c r="K149" s="110"/>
      <c r="L149" s="110"/>
      <c r="M149" s="112"/>
      <c r="N149" s="120"/>
      <c r="O149" s="120"/>
      <c r="P149" s="108"/>
      <c r="Q149" s="108"/>
      <c r="R149" s="108"/>
    </row>
    <row r="150" spans="1:18" s="113" customFormat="1">
      <c r="A150" s="108"/>
      <c r="B150" s="108">
        <v>148</v>
      </c>
      <c r="C150" s="121" t="s">
        <v>714</v>
      </c>
      <c r="D150" s="122" t="s">
        <v>697</v>
      </c>
      <c r="E150" s="108" t="s">
        <v>3653</v>
      </c>
      <c r="F150" s="162"/>
      <c r="G150" s="162" t="s">
        <v>3655</v>
      </c>
      <c r="H150" s="162"/>
      <c r="I150" s="110"/>
      <c r="J150" s="110"/>
      <c r="K150" s="110"/>
      <c r="L150" s="110"/>
      <c r="M150" s="112"/>
      <c r="N150" s="120"/>
      <c r="O150" s="120"/>
      <c r="P150" s="108"/>
      <c r="Q150" s="108"/>
      <c r="R150" s="108"/>
    </row>
    <row r="151" spans="1:18" s="113" customFormat="1">
      <c r="A151" s="108"/>
      <c r="B151" s="108">
        <v>149</v>
      </c>
      <c r="C151" s="121" t="s">
        <v>714</v>
      </c>
      <c r="D151" s="122" t="s">
        <v>502</v>
      </c>
      <c r="E151" s="108" t="s">
        <v>3653</v>
      </c>
      <c r="F151" s="162"/>
      <c r="G151" s="162" t="s">
        <v>3655</v>
      </c>
      <c r="H151" s="162"/>
      <c r="I151" s="110"/>
      <c r="J151" s="110"/>
      <c r="K151" s="110"/>
      <c r="L151" s="110"/>
      <c r="M151" s="112"/>
      <c r="N151" s="120"/>
      <c r="O151" s="120"/>
      <c r="P151" s="108"/>
      <c r="Q151" s="108"/>
      <c r="R151" s="108"/>
    </row>
    <row r="152" spans="1:18" s="113" customFormat="1">
      <c r="A152" s="108"/>
      <c r="B152" s="108">
        <v>150</v>
      </c>
      <c r="C152" s="121" t="s">
        <v>714</v>
      </c>
      <c r="D152" s="122" t="s">
        <v>603</v>
      </c>
      <c r="E152" s="108" t="s">
        <v>3653</v>
      </c>
      <c r="F152" s="162"/>
      <c r="G152" s="162" t="s">
        <v>3655</v>
      </c>
      <c r="H152" s="162"/>
      <c r="I152" s="110"/>
      <c r="J152" s="110"/>
      <c r="K152" s="110"/>
      <c r="L152" s="110"/>
      <c r="M152" s="112"/>
      <c r="N152" s="120"/>
      <c r="O152" s="120"/>
      <c r="P152" s="108"/>
      <c r="Q152" s="108"/>
      <c r="R152" s="108"/>
    </row>
    <row r="153" spans="1:18" s="113" customFormat="1">
      <c r="A153" s="108"/>
      <c r="B153" s="108">
        <v>151</v>
      </c>
      <c r="C153" s="121" t="s">
        <v>714</v>
      </c>
      <c r="D153" s="122" t="s">
        <v>601</v>
      </c>
      <c r="E153" s="108" t="s">
        <v>3653</v>
      </c>
      <c r="F153" s="162"/>
      <c r="G153" s="162" t="s">
        <v>3655</v>
      </c>
      <c r="H153" s="162"/>
      <c r="I153" s="110"/>
      <c r="J153" s="110"/>
      <c r="K153" s="110"/>
      <c r="L153" s="110"/>
      <c r="M153" s="112"/>
      <c r="N153" s="120"/>
      <c r="O153" s="120"/>
      <c r="P153" s="108"/>
      <c r="Q153" s="108"/>
      <c r="R153" s="108"/>
    </row>
    <row r="154" spans="1:18" s="113" customFormat="1">
      <c r="A154" s="108"/>
      <c r="B154" s="108">
        <v>152</v>
      </c>
      <c r="C154" s="121" t="s">
        <v>714</v>
      </c>
      <c r="D154" s="122" t="s">
        <v>526</v>
      </c>
      <c r="E154" s="108" t="s">
        <v>3653</v>
      </c>
      <c r="F154" s="162"/>
      <c r="G154" s="162" t="s">
        <v>3655</v>
      </c>
      <c r="H154" s="162"/>
      <c r="I154" s="110"/>
      <c r="J154" s="110"/>
      <c r="K154" s="110"/>
      <c r="L154" s="110"/>
      <c r="M154" s="112"/>
      <c r="N154" s="120"/>
      <c r="O154" s="120"/>
      <c r="P154" s="108"/>
      <c r="Q154" s="108"/>
      <c r="R154" s="108"/>
    </row>
    <row r="155" spans="1:18" s="113" customFormat="1">
      <c r="A155" s="108"/>
      <c r="B155" s="108">
        <v>153</v>
      </c>
      <c r="C155" s="121" t="s">
        <v>714</v>
      </c>
      <c r="D155" s="122" t="s">
        <v>571</v>
      </c>
      <c r="E155" s="108" t="s">
        <v>3653</v>
      </c>
      <c r="F155" s="162"/>
      <c r="G155" s="162" t="s">
        <v>3655</v>
      </c>
      <c r="H155" s="162"/>
      <c r="I155" s="110"/>
      <c r="J155" s="110"/>
      <c r="K155" s="110"/>
      <c r="L155" s="110"/>
      <c r="M155" s="112"/>
      <c r="N155" s="120"/>
      <c r="O155" s="120"/>
      <c r="P155" s="108"/>
      <c r="Q155" s="108"/>
      <c r="R155" s="108"/>
    </row>
    <row r="156" spans="1:18" s="113" customFormat="1">
      <c r="A156" s="108"/>
      <c r="B156" s="108">
        <v>154</v>
      </c>
      <c r="C156" s="121" t="s">
        <v>714</v>
      </c>
      <c r="D156" s="122" t="s">
        <v>672</v>
      </c>
      <c r="E156" s="108" t="s">
        <v>3653</v>
      </c>
      <c r="F156" s="162"/>
      <c r="G156" s="162" t="s">
        <v>3655</v>
      </c>
      <c r="H156" s="162"/>
      <c r="I156" s="110"/>
      <c r="J156" s="110"/>
      <c r="K156" s="110"/>
      <c r="L156" s="110"/>
      <c r="M156" s="112"/>
      <c r="N156" s="120"/>
      <c r="O156" s="120"/>
      <c r="P156" s="108"/>
      <c r="Q156" s="108"/>
      <c r="R156" s="108"/>
    </row>
    <row r="157" spans="1:18" s="113" customFormat="1">
      <c r="A157" s="108"/>
      <c r="B157" s="108">
        <v>155</v>
      </c>
      <c r="C157" s="121" t="s">
        <v>714</v>
      </c>
      <c r="D157" s="122" t="s">
        <v>656</v>
      </c>
      <c r="E157" s="108" t="s">
        <v>3653</v>
      </c>
      <c r="F157" s="162"/>
      <c r="G157" s="162" t="s">
        <v>3655</v>
      </c>
      <c r="H157" s="162"/>
      <c r="I157" s="110"/>
      <c r="J157" s="110"/>
      <c r="K157" s="110"/>
      <c r="L157" s="110"/>
      <c r="M157" s="112"/>
      <c r="N157" s="120"/>
      <c r="O157" s="120"/>
      <c r="P157" s="108"/>
      <c r="Q157" s="108"/>
      <c r="R157" s="108"/>
    </row>
    <row r="158" spans="1:18" s="113" customFormat="1">
      <c r="A158" s="108"/>
      <c r="B158" s="108">
        <v>156</v>
      </c>
      <c r="C158" s="121" t="s">
        <v>714</v>
      </c>
      <c r="D158" s="122" t="s">
        <v>639</v>
      </c>
      <c r="E158" s="108" t="s">
        <v>3653</v>
      </c>
      <c r="F158" s="162"/>
      <c r="G158" s="162" t="s">
        <v>3655</v>
      </c>
      <c r="H158" s="162"/>
      <c r="I158" s="110"/>
      <c r="J158" s="110"/>
      <c r="K158" s="110"/>
      <c r="L158" s="110"/>
      <c r="M158" s="112"/>
      <c r="N158" s="120"/>
      <c r="O158" s="120"/>
      <c r="P158" s="108"/>
      <c r="Q158" s="108"/>
      <c r="R158" s="108"/>
    </row>
    <row r="159" spans="1:18" s="113" customFormat="1">
      <c r="A159" s="108"/>
      <c r="B159" s="108">
        <v>157</v>
      </c>
      <c r="C159" s="121" t="s">
        <v>714</v>
      </c>
      <c r="D159" s="109" t="s">
        <v>99</v>
      </c>
      <c r="E159" s="108" t="s">
        <v>3652</v>
      </c>
      <c r="F159" s="162" t="s">
        <v>3666</v>
      </c>
      <c r="G159" s="162" t="s">
        <v>3658</v>
      </c>
      <c r="H159" s="162"/>
      <c r="I159" s="110"/>
      <c r="J159" s="110"/>
      <c r="K159" s="110"/>
      <c r="L159" s="110" t="str">
        <f>VLOOKUP(D159,tube_labels!$A$1:$B$44, 2, FALSE)</f>
        <v>H56</v>
      </c>
      <c r="M159" s="112"/>
      <c r="N159" s="120"/>
      <c r="O159" s="120"/>
      <c r="P159" s="108"/>
      <c r="Q159" s="108"/>
      <c r="R159" s="108"/>
    </row>
    <row r="160" spans="1:18" s="113" customFormat="1">
      <c r="A160" s="108"/>
      <c r="B160" s="108">
        <v>158</v>
      </c>
      <c r="C160" s="121" t="s">
        <v>714</v>
      </c>
      <c r="D160" s="109" t="s">
        <v>12</v>
      </c>
      <c r="E160" s="108" t="s">
        <v>3652</v>
      </c>
      <c r="F160" s="162" t="s">
        <v>3666</v>
      </c>
      <c r="G160" s="162" t="s">
        <v>3658</v>
      </c>
      <c r="H160" s="162"/>
      <c r="I160" s="110"/>
      <c r="J160" s="110"/>
      <c r="K160" s="110"/>
      <c r="L160" s="110" t="str">
        <f>VLOOKUP(D160,tube_labels!$A$1:$B$44, 2, FALSE)</f>
        <v>H59</v>
      </c>
      <c r="M160" s="112"/>
      <c r="N160" s="120"/>
      <c r="O160" s="120"/>
      <c r="P160" s="108"/>
      <c r="Q160" s="108"/>
      <c r="R160" s="108"/>
    </row>
    <row r="161" spans="1:18" s="155" customFormat="1">
      <c r="A161" s="108"/>
      <c r="B161" s="108">
        <v>159</v>
      </c>
      <c r="C161" s="121" t="s">
        <v>714</v>
      </c>
      <c r="D161" s="109" t="s">
        <v>630</v>
      </c>
      <c r="E161" s="108" t="s">
        <v>3652</v>
      </c>
      <c r="F161" s="162" t="s">
        <v>3666</v>
      </c>
      <c r="G161" s="162" t="s">
        <v>3658</v>
      </c>
      <c r="H161" s="162"/>
      <c r="I161" s="110"/>
      <c r="J161" s="110"/>
      <c r="K161" s="110"/>
      <c r="L161" s="110" t="str">
        <f>VLOOKUP(D161,tube_labels!$A$1:$B$44, 2, FALSE)</f>
        <v>H142</v>
      </c>
      <c r="M161" s="112"/>
      <c r="N161" s="120"/>
      <c r="O161" s="120"/>
      <c r="P161" s="108"/>
      <c r="Q161" s="108"/>
      <c r="R161" s="108"/>
    </row>
    <row r="162" spans="1:18" s="155" customFormat="1">
      <c r="A162" s="113"/>
      <c r="B162" s="113">
        <v>160</v>
      </c>
      <c r="C162" s="114" t="s">
        <v>714</v>
      </c>
      <c r="D162" s="115" t="s">
        <v>204</v>
      </c>
      <c r="E162" s="113" t="s">
        <v>2377</v>
      </c>
      <c r="F162" s="162" t="s">
        <v>3666</v>
      </c>
      <c r="G162" s="162" t="s">
        <v>3658</v>
      </c>
      <c r="H162" s="162"/>
      <c r="I162" s="116">
        <f>IF(VLOOKUP($D162,WWF_2013Samples_20140919.xlsx!$A$1:$I$588,2,FALSE)=0,"",VLOOKUP($D162,WWF_2013Samples_20140919.xlsx!$A$1:$I$588,2,FALSE))</f>
        <v>41061</v>
      </c>
      <c r="J162" s="116" t="str">
        <f>IF(VLOOKUP($D162,WWF_2013Samples_20140919.xlsx!$A$1:$I$588,3,FALSE)=0,"",VLOOKUP($D162,WWF_2013Samples_20140919.xlsx!$A$1:$I$588,3,FALSE))</f>
        <v>Hue Sao La NR</v>
      </c>
      <c r="K162" s="117">
        <f>IF(VLOOKUP($D162,WWF_2013Samples_20140919.xlsx!$A$1:$I$588,4,FALSE)=0,"",VLOOKUP($D162,WWF_2013Samples_20140919.xlsx!$A$1:$I$588,4,FALSE))</f>
        <v>345</v>
      </c>
      <c r="L162" s="118" t="str">
        <f>IF(VLOOKUP($D162,WWF_2013Samples_20140919.xlsx!$A$1:$I$588,5,FALSE)=0,"",VLOOKUP($D162,WWF_2013Samples_20140919.xlsx!$A$1:$I$588,5,FALSE))</f>
        <v>1-Hóa</v>
      </c>
      <c r="M162" s="118">
        <f>IF(VLOOKUP($D162,WWF_2013Samples_20140919.xlsx!$A$1:$I$588,6,FALSE)=0,"",VLOOKUP($D162,WWF_2013Samples_20140919.xlsx!$A$1:$I$588,6,FALSE))</f>
        <v>50</v>
      </c>
      <c r="N162" s="118" t="str">
        <f>IF(VLOOKUP($D162,WWF_2013Samples_20140919.xlsx!$A$1:$I$588,7,FALSE)=0,"",VLOOKUP($D162,WWF_2013Samples_20140919.xlsx!$A$1:$I$588,7,FALSE))</f>
        <v>H-1</v>
      </c>
      <c r="O162" s="119"/>
      <c r="P162" s="113"/>
      <c r="Q162" s="113"/>
      <c r="R162" s="113"/>
    </row>
    <row r="163" spans="1:18" s="155" customFormat="1">
      <c r="A163" s="113"/>
      <c r="B163" s="113">
        <v>161</v>
      </c>
      <c r="C163" s="114" t="s">
        <v>714</v>
      </c>
      <c r="D163" s="115" t="s">
        <v>327</v>
      </c>
      <c r="E163" s="113" t="s">
        <v>2377</v>
      </c>
      <c r="F163" s="162" t="s">
        <v>3666</v>
      </c>
      <c r="G163" s="162" t="s">
        <v>3658</v>
      </c>
      <c r="H163" s="162"/>
      <c r="I163" s="116">
        <f>IF(VLOOKUP($D163,WWF_2013Samples_20140919.xlsx!$A$1:$I$588,2,FALSE)=0,"",VLOOKUP($D163,WWF_2013Samples_20140919.xlsx!$A$1:$I$588,2,FALSE))</f>
        <v>41063</v>
      </c>
      <c r="J163" s="116" t="str">
        <f>IF(VLOOKUP($D163,WWF_2013Samples_20140919.xlsx!$A$1:$I$588,3,FALSE)=0,"",VLOOKUP($D163,WWF_2013Samples_20140919.xlsx!$A$1:$I$588,3,FALSE))</f>
        <v>Hue Sao La NR</v>
      </c>
      <c r="K163" s="117">
        <f>IF(VLOOKUP($D163,WWF_2013Samples_20140919.xlsx!$A$1:$I$588,4,FALSE)=0,"",VLOOKUP($D163,WWF_2013Samples_20140919.xlsx!$A$1:$I$588,4,FALSE))</f>
        <v>345</v>
      </c>
      <c r="L163" s="118" t="str">
        <f>IF(VLOOKUP($D163,WWF_2013Samples_20140919.xlsx!$A$1:$I$588,5,FALSE)=0,"",VLOOKUP($D163,WWF_2013Samples_20140919.xlsx!$A$1:$I$588,5,FALSE))</f>
        <v>3-Hóa</v>
      </c>
      <c r="M163" s="118">
        <f>IF(VLOOKUP($D163,WWF_2013Samples_20140919.xlsx!$A$1:$I$588,6,FALSE)=0,"",VLOOKUP($D163,WWF_2013Samples_20140919.xlsx!$A$1:$I$588,6,FALSE))</f>
        <v>60</v>
      </c>
      <c r="N163" s="118" t="str">
        <f>IF(VLOOKUP($D163,WWF_2013Samples_20140919.xlsx!$A$1:$I$588,7,FALSE)=0,"",VLOOKUP($D163,WWF_2013Samples_20140919.xlsx!$A$1:$I$588,7,FALSE))</f>
        <v>H-3</v>
      </c>
      <c r="O163" s="119"/>
      <c r="P163" s="113"/>
      <c r="Q163" s="113"/>
      <c r="R163" s="113"/>
    </row>
    <row r="164" spans="1:18" s="155" customFormat="1">
      <c r="A164" s="113"/>
      <c r="B164" s="113">
        <v>162</v>
      </c>
      <c r="C164" s="114" t="s">
        <v>714</v>
      </c>
      <c r="D164" s="115" t="s">
        <v>11</v>
      </c>
      <c r="E164" s="113" t="s">
        <v>2377</v>
      </c>
      <c r="F164" s="162" t="s">
        <v>3666</v>
      </c>
      <c r="G164" s="162" t="s">
        <v>3658</v>
      </c>
      <c r="H164" s="162"/>
      <c r="I164" s="116" t="str">
        <f>IF(VLOOKUP($D164,WWF_2013Samples_20140919.xlsx!$A$1:$I$588,2,FALSE)=0,"",VLOOKUP($D164,WWF_2013Samples_20140919.xlsx!$A$1:$I$588,2,FALSE))</f>
        <v>30/6/2012</v>
      </c>
      <c r="J164" s="116" t="str">
        <f>IF(VLOOKUP($D164,WWF_2013Samples_20140919.xlsx!$A$1:$I$588,3,FALSE)=0,"",VLOOKUP($D164,WWF_2013Samples_20140919.xlsx!$A$1:$I$588,3,FALSE))</f>
        <v>Hue Sao La NR</v>
      </c>
      <c r="K164" s="117">
        <f>IF(VLOOKUP($D164,WWF_2013Samples_20140919.xlsx!$A$1:$I$588,4,FALSE)=0,"",VLOOKUP($D164,WWF_2013Samples_20140919.xlsx!$A$1:$I$588,4,FALSE))</f>
        <v>350</v>
      </c>
      <c r="L164" s="118" t="str">
        <f>IF(VLOOKUP($D164,WWF_2013Samples_20140919.xlsx!$A$1:$I$588,5,FALSE)=0,"",VLOOKUP($D164,WWF_2013Samples_20140919.xlsx!$A$1:$I$588,5,FALSE))</f>
        <v>10-Hóa</v>
      </c>
      <c r="M164" s="118">
        <f>IF(VLOOKUP($D164,WWF_2013Samples_20140919.xlsx!$A$1:$I$588,6,FALSE)=0,"",VLOOKUP($D164,WWF_2013Samples_20140919.xlsx!$A$1:$I$588,6,FALSE))</f>
        <v>15</v>
      </c>
      <c r="N164" s="118" t="str">
        <f>IF(VLOOKUP($D164,WWF_2013Samples_20140919.xlsx!$A$1:$I$588,7,FALSE)=0,"",VLOOKUP($D164,WWF_2013Samples_20140919.xlsx!$A$1:$I$588,7,FALSE))</f>
        <v>H-10</v>
      </c>
      <c r="O164" s="119"/>
      <c r="P164" s="113"/>
      <c r="Q164" s="113"/>
      <c r="R164" s="113"/>
    </row>
    <row r="165" spans="1:18" s="155" customFormat="1">
      <c r="A165" s="113"/>
      <c r="B165" s="113">
        <v>163</v>
      </c>
      <c r="C165" s="114" t="s">
        <v>714</v>
      </c>
      <c r="D165" s="115" t="s">
        <v>182</v>
      </c>
      <c r="E165" s="113" t="s">
        <v>2377</v>
      </c>
      <c r="F165" s="162" t="s">
        <v>3666</v>
      </c>
      <c r="G165" s="162" t="s">
        <v>3658</v>
      </c>
      <c r="H165" s="162"/>
      <c r="I165" s="116">
        <f>IF(VLOOKUP($D165,WWF_2013Samples_20140919.xlsx!$A$1:$I$588,2,FALSE)=0,"",VLOOKUP($D165,WWF_2013Samples_20140919.xlsx!$A$1:$I$588,2,FALSE))</f>
        <v>41095</v>
      </c>
      <c r="J165" s="116" t="str">
        <f>IF(VLOOKUP($D165,WWF_2013Samples_20140919.xlsx!$A$1:$I$588,3,FALSE)=0,"",VLOOKUP($D165,WWF_2013Samples_20140919.xlsx!$A$1:$I$588,3,FALSE))</f>
        <v>Hue Sao La NR</v>
      </c>
      <c r="K165" s="117">
        <f>IF(VLOOKUP($D165,WWF_2013Samples_20140919.xlsx!$A$1:$I$588,4,FALSE)=0,"",VLOOKUP($D165,WWF_2013Samples_20140919.xlsx!$A$1:$I$588,4,FALSE))</f>
        <v>349</v>
      </c>
      <c r="L165" s="118" t="str">
        <f>IF(VLOOKUP($D165,WWF_2013Samples_20140919.xlsx!$A$1:$I$588,5,FALSE)=0,"",VLOOKUP($D165,WWF_2013Samples_20140919.xlsx!$A$1:$I$588,5,FALSE))</f>
        <v>12-Hóa</v>
      </c>
      <c r="M165" s="118">
        <f>IF(VLOOKUP($D165,WWF_2013Samples_20140919.xlsx!$A$1:$I$588,6,FALSE)=0,"",VLOOKUP($D165,WWF_2013Samples_20140919.xlsx!$A$1:$I$588,6,FALSE))</f>
        <v>30</v>
      </c>
      <c r="N165" s="118" t="str">
        <f>IF(VLOOKUP($D165,WWF_2013Samples_20140919.xlsx!$A$1:$I$588,7,FALSE)=0,"",VLOOKUP($D165,WWF_2013Samples_20140919.xlsx!$A$1:$I$588,7,FALSE))</f>
        <v>H-12</v>
      </c>
      <c r="O165" s="119"/>
      <c r="P165" s="113"/>
      <c r="Q165" s="113"/>
      <c r="R165" s="113"/>
    </row>
    <row r="166" spans="1:18" s="155" customFormat="1">
      <c r="A166" s="113"/>
      <c r="B166" s="113">
        <v>164</v>
      </c>
      <c r="C166" s="114" t="s">
        <v>714</v>
      </c>
      <c r="D166" s="115" t="s">
        <v>238</v>
      </c>
      <c r="E166" s="113" t="s">
        <v>2377</v>
      </c>
      <c r="F166" s="162" t="s">
        <v>3666</v>
      </c>
      <c r="G166" s="162" t="s">
        <v>3658</v>
      </c>
      <c r="H166" s="162"/>
      <c r="I166" s="116">
        <f>IF(VLOOKUP($D166,WWF_2013Samples_20140919.xlsx!$A$1:$I$588,2,FALSE)=0,"",VLOOKUP($D166,WWF_2013Samples_20140919.xlsx!$A$1:$I$588,2,FALSE))</f>
        <v>41098</v>
      </c>
      <c r="J166" s="116" t="str">
        <f>IF(VLOOKUP($D166,WWF_2013Samples_20140919.xlsx!$A$1:$I$588,3,FALSE)=0,"",VLOOKUP($D166,WWF_2013Samples_20140919.xlsx!$A$1:$I$588,3,FALSE))</f>
        <v>Hue Sao La NR</v>
      </c>
      <c r="K166" s="117">
        <f>IF(VLOOKUP($D166,WWF_2013Samples_20140919.xlsx!$A$1:$I$588,4,FALSE)=0,"",VLOOKUP($D166,WWF_2013Samples_20140919.xlsx!$A$1:$I$588,4,FALSE))</f>
        <v>349</v>
      </c>
      <c r="L166" s="118" t="str">
        <f>IF(VLOOKUP($D166,WWF_2013Samples_20140919.xlsx!$A$1:$I$588,5,FALSE)=0,"",VLOOKUP($D166,WWF_2013Samples_20140919.xlsx!$A$1:$I$588,5,FALSE))</f>
        <v>15-Hóa</v>
      </c>
      <c r="M166" s="118">
        <f>IF(VLOOKUP($D166,WWF_2013Samples_20140919.xlsx!$A$1:$I$588,6,FALSE)=0,"",VLOOKUP($D166,WWF_2013Samples_20140919.xlsx!$A$1:$I$588,6,FALSE))</f>
        <v>25</v>
      </c>
      <c r="N166" s="118" t="str">
        <f>IF(VLOOKUP($D166,WWF_2013Samples_20140919.xlsx!$A$1:$I$588,7,FALSE)=0,"",VLOOKUP($D166,WWF_2013Samples_20140919.xlsx!$A$1:$I$588,7,FALSE))</f>
        <v>H-15</v>
      </c>
      <c r="O166" s="119"/>
      <c r="P166" s="113"/>
      <c r="Q166" s="113"/>
      <c r="R166" s="113"/>
    </row>
    <row r="167" spans="1:18" s="155" customFormat="1">
      <c r="A167" s="113"/>
      <c r="B167" s="113">
        <v>165</v>
      </c>
      <c r="C167" s="114" t="s">
        <v>714</v>
      </c>
      <c r="D167" s="115" t="s">
        <v>440</v>
      </c>
      <c r="E167" s="113" t="s">
        <v>2377</v>
      </c>
      <c r="F167" s="162" t="s">
        <v>3666</v>
      </c>
      <c r="G167" s="162" t="s">
        <v>3658</v>
      </c>
      <c r="H167" s="162"/>
      <c r="I167" s="116" t="str">
        <f>IF(VLOOKUP($D167,WWF_2013Samples_20140919.xlsx!$A$1:$I$588,2,FALSE)=0,"",VLOOKUP($D167,WWF_2013Samples_20140919.xlsx!$A$1:$I$588,2,FALSE))</f>
        <v>13/7/2012</v>
      </c>
      <c r="J167" s="116" t="str">
        <f>IF(VLOOKUP($D167,WWF_2013Samples_20140919.xlsx!$A$1:$I$588,3,FALSE)=0,"",VLOOKUP($D167,WWF_2013Samples_20140919.xlsx!$A$1:$I$588,3,FALSE))</f>
        <v>Hue Sao La NR</v>
      </c>
      <c r="K167" s="117">
        <f>IF(VLOOKUP($D167,WWF_2013Samples_20140919.xlsx!$A$1:$I$588,4,FALSE)=0,"",VLOOKUP($D167,WWF_2013Samples_20140919.xlsx!$A$1:$I$588,4,FALSE))</f>
        <v>353</v>
      </c>
      <c r="L167" s="118" t="str">
        <f>IF(VLOOKUP($D167,WWF_2013Samples_20140919.xlsx!$A$1:$I$588,5,FALSE)=0,"",VLOOKUP($D167,WWF_2013Samples_20140919.xlsx!$A$1:$I$588,5,FALSE))</f>
        <v>17-Hóa</v>
      </c>
      <c r="M167" s="118">
        <f>IF(VLOOKUP($D167,WWF_2013Samples_20140919.xlsx!$A$1:$I$588,6,FALSE)=0,"",VLOOKUP($D167,WWF_2013Samples_20140919.xlsx!$A$1:$I$588,6,FALSE))</f>
        <v>25</v>
      </c>
      <c r="N167" s="118" t="str">
        <f>IF(VLOOKUP($D167,WWF_2013Samples_20140919.xlsx!$A$1:$I$588,7,FALSE)=0,"",VLOOKUP($D167,WWF_2013Samples_20140919.xlsx!$A$1:$I$588,7,FALSE))</f>
        <v>H-17</v>
      </c>
      <c r="O167" s="119"/>
      <c r="P167" s="113"/>
      <c r="Q167" s="113"/>
      <c r="R167" s="113"/>
    </row>
    <row r="168" spans="1:18" s="155" customFormat="1">
      <c r="A168" s="113"/>
      <c r="B168" s="113">
        <v>166</v>
      </c>
      <c r="C168" s="114" t="s">
        <v>714</v>
      </c>
      <c r="D168" s="115" t="s">
        <v>261</v>
      </c>
      <c r="E168" s="113" t="s">
        <v>2377</v>
      </c>
      <c r="F168" s="162" t="s">
        <v>3666</v>
      </c>
      <c r="G168" s="162" t="s">
        <v>3658</v>
      </c>
      <c r="H168" s="162"/>
      <c r="I168" s="116" t="str">
        <f>IF(VLOOKUP($D168,WWF_2013Samples_20140919.xlsx!$A$1:$I$588,2,FALSE)=0,"",VLOOKUP($D168,WWF_2013Samples_20140919.xlsx!$A$1:$I$588,2,FALSE))</f>
        <v>20/9/2012</v>
      </c>
      <c r="J168" s="116" t="str">
        <f>IF(VLOOKUP($D168,WWF_2013Samples_20140919.xlsx!$A$1:$I$588,3,FALSE)=0,"",VLOOKUP($D168,WWF_2013Samples_20140919.xlsx!$A$1:$I$588,3,FALSE))</f>
        <v>Hue Sao La NR</v>
      </c>
      <c r="K168" s="117">
        <f>IF(VLOOKUP($D168,WWF_2013Samples_20140919.xlsx!$A$1:$I$588,4,FALSE)=0,"",VLOOKUP($D168,WWF_2013Samples_20140919.xlsx!$A$1:$I$588,4,FALSE))</f>
        <v>347</v>
      </c>
      <c r="L168" s="118" t="str">
        <f>IF(VLOOKUP($D168,WWF_2013Samples_20140919.xlsx!$A$1:$I$588,5,FALSE)=0,"",VLOOKUP($D168,WWF_2013Samples_20140919.xlsx!$A$1:$I$588,5,FALSE))</f>
        <v>42-Hoa</v>
      </c>
      <c r="M168" s="118">
        <f>IF(VLOOKUP($D168,WWF_2013Samples_20140919.xlsx!$A$1:$I$588,6,FALSE)=0,"",VLOOKUP($D168,WWF_2013Samples_20140919.xlsx!$A$1:$I$588,6,FALSE))</f>
        <v>10</v>
      </c>
      <c r="N168" s="118" t="str">
        <f>IF(VLOOKUP($D168,WWF_2013Samples_20140919.xlsx!$A$1:$I$588,7,FALSE)=0,"",VLOOKUP($D168,WWF_2013Samples_20140919.xlsx!$A$1:$I$588,7,FALSE))</f>
        <v>H-42</v>
      </c>
      <c r="O168" s="119"/>
      <c r="P168" s="113"/>
      <c r="Q168" s="113"/>
      <c r="R168" s="113"/>
    </row>
    <row r="169" spans="1:18" s="155" customFormat="1">
      <c r="A169" s="113"/>
      <c r="B169" s="113">
        <v>167</v>
      </c>
      <c r="C169" s="114" t="s">
        <v>714</v>
      </c>
      <c r="D169" s="115" t="s">
        <v>476</v>
      </c>
      <c r="E169" s="113" t="s">
        <v>2377</v>
      </c>
      <c r="F169" s="162" t="s">
        <v>3666</v>
      </c>
      <c r="G169" s="162" t="s">
        <v>3658</v>
      </c>
      <c r="H169" s="162"/>
      <c r="I169" s="116" t="str">
        <f>IF(VLOOKUP($D169,WWF_2013Samples_20140919.xlsx!$A$1:$I$588,2,FALSE)=0,"",VLOOKUP($D169,WWF_2013Samples_20140919.xlsx!$A$1:$I$588,2,FALSE))</f>
        <v>18/6/2012</v>
      </c>
      <c r="J169" s="116" t="str">
        <f>IF(VLOOKUP($D169,WWF_2013Samples_20140919.xlsx!$A$1:$I$588,3,FALSE)=0,"",VLOOKUP($D169,WWF_2013Samples_20140919.xlsx!$A$1:$I$588,3,FALSE))</f>
        <v>Hue Sao La NR</v>
      </c>
      <c r="K169" s="117">
        <f>IF(VLOOKUP($D169,WWF_2013Samples_20140919.xlsx!$A$1:$I$588,4,FALSE)=0,"",VLOOKUP($D169,WWF_2013Samples_20140919.xlsx!$A$1:$I$588,4,FALSE))</f>
        <v>353</v>
      </c>
      <c r="L169" s="118" t="str">
        <f>IF(VLOOKUP($D169,WWF_2013Samples_20140919.xlsx!$A$1:$I$588,5,FALSE)=0,"",VLOOKUP($D169,WWF_2013Samples_20140919.xlsx!$A$1:$I$588,5,FALSE))</f>
        <v>5-Dành</v>
      </c>
      <c r="M169" s="118">
        <f>IF(VLOOKUP($D169,WWF_2013Samples_20140919.xlsx!$A$1:$I$588,6,FALSE)=0,"",VLOOKUP($D169,WWF_2013Samples_20140919.xlsx!$A$1:$I$588,6,FALSE))</f>
        <v>40</v>
      </c>
      <c r="N169" s="118" t="str">
        <f>IF(VLOOKUP($D169,WWF_2013Samples_20140919.xlsx!$A$1:$I$588,7,FALSE)=0,"",VLOOKUP($D169,WWF_2013Samples_20140919.xlsx!$A$1:$I$588,7,FALSE))</f>
        <v>H-48</v>
      </c>
      <c r="O169" s="119"/>
      <c r="P169" s="113"/>
      <c r="Q169" s="113"/>
      <c r="R169" s="113"/>
    </row>
    <row r="170" spans="1:18" s="155" customFormat="1">
      <c r="A170" s="113"/>
      <c r="B170" s="113">
        <v>168</v>
      </c>
      <c r="C170" s="114" t="s">
        <v>714</v>
      </c>
      <c r="D170" s="115" t="s">
        <v>236</v>
      </c>
      <c r="E170" s="113" t="s">
        <v>2377</v>
      </c>
      <c r="F170" s="162" t="s">
        <v>3666</v>
      </c>
      <c r="G170" s="162" t="s">
        <v>3658</v>
      </c>
      <c r="H170" s="162"/>
      <c r="I170" s="116">
        <f>IF(VLOOKUP($D170,WWF_2013Samples_20140919.xlsx!$A$1:$I$588,2,FALSE)=0,"",VLOOKUP($D170,WWF_2013Samples_20140919.xlsx!$A$1:$I$588,2,FALSE))</f>
        <v>41098</v>
      </c>
      <c r="J170" s="116" t="str">
        <f>IF(VLOOKUP($D170,WWF_2013Samples_20140919.xlsx!$A$1:$I$588,3,FALSE)=0,"",VLOOKUP($D170,WWF_2013Samples_20140919.xlsx!$A$1:$I$588,3,FALSE))</f>
        <v>Hue Sao La NR</v>
      </c>
      <c r="K170" s="117">
        <f>IF(VLOOKUP($D170,WWF_2013Samples_20140919.xlsx!$A$1:$I$588,4,FALSE)=0,"",VLOOKUP($D170,WWF_2013Samples_20140919.xlsx!$A$1:$I$588,4,FALSE))</f>
        <v>404</v>
      </c>
      <c r="L170" s="118" t="str">
        <f>IF(VLOOKUP($D170,WWF_2013Samples_20140919.xlsx!$A$1:$I$588,5,FALSE)=0,"",VLOOKUP($D170,WWF_2013Samples_20140919.xlsx!$A$1:$I$588,5,FALSE))</f>
        <v>14-Dành</v>
      </c>
      <c r="M170" s="118">
        <f>IF(VLOOKUP($D170,WWF_2013Samples_20140919.xlsx!$A$1:$I$588,6,FALSE)=0,"",VLOOKUP($D170,WWF_2013Samples_20140919.xlsx!$A$1:$I$588,6,FALSE))</f>
        <v>10</v>
      </c>
      <c r="N170" s="118" t="str">
        <f>IF(VLOOKUP($D170,WWF_2013Samples_20140919.xlsx!$A$1:$I$588,7,FALSE)=0,"",VLOOKUP($D170,WWF_2013Samples_20140919.xlsx!$A$1:$I$588,7,FALSE))</f>
        <v>H-57</v>
      </c>
      <c r="O170" s="119"/>
      <c r="P170" s="113"/>
      <c r="Q170" s="113"/>
      <c r="R170" s="113"/>
    </row>
    <row r="171" spans="1:18" s="155" customFormat="1">
      <c r="A171" s="113"/>
      <c r="B171" s="113">
        <v>169</v>
      </c>
      <c r="C171" s="114" t="s">
        <v>714</v>
      </c>
      <c r="D171" s="115" t="s">
        <v>583</v>
      </c>
      <c r="E171" s="113" t="s">
        <v>2377</v>
      </c>
      <c r="F171" s="162" t="s">
        <v>3666</v>
      </c>
      <c r="G171" s="162" t="s">
        <v>3658</v>
      </c>
      <c r="H171" s="162"/>
      <c r="I171" s="116">
        <f>IF(VLOOKUP($D171,WWF_2013Samples_20140919.xlsx!$A$1:$I$588,2,FALSE)=0,"",VLOOKUP($D171,WWF_2013Samples_20140919.xlsx!$A$1:$I$588,2,FALSE))</f>
        <v>41133</v>
      </c>
      <c r="J171" s="116" t="str">
        <f>IF(VLOOKUP($D171,WWF_2013Samples_20140919.xlsx!$A$1:$I$588,3,FALSE)=0,"",VLOOKUP($D171,WWF_2013Samples_20140919.xlsx!$A$1:$I$588,3,FALSE))</f>
        <v>Hue Sao La NR</v>
      </c>
      <c r="K171" s="117">
        <f>IF(VLOOKUP($D171,WWF_2013Samples_20140919.xlsx!$A$1:$I$588,4,FALSE)=0,"",VLOOKUP($D171,WWF_2013Samples_20140919.xlsx!$A$1:$I$588,4,FALSE))</f>
        <v>348</v>
      </c>
      <c r="L171" s="118" t="str">
        <f>IF(VLOOKUP($D171,WWF_2013Samples_20140919.xlsx!$A$1:$I$588,5,FALSE)=0,"",VLOOKUP($D171,WWF_2013Samples_20140919.xlsx!$A$1:$I$588,5,FALSE))</f>
        <v>23-Dành</v>
      </c>
      <c r="M171" s="118">
        <f>IF(VLOOKUP($D171,WWF_2013Samples_20140919.xlsx!$A$1:$I$588,6,FALSE)=0,"",VLOOKUP($D171,WWF_2013Samples_20140919.xlsx!$A$1:$I$588,6,FALSE))</f>
        <v>3</v>
      </c>
      <c r="N171" s="118" t="str">
        <f>IF(VLOOKUP($D171,WWF_2013Samples_20140919.xlsx!$A$1:$I$588,7,FALSE)=0,"",VLOOKUP($D171,WWF_2013Samples_20140919.xlsx!$A$1:$I$588,7,FALSE))</f>
        <v>H-66</v>
      </c>
      <c r="O171" s="119"/>
      <c r="P171" s="113"/>
      <c r="Q171" s="113"/>
      <c r="R171" s="113"/>
    </row>
    <row r="172" spans="1:18" s="155" customFormat="1">
      <c r="A172" s="113"/>
      <c r="B172" s="113">
        <v>170</v>
      </c>
      <c r="C172" s="114" t="s">
        <v>714</v>
      </c>
      <c r="D172" s="115" t="s">
        <v>352</v>
      </c>
      <c r="E172" s="113" t="s">
        <v>2377</v>
      </c>
      <c r="F172" s="162" t="s">
        <v>3666</v>
      </c>
      <c r="G172" s="162" t="s">
        <v>3658</v>
      </c>
      <c r="H172" s="162"/>
      <c r="I172" s="116" t="str">
        <f>IF(VLOOKUP($D172,WWF_2013Samples_20140919.xlsx!$A$1:$I$588,2,FALSE)=0,"",VLOOKUP($D172,WWF_2013Samples_20140919.xlsx!$A$1:$I$588,2,FALSE))</f>
        <v>22/8/2012</v>
      </c>
      <c r="J172" s="116" t="str">
        <f>IF(VLOOKUP($D172,WWF_2013Samples_20140919.xlsx!$A$1:$I$588,3,FALSE)=0,"",VLOOKUP($D172,WWF_2013Samples_20140919.xlsx!$A$1:$I$588,3,FALSE))</f>
        <v>Hue Sao La NR</v>
      </c>
      <c r="K172" s="117">
        <f>IF(VLOOKUP($D172,WWF_2013Samples_20140919.xlsx!$A$1:$I$588,4,FALSE)=0,"",VLOOKUP($D172,WWF_2013Samples_20140919.xlsx!$A$1:$I$588,4,FALSE))</f>
        <v>404</v>
      </c>
      <c r="L172" s="118" t="str">
        <f>IF(VLOOKUP($D172,WWF_2013Samples_20140919.xlsx!$A$1:$I$588,5,FALSE)=0,"",VLOOKUP($D172,WWF_2013Samples_20140919.xlsx!$A$1:$I$588,5,FALSE))</f>
        <v>26-Dành</v>
      </c>
      <c r="M172" s="118">
        <f>IF(VLOOKUP($D172,WWF_2013Samples_20140919.xlsx!$A$1:$I$588,6,FALSE)=0,"",VLOOKUP($D172,WWF_2013Samples_20140919.xlsx!$A$1:$I$588,6,FALSE))</f>
        <v>5</v>
      </c>
      <c r="N172" s="118" t="str">
        <f>IF(VLOOKUP($D172,WWF_2013Samples_20140919.xlsx!$A$1:$I$588,7,FALSE)=0,"",VLOOKUP($D172,WWF_2013Samples_20140919.xlsx!$A$1:$I$588,7,FALSE))</f>
        <v>H-69</v>
      </c>
      <c r="O172" s="119"/>
      <c r="P172" s="113"/>
      <c r="Q172" s="113"/>
      <c r="R172" s="113"/>
    </row>
    <row r="173" spans="1:18" s="155" customFormat="1">
      <c r="A173" s="113"/>
      <c r="B173" s="113">
        <v>171</v>
      </c>
      <c r="C173" s="114" t="s">
        <v>714</v>
      </c>
      <c r="D173" s="115" t="s">
        <v>439</v>
      </c>
      <c r="E173" s="113" t="s">
        <v>2377</v>
      </c>
      <c r="F173" s="162" t="s">
        <v>3666</v>
      </c>
      <c r="G173" s="162" t="s">
        <v>3658</v>
      </c>
      <c r="H173" s="162"/>
      <c r="I173" s="116">
        <f>IF(VLOOKUP($D173,WWF_2013Samples_20140919.xlsx!$A$1:$I$588,2,FALSE)=0,"",VLOOKUP($D173,WWF_2013Samples_20140919.xlsx!$A$1:$I$588,2,FALSE))</f>
        <v>41155</v>
      </c>
      <c r="J173" s="116" t="str">
        <f>IF(VLOOKUP($D173,WWF_2013Samples_20140919.xlsx!$A$1:$I$588,3,FALSE)=0,"",VLOOKUP($D173,WWF_2013Samples_20140919.xlsx!$A$1:$I$588,3,FALSE))</f>
        <v>Hue Sao La NR</v>
      </c>
      <c r="K173" s="117">
        <f>IF(VLOOKUP($D173,WWF_2013Samples_20140919.xlsx!$A$1:$I$588,4,FALSE)=0,"",VLOOKUP($D173,WWF_2013Samples_20140919.xlsx!$A$1:$I$588,4,FALSE))</f>
        <v>350</v>
      </c>
      <c r="L173" s="118" t="str">
        <f>IF(VLOOKUP($D173,WWF_2013Samples_20140919.xlsx!$A$1:$I$588,5,FALSE)=0,"",VLOOKUP($D173,WWF_2013Samples_20140919.xlsx!$A$1:$I$588,5,FALSE))</f>
        <v>30-Dành</v>
      </c>
      <c r="M173" s="118">
        <f>IF(VLOOKUP($D173,WWF_2013Samples_20140919.xlsx!$A$1:$I$588,6,FALSE)=0,"",VLOOKUP($D173,WWF_2013Samples_20140919.xlsx!$A$1:$I$588,6,FALSE))</f>
        <v>5</v>
      </c>
      <c r="N173" s="118" t="str">
        <f>IF(VLOOKUP($D173,WWF_2013Samples_20140919.xlsx!$A$1:$I$588,7,FALSE)=0,"",VLOOKUP($D173,WWF_2013Samples_20140919.xlsx!$A$1:$I$588,7,FALSE))</f>
        <v>H-73</v>
      </c>
      <c r="O173" s="119"/>
      <c r="P173" s="113"/>
      <c r="Q173" s="113"/>
      <c r="R173" s="113"/>
    </row>
    <row r="174" spans="1:18" s="155" customFormat="1">
      <c r="A174" s="113"/>
      <c r="B174" s="113">
        <v>172</v>
      </c>
      <c r="C174" s="114" t="s">
        <v>714</v>
      </c>
      <c r="D174" s="115" t="s">
        <v>453</v>
      </c>
      <c r="E174" s="113" t="s">
        <v>2377</v>
      </c>
      <c r="F174" s="162" t="s">
        <v>3666</v>
      </c>
      <c r="G174" s="162" t="s">
        <v>3658</v>
      </c>
      <c r="H174" s="162"/>
      <c r="I174" s="116" t="str">
        <f>IF(VLOOKUP($D174,WWF_2013Samples_20140919.xlsx!$A$1:$I$588,2,FALSE)=0,"",VLOOKUP($D174,WWF_2013Samples_20140919.xlsx!$A$1:$I$588,2,FALSE))</f>
        <v>24/04/2012</v>
      </c>
      <c r="J174" s="116" t="str">
        <f>IF(VLOOKUP($D174,WWF_2013Samples_20140919.xlsx!$A$1:$I$588,3,FALSE)=0,"",VLOOKUP($D174,WWF_2013Samples_20140919.xlsx!$A$1:$I$588,3,FALSE))</f>
        <v>Hue Sao La NR</v>
      </c>
      <c r="K174" s="117">
        <f>IF(VLOOKUP($D174,WWF_2013Samples_20140919.xlsx!$A$1:$I$588,4,FALSE)=0,"",VLOOKUP($D174,WWF_2013Samples_20140919.xlsx!$A$1:$I$588,4,FALSE))</f>
        <v>405</v>
      </c>
      <c r="L174" s="118" t="str">
        <f>IF(VLOOKUP($D174,WWF_2013Samples_20140919.xlsx!$A$1:$I$588,5,FALSE)=0,"",VLOOKUP($D174,WWF_2013Samples_20140919.xlsx!$A$1:$I$588,5,FALSE))</f>
        <v>35-Dành</v>
      </c>
      <c r="M174" s="118">
        <f>IF(VLOOKUP($D174,WWF_2013Samples_20140919.xlsx!$A$1:$I$588,6,FALSE)=0,"",VLOOKUP($D174,WWF_2013Samples_20140919.xlsx!$A$1:$I$588,6,FALSE))</f>
        <v>30</v>
      </c>
      <c r="N174" s="118" t="str">
        <f>IF(VLOOKUP($D174,WWF_2013Samples_20140919.xlsx!$A$1:$I$588,7,FALSE)=0,"",VLOOKUP($D174,WWF_2013Samples_20140919.xlsx!$A$1:$I$588,7,FALSE))</f>
        <v>H-78</v>
      </c>
      <c r="O174" s="119"/>
      <c r="P174" s="113"/>
      <c r="Q174" s="113"/>
      <c r="R174" s="113"/>
    </row>
    <row r="175" spans="1:18" s="155" customFormat="1">
      <c r="A175" s="113"/>
      <c r="B175" s="113">
        <v>173</v>
      </c>
      <c r="C175" s="114" t="s">
        <v>714</v>
      </c>
      <c r="D175" s="115" t="s">
        <v>264</v>
      </c>
      <c r="E175" s="113" t="s">
        <v>2377</v>
      </c>
      <c r="F175" s="162" t="s">
        <v>3666</v>
      </c>
      <c r="G175" s="162" t="s">
        <v>3658</v>
      </c>
      <c r="H175" s="162"/>
      <c r="I175" s="116">
        <f>IF(VLOOKUP($D175,WWF_2013Samples_20140919.xlsx!$A$1:$I$588,2,FALSE)=0,"",VLOOKUP($D175,WWF_2013Samples_20140919.xlsx!$A$1:$I$588,2,FALSE))</f>
        <v>41068</v>
      </c>
      <c r="J175" s="116" t="str">
        <f>IF(VLOOKUP($D175,WWF_2013Samples_20140919.xlsx!$A$1:$I$588,3,FALSE)=0,"",VLOOKUP($D175,WWF_2013Samples_20140919.xlsx!$A$1:$I$588,3,FALSE))</f>
        <v>Hue Sao La NR</v>
      </c>
      <c r="K175" s="117">
        <f>IF(VLOOKUP($D175,WWF_2013Samples_20140919.xlsx!$A$1:$I$588,4,FALSE)=0,"",VLOOKUP($D175,WWF_2013Samples_20140919.xlsx!$A$1:$I$588,4,FALSE))</f>
        <v>404</v>
      </c>
      <c r="L175" s="118" t="str">
        <f>IF(VLOOKUP($D175,WWF_2013Samples_20140919.xlsx!$A$1:$I$588,5,FALSE)=0,"",VLOOKUP($D175,WWF_2013Samples_20140919.xlsx!$A$1:$I$588,5,FALSE))</f>
        <v>2-Thien</v>
      </c>
      <c r="M175" s="118">
        <f>IF(VLOOKUP($D175,WWF_2013Samples_20140919.xlsx!$A$1:$I$588,6,FALSE)=0,"",VLOOKUP($D175,WWF_2013Samples_20140919.xlsx!$A$1:$I$588,6,FALSE))</f>
        <v>25</v>
      </c>
      <c r="N175" s="118" t="str">
        <f>IF(VLOOKUP($D175,WWF_2013Samples_20140919.xlsx!$A$1:$I$588,7,FALSE)=0,"",VLOOKUP($D175,WWF_2013Samples_20140919.xlsx!$A$1:$I$588,7,FALSE))</f>
        <v>H-83</v>
      </c>
      <c r="O175" s="119"/>
      <c r="P175" s="113"/>
      <c r="Q175" s="113"/>
      <c r="R175" s="113"/>
    </row>
    <row r="176" spans="1:18" s="155" customFormat="1">
      <c r="A176" s="113"/>
      <c r="B176" s="113">
        <v>174</v>
      </c>
      <c r="C176" s="114" t="s">
        <v>714</v>
      </c>
      <c r="D176" s="115" t="s">
        <v>535</v>
      </c>
      <c r="E176" s="113" t="s">
        <v>2377</v>
      </c>
      <c r="F176" s="162" t="s">
        <v>3666</v>
      </c>
      <c r="G176" s="162" t="s">
        <v>3658</v>
      </c>
      <c r="H176" s="162"/>
      <c r="I176" s="116">
        <f>IF(VLOOKUP($D176,WWF_2013Samples_20140919.xlsx!$A$1:$I$588,2,FALSE)=0,"",VLOOKUP($D176,WWF_2013Samples_20140919.xlsx!$A$1:$I$588,2,FALSE))</f>
        <v>41126</v>
      </c>
      <c r="J176" s="116" t="str">
        <f>IF(VLOOKUP($D176,WWF_2013Samples_20140919.xlsx!$A$1:$I$588,3,FALSE)=0,"",VLOOKUP($D176,WWF_2013Samples_20140919.xlsx!$A$1:$I$588,3,FALSE))</f>
        <v>Hue Sao La NR</v>
      </c>
      <c r="K176" s="117">
        <f>IF(VLOOKUP($D176,WWF_2013Samples_20140919.xlsx!$A$1:$I$588,4,FALSE)=0,"",VLOOKUP($D176,WWF_2013Samples_20140919.xlsx!$A$1:$I$588,4,FALSE))</f>
        <v>345</v>
      </c>
      <c r="L176" s="118" t="str">
        <f>IF(VLOOKUP($D176,WWF_2013Samples_20140919.xlsx!$A$1:$I$588,5,FALSE)=0,"",VLOOKUP($D176,WWF_2013Samples_20140919.xlsx!$A$1:$I$588,5,FALSE))</f>
        <v>17-Thien</v>
      </c>
      <c r="M176" s="118">
        <f>IF(VLOOKUP($D176,WWF_2013Samples_20140919.xlsx!$A$1:$I$588,6,FALSE)=0,"",VLOOKUP($D176,WWF_2013Samples_20140919.xlsx!$A$1:$I$588,6,FALSE))</f>
        <v>2</v>
      </c>
      <c r="N176" s="118" t="str">
        <f>IF(VLOOKUP($D176,WWF_2013Samples_20140919.xlsx!$A$1:$I$588,7,FALSE)=0,"",VLOOKUP($D176,WWF_2013Samples_20140919.xlsx!$A$1:$I$588,7,FALSE))</f>
        <v>H-98</v>
      </c>
      <c r="O176" s="119"/>
      <c r="P176" s="113"/>
      <c r="Q176" s="113"/>
      <c r="R176" s="113"/>
    </row>
    <row r="177" spans="1:18" s="155" customFormat="1">
      <c r="A177" s="113"/>
      <c r="B177" s="113">
        <v>175</v>
      </c>
      <c r="C177" s="114" t="s">
        <v>714</v>
      </c>
      <c r="D177" s="115" t="s">
        <v>534</v>
      </c>
      <c r="E177" s="113" t="s">
        <v>2377</v>
      </c>
      <c r="F177" s="162" t="s">
        <v>3666</v>
      </c>
      <c r="G177" s="162" t="s">
        <v>3658</v>
      </c>
      <c r="H177" s="162"/>
      <c r="I177" s="116" t="str">
        <f>IF(VLOOKUP($D177,WWF_2013Samples_20140919.xlsx!$A$1:$I$588,2,FALSE)=0,"",VLOOKUP($D177,WWF_2013Samples_20140919.xlsx!$A$1:$I$588,2,FALSE))</f>
        <v>20/08/2012</v>
      </c>
      <c r="J177" s="116" t="str">
        <f>IF(VLOOKUP($D177,WWF_2013Samples_20140919.xlsx!$A$1:$I$588,3,FALSE)=0,"",VLOOKUP($D177,WWF_2013Samples_20140919.xlsx!$A$1:$I$588,3,FALSE))</f>
        <v>Hue Sao La NR</v>
      </c>
      <c r="K177" s="117">
        <f>IF(VLOOKUP($D177,WWF_2013Samples_20140919.xlsx!$A$1:$I$588,4,FALSE)=0,"",VLOOKUP($D177,WWF_2013Samples_20140919.xlsx!$A$1:$I$588,4,FALSE))</f>
        <v>404</v>
      </c>
      <c r="L177" s="118" t="str">
        <f>IF(VLOOKUP($D177,WWF_2013Samples_20140919.xlsx!$A$1:$I$588,5,FALSE)=0,"",VLOOKUP($D177,WWF_2013Samples_20140919.xlsx!$A$1:$I$588,5,FALSE))</f>
        <v>19-Thien</v>
      </c>
      <c r="M177" s="118">
        <f>IF(VLOOKUP($D177,WWF_2013Samples_20140919.xlsx!$A$1:$I$588,6,FALSE)=0,"",VLOOKUP($D177,WWF_2013Samples_20140919.xlsx!$A$1:$I$588,6,FALSE))</f>
        <v>10</v>
      </c>
      <c r="N177" s="118" t="str">
        <f>IF(VLOOKUP($D177,WWF_2013Samples_20140919.xlsx!$A$1:$I$588,7,FALSE)=0,"",VLOOKUP($D177,WWF_2013Samples_20140919.xlsx!$A$1:$I$588,7,FALSE))</f>
        <v>H-100</v>
      </c>
      <c r="O177" s="119"/>
      <c r="P177" s="113"/>
      <c r="Q177" s="113"/>
      <c r="R177" s="113"/>
    </row>
    <row r="178" spans="1:18" s="155" customFormat="1">
      <c r="A178" s="113"/>
      <c r="B178" s="113">
        <v>176</v>
      </c>
      <c r="C178" s="114" t="s">
        <v>714</v>
      </c>
      <c r="D178" s="115" t="s">
        <v>561</v>
      </c>
      <c r="E178" s="113" t="s">
        <v>2377</v>
      </c>
      <c r="F178" s="162" t="s">
        <v>3666</v>
      </c>
      <c r="G178" s="162" t="s">
        <v>3658</v>
      </c>
      <c r="H178" s="162"/>
      <c r="I178" s="116">
        <f>IF(VLOOKUP($D178,WWF_2013Samples_20140919.xlsx!$A$1:$I$588,2,FALSE)=0,"",VLOOKUP($D178,WWF_2013Samples_20140919.xlsx!$A$1:$I$588,2,FALSE))</f>
        <v>41162</v>
      </c>
      <c r="J178" s="116" t="str">
        <f>IF(VLOOKUP($D178,WWF_2013Samples_20140919.xlsx!$A$1:$I$588,3,FALSE)=0,"",VLOOKUP($D178,WWF_2013Samples_20140919.xlsx!$A$1:$I$588,3,FALSE))</f>
        <v>Hue Sao La NR</v>
      </c>
      <c r="K178" s="117" t="str">
        <f>IF(VLOOKUP($D178,WWF_2013Samples_20140919.xlsx!$A$1:$I$588,4,FALSE)=0,"",VLOOKUP($D178,WWF_2013Samples_20140919.xlsx!$A$1:$I$588,4,FALSE))</f>
        <v>349 and 351</v>
      </c>
      <c r="L178" s="118" t="str">
        <f>IF(VLOOKUP($D178,WWF_2013Samples_20140919.xlsx!$A$1:$I$588,5,FALSE)=0,"",VLOOKUP($D178,WWF_2013Samples_20140919.xlsx!$A$1:$I$588,5,FALSE))</f>
        <v>Thien-24</v>
      </c>
      <c r="M178" s="118">
        <f>IF(VLOOKUP($D178,WWF_2013Samples_20140919.xlsx!$A$1:$I$588,6,FALSE)=0,"",VLOOKUP($D178,WWF_2013Samples_20140919.xlsx!$A$1:$I$588,6,FALSE))</f>
        <v>8</v>
      </c>
      <c r="N178" s="118" t="str">
        <f>IF(VLOOKUP($D178,WWF_2013Samples_20140919.xlsx!$A$1:$I$588,7,FALSE)=0,"",VLOOKUP($D178,WWF_2013Samples_20140919.xlsx!$A$1:$I$588,7,FALSE))</f>
        <v>H-105</v>
      </c>
      <c r="O178" s="119"/>
      <c r="P178" s="113"/>
      <c r="Q178" s="113"/>
      <c r="R178" s="113"/>
    </row>
    <row r="179" spans="1:18" s="155" customFormat="1">
      <c r="A179" s="113"/>
      <c r="B179" s="113">
        <v>177</v>
      </c>
      <c r="C179" s="114" t="s">
        <v>714</v>
      </c>
      <c r="D179" s="115" t="s">
        <v>449</v>
      </c>
      <c r="E179" s="113" t="s">
        <v>2377</v>
      </c>
      <c r="F179" s="162" t="s">
        <v>3666</v>
      </c>
      <c r="G179" s="162" t="s">
        <v>3658</v>
      </c>
      <c r="H179" s="162"/>
      <c r="I179" s="116">
        <f>IF(VLOOKUP($D179,WWF_2013Samples_20140919.xlsx!$A$1:$I$588,2,FALSE)=0,"",VLOOKUP($D179,WWF_2013Samples_20140919.xlsx!$A$1:$I$588,2,FALSE))</f>
        <v>41163</v>
      </c>
      <c r="J179" s="116" t="str">
        <f>IF(VLOOKUP($D179,WWF_2013Samples_20140919.xlsx!$A$1:$I$588,3,FALSE)=0,"",VLOOKUP($D179,WWF_2013Samples_20140919.xlsx!$A$1:$I$588,3,FALSE))</f>
        <v>Hue Sao La NR</v>
      </c>
      <c r="K179" s="117">
        <f>IF(VLOOKUP($D179,WWF_2013Samples_20140919.xlsx!$A$1:$I$588,4,FALSE)=0,"",VLOOKUP($D179,WWF_2013Samples_20140919.xlsx!$A$1:$I$588,4,FALSE))</f>
        <v>349</v>
      </c>
      <c r="L179" s="118" t="str">
        <f>IF(VLOOKUP($D179,WWF_2013Samples_20140919.xlsx!$A$1:$I$588,5,FALSE)=0,"",VLOOKUP($D179,WWF_2013Samples_20140919.xlsx!$A$1:$I$588,5,FALSE))</f>
        <v>Thien-25</v>
      </c>
      <c r="M179" s="118">
        <f>IF(VLOOKUP($D179,WWF_2013Samples_20140919.xlsx!$A$1:$I$588,6,FALSE)=0,"",VLOOKUP($D179,WWF_2013Samples_20140919.xlsx!$A$1:$I$588,6,FALSE))</f>
        <v>12</v>
      </c>
      <c r="N179" s="118" t="str">
        <f>IF(VLOOKUP($D179,WWF_2013Samples_20140919.xlsx!$A$1:$I$588,7,FALSE)=0,"",VLOOKUP($D179,WWF_2013Samples_20140919.xlsx!$A$1:$I$588,7,FALSE))</f>
        <v>H-106</v>
      </c>
      <c r="O179" s="119"/>
      <c r="P179" s="113"/>
      <c r="Q179" s="113"/>
      <c r="R179" s="113"/>
    </row>
    <row r="180" spans="1:18" s="155" customFormat="1">
      <c r="A180" s="113"/>
      <c r="B180" s="113">
        <v>178</v>
      </c>
      <c r="C180" s="114" t="s">
        <v>714</v>
      </c>
      <c r="D180" s="115" t="s">
        <v>477</v>
      </c>
      <c r="E180" s="113" t="s">
        <v>2377</v>
      </c>
      <c r="F180" s="162" t="s">
        <v>3666</v>
      </c>
      <c r="G180" s="162" t="s">
        <v>3658</v>
      </c>
      <c r="H180" s="162"/>
      <c r="I180" s="116">
        <f>IF(VLOOKUP($D180,WWF_2013Samples_20140919.xlsx!$A$1:$I$588,2,FALSE)=0,"",VLOOKUP($D180,WWF_2013Samples_20140919.xlsx!$A$1:$I$588,2,FALSE))</f>
        <v>41066</v>
      </c>
      <c r="J180" s="116" t="str">
        <f>IF(VLOOKUP($D180,WWF_2013Samples_20140919.xlsx!$A$1:$I$588,3,FALSE)=0,"",VLOOKUP($D180,WWF_2013Samples_20140919.xlsx!$A$1:$I$588,3,FALSE))</f>
        <v>Hue Sao La NR</v>
      </c>
      <c r="K180" s="117">
        <f>IF(VLOOKUP($D180,WWF_2013Samples_20140919.xlsx!$A$1:$I$588,4,FALSE)=0,"",VLOOKUP($D180,WWF_2013Samples_20140919.xlsx!$A$1:$I$588,4,FALSE))</f>
        <v>346</v>
      </c>
      <c r="L180" s="118" t="str">
        <f>IF(VLOOKUP($D180,WWF_2013Samples_20140919.xlsx!$A$1:$I$588,5,FALSE)=0,"",VLOOKUP($D180,WWF_2013Samples_20140919.xlsx!$A$1:$I$588,5,FALSE))</f>
        <v>1 -Vinh</v>
      </c>
      <c r="M180" s="118">
        <f>IF(VLOOKUP($D180,WWF_2013Samples_20140919.xlsx!$A$1:$I$588,6,FALSE)=0,"",VLOOKUP($D180,WWF_2013Samples_20140919.xlsx!$A$1:$I$588,6,FALSE))</f>
        <v>25</v>
      </c>
      <c r="N180" s="118" t="str">
        <f>IF(VLOOKUP($D180,WWF_2013Samples_20140919.xlsx!$A$1:$I$588,7,FALSE)=0,"",VLOOKUP($D180,WWF_2013Samples_20140919.xlsx!$A$1:$I$588,7,FALSE))</f>
        <v>H-113</v>
      </c>
      <c r="O180" s="119"/>
      <c r="P180" s="113"/>
      <c r="Q180" s="113"/>
      <c r="R180" s="113"/>
    </row>
    <row r="181" spans="1:18" s="155" customFormat="1">
      <c r="A181" s="113"/>
      <c r="B181" s="113">
        <v>179</v>
      </c>
      <c r="C181" s="114" t="s">
        <v>714</v>
      </c>
      <c r="D181" s="115" t="s">
        <v>270</v>
      </c>
      <c r="E181" s="113" t="s">
        <v>2377</v>
      </c>
      <c r="F181" s="162" t="s">
        <v>3666</v>
      </c>
      <c r="G181" s="162" t="s">
        <v>3658</v>
      </c>
      <c r="H181" s="162"/>
      <c r="I181" s="116">
        <f>IF(VLOOKUP($D181,WWF_2013Samples_20140919.xlsx!$A$1:$I$588,2,FALSE)=0,"",VLOOKUP($D181,WWF_2013Samples_20140919.xlsx!$A$1:$I$588,2,FALSE))</f>
        <v>41071</v>
      </c>
      <c r="J181" s="116" t="str">
        <f>IF(VLOOKUP($D181,WWF_2013Samples_20140919.xlsx!$A$1:$I$588,3,FALSE)=0,"",VLOOKUP($D181,WWF_2013Samples_20140919.xlsx!$A$1:$I$588,3,FALSE))</f>
        <v>Hue Sao La NR</v>
      </c>
      <c r="K181" s="117">
        <f>IF(VLOOKUP($D181,WWF_2013Samples_20140919.xlsx!$A$1:$I$588,4,FALSE)=0,"",VLOOKUP($D181,WWF_2013Samples_20140919.xlsx!$A$1:$I$588,4,FALSE))</f>
        <v>345</v>
      </c>
      <c r="L181" s="118" t="str">
        <f>IF(VLOOKUP($D181,WWF_2013Samples_20140919.xlsx!$A$1:$I$588,5,FALSE)=0,"",VLOOKUP($D181,WWF_2013Samples_20140919.xlsx!$A$1:$I$588,5,FALSE))</f>
        <v>6 -Vinh</v>
      </c>
      <c r="M181" s="118">
        <f>IF(VLOOKUP($D181,WWF_2013Samples_20140919.xlsx!$A$1:$I$588,6,FALSE)=0,"",VLOOKUP($D181,WWF_2013Samples_20140919.xlsx!$A$1:$I$588,6,FALSE))</f>
        <v>20</v>
      </c>
      <c r="N181" s="118" t="str">
        <f>IF(VLOOKUP($D181,WWF_2013Samples_20140919.xlsx!$A$1:$I$588,7,FALSE)=0,"",VLOOKUP($D181,WWF_2013Samples_20140919.xlsx!$A$1:$I$588,7,FALSE))</f>
        <v>H-118</v>
      </c>
      <c r="O181" s="119"/>
      <c r="P181" s="113"/>
      <c r="Q181" s="113"/>
      <c r="R181" s="113"/>
    </row>
    <row r="182" spans="1:18" s="155" customFormat="1">
      <c r="A182" s="113"/>
      <c r="B182" s="113">
        <v>180</v>
      </c>
      <c r="C182" s="114" t="s">
        <v>714</v>
      </c>
      <c r="D182" s="115" t="s">
        <v>361</v>
      </c>
      <c r="E182" s="113" t="s">
        <v>2377</v>
      </c>
      <c r="F182" s="162" t="s">
        <v>3666</v>
      </c>
      <c r="G182" s="162" t="s">
        <v>3658</v>
      </c>
      <c r="H182" s="162"/>
      <c r="I182" s="116" t="str">
        <f>IF(VLOOKUP($D182,WWF_2013Samples_20140919.xlsx!$A$1:$I$588,2,FALSE)=0,"",VLOOKUP($D182,WWF_2013Samples_20140919.xlsx!$A$1:$I$588,2,FALSE))</f>
        <v>23/6/2012</v>
      </c>
      <c r="J182" s="116" t="str">
        <f>IF(VLOOKUP($D182,WWF_2013Samples_20140919.xlsx!$A$1:$I$588,3,FALSE)=0,"",VLOOKUP($D182,WWF_2013Samples_20140919.xlsx!$A$1:$I$588,3,FALSE))</f>
        <v>Hue Sao La NR</v>
      </c>
      <c r="K182" s="117">
        <f>IF(VLOOKUP($D182,WWF_2013Samples_20140919.xlsx!$A$1:$I$588,4,FALSE)=0,"",VLOOKUP($D182,WWF_2013Samples_20140919.xlsx!$A$1:$I$588,4,FALSE))</f>
        <v>404</v>
      </c>
      <c r="L182" s="118" t="str">
        <f>IF(VLOOKUP($D182,WWF_2013Samples_20140919.xlsx!$A$1:$I$588,5,FALSE)=0,"",VLOOKUP($D182,WWF_2013Samples_20140919.xlsx!$A$1:$I$588,5,FALSE))</f>
        <v>7 -Vinh</v>
      </c>
      <c r="M182" s="118">
        <f>IF(VLOOKUP($D182,WWF_2013Samples_20140919.xlsx!$A$1:$I$588,6,FALSE)=0,"",VLOOKUP($D182,WWF_2013Samples_20140919.xlsx!$A$1:$I$588,6,FALSE))</f>
        <v>25</v>
      </c>
      <c r="N182" s="118" t="str">
        <f>IF(VLOOKUP($D182,WWF_2013Samples_20140919.xlsx!$A$1:$I$588,7,FALSE)=0,"",VLOOKUP($D182,WWF_2013Samples_20140919.xlsx!$A$1:$I$588,7,FALSE))</f>
        <v>H-119</v>
      </c>
      <c r="O182" s="119"/>
      <c r="P182" s="113"/>
      <c r="Q182" s="113"/>
      <c r="R182" s="113"/>
    </row>
    <row r="183" spans="1:18" s="155" customFormat="1">
      <c r="A183" s="113"/>
      <c r="B183" s="113">
        <v>181</v>
      </c>
      <c r="C183" s="114" t="s">
        <v>714</v>
      </c>
      <c r="D183" s="115" t="s">
        <v>428</v>
      </c>
      <c r="E183" s="113" t="s">
        <v>2377</v>
      </c>
      <c r="F183" s="162" t="s">
        <v>3666</v>
      </c>
      <c r="G183" s="162" t="s">
        <v>3658</v>
      </c>
      <c r="H183" s="162"/>
      <c r="I183" s="116">
        <f>IF(VLOOKUP($D183,WWF_2013Samples_20140919.xlsx!$A$1:$I$588,2,FALSE)=0,"",VLOOKUP($D183,WWF_2013Samples_20140919.xlsx!$A$1:$I$588,2,FALSE))</f>
        <v>41092</v>
      </c>
      <c r="J183" s="116" t="str">
        <f>IF(VLOOKUP($D183,WWF_2013Samples_20140919.xlsx!$A$1:$I$588,3,FALSE)=0,"",VLOOKUP($D183,WWF_2013Samples_20140919.xlsx!$A$1:$I$588,3,FALSE))</f>
        <v>Hue Sao La NR</v>
      </c>
      <c r="K183" s="117">
        <f>IF(VLOOKUP($D183,WWF_2013Samples_20140919.xlsx!$A$1:$I$588,4,FALSE)=0,"",VLOOKUP($D183,WWF_2013Samples_20140919.xlsx!$A$1:$I$588,4,FALSE))</f>
        <v>347</v>
      </c>
      <c r="L183" s="118" t="str">
        <f>IF(VLOOKUP($D183,WWF_2013Samples_20140919.xlsx!$A$1:$I$588,5,FALSE)=0,"",VLOOKUP($D183,WWF_2013Samples_20140919.xlsx!$A$1:$I$588,5,FALSE))</f>
        <v>11 -Vinh</v>
      </c>
      <c r="M183" s="118">
        <f>IF(VLOOKUP($D183,WWF_2013Samples_20140919.xlsx!$A$1:$I$588,6,FALSE)=0,"",VLOOKUP($D183,WWF_2013Samples_20140919.xlsx!$A$1:$I$588,6,FALSE))</f>
        <v>20</v>
      </c>
      <c r="N183" s="118" t="str">
        <f>IF(VLOOKUP($D183,WWF_2013Samples_20140919.xlsx!$A$1:$I$588,7,FALSE)=0,"",VLOOKUP($D183,WWF_2013Samples_20140919.xlsx!$A$1:$I$588,7,FALSE))</f>
        <v>H-123</v>
      </c>
      <c r="O183" s="119"/>
      <c r="P183" s="113"/>
      <c r="Q183" s="113"/>
      <c r="R183" s="113"/>
    </row>
    <row r="184" spans="1:18" s="155" customFormat="1">
      <c r="A184" s="113"/>
      <c r="B184" s="113">
        <v>182</v>
      </c>
      <c r="C184" s="114" t="s">
        <v>714</v>
      </c>
      <c r="D184" s="115" t="s">
        <v>92</v>
      </c>
      <c r="E184" s="113" t="s">
        <v>2377</v>
      </c>
      <c r="F184" s="162" t="s">
        <v>3666</v>
      </c>
      <c r="G184" s="162" t="s">
        <v>3658</v>
      </c>
      <c r="H184" s="162"/>
      <c r="I184" s="116" t="str">
        <f>IF(VLOOKUP($D184,WWF_2013Samples_20140919.xlsx!$A$1:$I$588,2,FALSE)=0,"",VLOOKUP($D184,WWF_2013Samples_20140919.xlsx!$A$1:$I$588,2,FALSE))</f>
        <v>22/8/2012</v>
      </c>
      <c r="J184" s="116" t="str">
        <f>IF(VLOOKUP($D184,WWF_2013Samples_20140919.xlsx!$A$1:$I$588,3,FALSE)=0,"",VLOOKUP($D184,WWF_2013Samples_20140919.xlsx!$A$1:$I$588,3,FALSE))</f>
        <v>Hue Sao La NR</v>
      </c>
      <c r="K184" s="117">
        <f>IF(VLOOKUP($D184,WWF_2013Samples_20140919.xlsx!$A$1:$I$588,4,FALSE)=0,"",VLOOKUP($D184,WWF_2013Samples_20140919.xlsx!$A$1:$I$588,4,FALSE))</f>
        <v>353</v>
      </c>
      <c r="L184" s="118" t="str">
        <f>IF(VLOOKUP($D184,WWF_2013Samples_20140919.xlsx!$A$1:$I$588,5,FALSE)=0,"",VLOOKUP($D184,WWF_2013Samples_20140919.xlsx!$A$1:$I$588,5,FALSE))</f>
        <v>24 -Vinh</v>
      </c>
      <c r="M184" s="118">
        <f>IF(VLOOKUP($D184,WWF_2013Samples_20140919.xlsx!$A$1:$I$588,6,FALSE)=0,"",VLOOKUP($D184,WWF_2013Samples_20140919.xlsx!$A$1:$I$588,6,FALSE))</f>
        <v>22</v>
      </c>
      <c r="N184" s="118" t="str">
        <f>IF(VLOOKUP($D184,WWF_2013Samples_20140919.xlsx!$A$1:$I$588,7,FALSE)=0,"",VLOOKUP($D184,WWF_2013Samples_20140919.xlsx!$A$1:$I$588,7,FALSE))</f>
        <v>H-136</v>
      </c>
      <c r="O184" s="119"/>
      <c r="P184" s="113"/>
      <c r="Q184" s="113"/>
      <c r="R184" s="113"/>
    </row>
    <row r="185" spans="1:18" s="155" customFormat="1">
      <c r="A185" s="113"/>
      <c r="B185" s="113">
        <v>183</v>
      </c>
      <c r="C185" s="114" t="s">
        <v>714</v>
      </c>
      <c r="D185" s="115" t="s">
        <v>435</v>
      </c>
      <c r="E185" s="113" t="s">
        <v>2377</v>
      </c>
      <c r="F185" s="162" t="s">
        <v>3666</v>
      </c>
      <c r="G185" s="162" t="s">
        <v>3658</v>
      </c>
      <c r="H185" s="162"/>
      <c r="I185" s="116">
        <f>IF(VLOOKUP($D185,WWF_2013Samples_20140919.xlsx!$A$1:$I$588,2,FALSE)=0,"",VLOOKUP($D185,WWF_2013Samples_20140919.xlsx!$A$1:$I$588,2,FALSE))</f>
        <v>41284</v>
      </c>
      <c r="J185" s="116" t="str">
        <f>IF(VLOOKUP($D185,WWF_2013Samples_20140919.xlsx!$A$1:$I$588,3,FALSE)=0,"",VLOOKUP($D185,WWF_2013Samples_20140919.xlsx!$A$1:$I$588,3,FALSE))</f>
        <v>Hue Sao La NR</v>
      </c>
      <c r="K185" s="117">
        <f>IF(VLOOKUP($D185,WWF_2013Samples_20140919.xlsx!$A$1:$I$588,4,FALSE)=0,"",VLOOKUP($D185,WWF_2013Samples_20140919.xlsx!$A$1:$I$588,4,FALSE))</f>
        <v>347</v>
      </c>
      <c r="L185" s="118" t="str">
        <f>IF(VLOOKUP($D185,WWF_2013Samples_20140919.xlsx!$A$1:$I$588,5,FALSE)=0,"",VLOOKUP($D185,WWF_2013Samples_20140919.xlsx!$A$1:$I$588,5,FALSE))</f>
        <v>Thien - 32</v>
      </c>
      <c r="M185" s="118">
        <f>IF(VLOOKUP($D185,WWF_2013Samples_20140919.xlsx!$A$1:$I$588,6,FALSE)=0,"",VLOOKUP($D185,WWF_2013Samples_20140919.xlsx!$A$1:$I$588,6,FALSE))</f>
        <v>19</v>
      </c>
      <c r="N185" s="118" t="str">
        <f>IF(VLOOKUP($D185,WWF_2013Samples_20140919.xlsx!$A$1:$I$588,7,FALSE)=0,"",VLOOKUP($D185,WWF_2013Samples_20140919.xlsx!$A$1:$I$588,7,FALSE))</f>
        <v>H - 153</v>
      </c>
      <c r="O185" s="119"/>
      <c r="P185" s="113"/>
      <c r="Q185" s="113"/>
      <c r="R185" s="113"/>
    </row>
    <row r="186" spans="1:18" s="155" customFormat="1">
      <c r="A186" s="113"/>
      <c r="B186" s="113">
        <v>184</v>
      </c>
      <c r="C186" s="114" t="s">
        <v>714</v>
      </c>
      <c r="D186" s="115" t="s">
        <v>202</v>
      </c>
      <c r="E186" s="113" t="s">
        <v>2377</v>
      </c>
      <c r="F186" s="162" t="s">
        <v>3666</v>
      </c>
      <c r="G186" s="162" t="s">
        <v>3658</v>
      </c>
      <c r="H186" s="162"/>
      <c r="I186" s="116">
        <f>IF(VLOOKUP($D186,WWF_2013Samples_20140919.xlsx!$A$1:$I$588,2,FALSE)=0,"",VLOOKUP($D186,WWF_2013Samples_20140919.xlsx!$A$1:$I$588,2,FALSE))</f>
        <v>41287</v>
      </c>
      <c r="J186" s="116" t="str">
        <f>IF(VLOOKUP($D186,WWF_2013Samples_20140919.xlsx!$A$1:$I$588,3,FALSE)=0,"",VLOOKUP($D186,WWF_2013Samples_20140919.xlsx!$A$1:$I$588,3,FALSE))</f>
        <v>Hue Sao La NR</v>
      </c>
      <c r="K186" s="117">
        <f>IF(VLOOKUP($D186,WWF_2013Samples_20140919.xlsx!$A$1:$I$588,4,FALSE)=0,"",VLOOKUP($D186,WWF_2013Samples_20140919.xlsx!$A$1:$I$588,4,FALSE))</f>
        <v>347</v>
      </c>
      <c r="L186" s="118" t="str">
        <f>IF(VLOOKUP($D186,WWF_2013Samples_20140919.xlsx!$A$1:$I$588,5,FALSE)=0,"",VLOOKUP($D186,WWF_2013Samples_20140919.xlsx!$A$1:$I$588,5,FALSE))</f>
        <v>Thien - 35</v>
      </c>
      <c r="M186" s="118">
        <f>IF(VLOOKUP($D186,WWF_2013Samples_20140919.xlsx!$A$1:$I$588,6,FALSE)=0,"",VLOOKUP($D186,WWF_2013Samples_20140919.xlsx!$A$1:$I$588,6,FALSE))</f>
        <v>45</v>
      </c>
      <c r="N186" s="118" t="str">
        <f>IF(VLOOKUP($D186,WWF_2013Samples_20140919.xlsx!$A$1:$I$588,7,FALSE)=0,"",VLOOKUP($D186,WWF_2013Samples_20140919.xlsx!$A$1:$I$588,7,FALSE))</f>
        <v>H - 156</v>
      </c>
      <c r="O186" s="119"/>
      <c r="P186" s="113"/>
      <c r="Q186" s="113"/>
      <c r="R186" s="113"/>
    </row>
    <row r="187" spans="1:18" s="155" customFormat="1">
      <c r="A187" s="113"/>
      <c r="B187" s="113">
        <v>185</v>
      </c>
      <c r="C187" s="114" t="s">
        <v>714</v>
      </c>
      <c r="D187" s="115" t="s">
        <v>373</v>
      </c>
      <c r="E187" s="113" t="s">
        <v>2377</v>
      </c>
      <c r="F187" s="162" t="s">
        <v>3666</v>
      </c>
      <c r="G187" s="162" t="s">
        <v>3658</v>
      </c>
      <c r="H187" s="162"/>
      <c r="I187" s="116" t="str">
        <f>IF(VLOOKUP($D187,WWF_2013Samples_20140919.xlsx!$A$1:$I$588,2,FALSE)=0,"",VLOOKUP($D187,WWF_2013Samples_20140919.xlsx!$A$1:$I$588,2,FALSE))</f>
        <v>16/03/2013</v>
      </c>
      <c r="J187" s="116" t="str">
        <f>IF(VLOOKUP($D187,WWF_2013Samples_20140919.xlsx!$A$1:$I$588,3,FALSE)=0,"",VLOOKUP($D187,WWF_2013Samples_20140919.xlsx!$A$1:$I$588,3,FALSE))</f>
        <v>Hue Sao La NR</v>
      </c>
      <c r="K187" s="117">
        <f>IF(VLOOKUP($D187,WWF_2013Samples_20140919.xlsx!$A$1:$I$588,4,FALSE)=0,"",VLOOKUP($D187,WWF_2013Samples_20140919.xlsx!$A$1:$I$588,4,FALSE))</f>
        <v>352</v>
      </c>
      <c r="L187" s="118" t="str">
        <f>IF(VLOOKUP($D187,WWF_2013Samples_20140919.xlsx!$A$1:$I$588,5,FALSE)=0,"",VLOOKUP($D187,WWF_2013Samples_20140919.xlsx!$A$1:$I$588,5,FALSE))</f>
        <v>Tuan - 1</v>
      </c>
      <c r="M187" s="118">
        <f>IF(VLOOKUP($D187,WWF_2013Samples_20140919.xlsx!$A$1:$I$588,6,FALSE)=0,"",VLOOKUP($D187,WWF_2013Samples_20140919.xlsx!$A$1:$I$588,6,FALSE))</f>
        <v>14</v>
      </c>
      <c r="N187" s="118" t="str">
        <f>IF(VLOOKUP($D187,WWF_2013Samples_20140919.xlsx!$A$1:$I$588,7,FALSE)=0,"",VLOOKUP($D187,WWF_2013Samples_20140919.xlsx!$A$1:$I$588,7,FALSE))</f>
        <v>H - 160</v>
      </c>
      <c r="O187" s="119"/>
      <c r="P187" s="113"/>
      <c r="Q187" s="113"/>
      <c r="R187" s="113"/>
    </row>
    <row r="188" spans="1:18" s="155" customFormat="1">
      <c r="A188" s="113"/>
      <c r="B188" s="113">
        <v>186</v>
      </c>
      <c r="C188" s="114" t="s">
        <v>714</v>
      </c>
      <c r="D188" s="115" t="s">
        <v>360</v>
      </c>
      <c r="E188" s="113" t="s">
        <v>2377</v>
      </c>
      <c r="F188" s="162" t="s">
        <v>3666</v>
      </c>
      <c r="G188" s="162" t="s">
        <v>3658</v>
      </c>
      <c r="H188" s="162"/>
      <c r="I188" s="116" t="str">
        <f>IF(VLOOKUP($D188,WWF_2013Samples_20140919.xlsx!$A$1:$I$588,2,FALSE)=0,"",VLOOKUP($D188,WWF_2013Samples_20140919.xlsx!$A$1:$I$588,2,FALSE))</f>
        <v>24/03/2013</v>
      </c>
      <c r="J188" s="116" t="str">
        <f>IF(VLOOKUP($D188,WWF_2013Samples_20140919.xlsx!$A$1:$I$588,3,FALSE)=0,"",VLOOKUP($D188,WWF_2013Samples_20140919.xlsx!$A$1:$I$588,3,FALSE))</f>
        <v>Hue Sao La NR</v>
      </c>
      <c r="K188" s="117">
        <f>IF(VLOOKUP($D188,WWF_2013Samples_20140919.xlsx!$A$1:$I$588,4,FALSE)=0,"",VLOOKUP($D188,WWF_2013Samples_20140919.xlsx!$A$1:$I$588,4,FALSE))</f>
        <v>405</v>
      </c>
      <c r="L188" s="118" t="str">
        <f>IF(VLOOKUP($D188,WWF_2013Samples_20140919.xlsx!$A$1:$I$588,5,FALSE)=0,"",VLOOKUP($D188,WWF_2013Samples_20140919.xlsx!$A$1:$I$588,5,FALSE))</f>
        <v>Tuan - 5</v>
      </c>
      <c r="M188" s="118">
        <f>IF(VLOOKUP($D188,WWF_2013Samples_20140919.xlsx!$A$1:$I$588,6,FALSE)=0,"",VLOOKUP($D188,WWF_2013Samples_20140919.xlsx!$A$1:$I$588,6,FALSE))</f>
        <v>25</v>
      </c>
      <c r="N188" s="118" t="str">
        <f>IF(VLOOKUP($D188,WWF_2013Samples_20140919.xlsx!$A$1:$I$588,7,FALSE)=0,"",VLOOKUP($D188,WWF_2013Samples_20140919.xlsx!$A$1:$I$588,7,FALSE))</f>
        <v>H - 164</v>
      </c>
      <c r="O188" s="119"/>
      <c r="P188" s="113"/>
      <c r="Q188" s="113"/>
      <c r="R188" s="113"/>
    </row>
    <row r="189" spans="1:18" s="155" customFormat="1">
      <c r="A189" s="113"/>
      <c r="B189" s="113">
        <v>187</v>
      </c>
      <c r="C189" s="114" t="s">
        <v>714</v>
      </c>
      <c r="D189" s="115" t="s">
        <v>353</v>
      </c>
      <c r="E189" s="113" t="s">
        <v>2377</v>
      </c>
      <c r="F189" s="162" t="s">
        <v>3666</v>
      </c>
      <c r="G189" s="162" t="s">
        <v>3658</v>
      </c>
      <c r="H189" s="162"/>
      <c r="I189" s="116" t="str">
        <f>IF(VLOOKUP($D189,WWF_2013Samples_20140919.xlsx!$A$1:$I$588,2,FALSE)=0,"",VLOOKUP($D189,WWF_2013Samples_20140919.xlsx!$A$1:$I$588,2,FALSE))</f>
        <v>28/04/2013</v>
      </c>
      <c r="J189" s="116" t="str">
        <f>IF(VLOOKUP($D189,WWF_2013Samples_20140919.xlsx!$A$1:$I$588,3,FALSE)=0,"",VLOOKUP($D189,WWF_2013Samples_20140919.xlsx!$A$1:$I$588,3,FALSE))</f>
        <v>Hue Sao La NR</v>
      </c>
      <c r="K189" s="117">
        <f>IF(VLOOKUP($D189,WWF_2013Samples_20140919.xlsx!$A$1:$I$588,4,FALSE)=0,"",VLOOKUP($D189,WWF_2013Samples_20140919.xlsx!$A$1:$I$588,4,FALSE))</f>
        <v>346</v>
      </c>
      <c r="L189" s="118" t="str">
        <f>IF(VLOOKUP($D189,WWF_2013Samples_20140919.xlsx!$A$1:$I$588,5,FALSE)=0,"",VLOOKUP($D189,WWF_2013Samples_20140919.xlsx!$A$1:$I$588,5,FALSE))</f>
        <v>Tuan - 9</v>
      </c>
      <c r="M189" s="118">
        <f>IF(VLOOKUP($D189,WWF_2013Samples_20140919.xlsx!$A$1:$I$588,6,FALSE)=0,"",VLOOKUP($D189,WWF_2013Samples_20140919.xlsx!$A$1:$I$588,6,FALSE))</f>
        <v>45</v>
      </c>
      <c r="N189" s="118" t="str">
        <f>IF(VLOOKUP($D189,WWF_2013Samples_20140919.xlsx!$A$1:$I$588,7,FALSE)=0,"",VLOOKUP($D189,WWF_2013Samples_20140919.xlsx!$A$1:$I$588,7,FALSE))</f>
        <v>H - 168</v>
      </c>
      <c r="O189" s="119"/>
      <c r="P189" s="113"/>
      <c r="Q189" s="113"/>
      <c r="R189" s="113"/>
    </row>
    <row r="190" spans="1:18" s="155" customFormat="1">
      <c r="A190" s="113"/>
      <c r="B190" s="113">
        <v>188</v>
      </c>
      <c r="C190" s="114" t="s">
        <v>714</v>
      </c>
      <c r="D190" s="115" t="s">
        <v>372</v>
      </c>
      <c r="E190" s="113" t="s">
        <v>2377</v>
      </c>
      <c r="F190" s="162" t="s">
        <v>3666</v>
      </c>
      <c r="G190" s="162" t="s">
        <v>3658</v>
      </c>
      <c r="H190" s="162"/>
      <c r="I190" s="116" t="str">
        <f>IF(VLOOKUP($D190,WWF_2013Samples_20140919.xlsx!$A$1:$I$588,2,FALSE)=0,"",VLOOKUP($D190,WWF_2013Samples_20140919.xlsx!$A$1:$I$588,2,FALSE))</f>
        <v>30/04/2013</v>
      </c>
      <c r="J190" s="116" t="str">
        <f>IF(VLOOKUP($D190,WWF_2013Samples_20140919.xlsx!$A$1:$I$588,3,FALSE)=0,"",VLOOKUP($D190,WWF_2013Samples_20140919.xlsx!$A$1:$I$588,3,FALSE))</f>
        <v>Hue Sao La NR</v>
      </c>
      <c r="K190" s="117">
        <f>IF(VLOOKUP($D190,WWF_2013Samples_20140919.xlsx!$A$1:$I$588,4,FALSE)=0,"",VLOOKUP($D190,WWF_2013Samples_20140919.xlsx!$A$1:$I$588,4,FALSE))</f>
        <v>346</v>
      </c>
      <c r="L190" s="118" t="str">
        <f>IF(VLOOKUP($D190,WWF_2013Samples_20140919.xlsx!$A$1:$I$588,5,FALSE)=0,"",VLOOKUP($D190,WWF_2013Samples_20140919.xlsx!$A$1:$I$588,5,FALSE))</f>
        <v>Tuan - 11</v>
      </c>
      <c r="M190" s="118">
        <f>IF(VLOOKUP($D190,WWF_2013Samples_20140919.xlsx!$A$1:$I$588,6,FALSE)=0,"",VLOOKUP($D190,WWF_2013Samples_20140919.xlsx!$A$1:$I$588,6,FALSE))</f>
        <v>65</v>
      </c>
      <c r="N190" s="118" t="str">
        <f>IF(VLOOKUP($D190,WWF_2013Samples_20140919.xlsx!$A$1:$I$588,7,FALSE)=0,"",VLOOKUP($D190,WWF_2013Samples_20140919.xlsx!$A$1:$I$588,7,FALSE))</f>
        <v>H - 170</v>
      </c>
      <c r="O190" s="119"/>
      <c r="P190" s="113"/>
      <c r="Q190" s="113"/>
      <c r="R190" s="113"/>
    </row>
    <row r="191" spans="1:18" s="155" customFormat="1">
      <c r="A191" s="113"/>
      <c r="B191" s="113">
        <v>189</v>
      </c>
      <c r="C191" s="114" t="s">
        <v>714</v>
      </c>
      <c r="D191" s="115" t="s">
        <v>516</v>
      </c>
      <c r="E191" s="113" t="s">
        <v>2377</v>
      </c>
      <c r="F191" s="162" t="s">
        <v>3666</v>
      </c>
      <c r="G191" s="162" t="s">
        <v>3658</v>
      </c>
      <c r="H191" s="162"/>
      <c r="I191" s="116">
        <f>IF(VLOOKUP($D191,WWF_2013Samples_20140919.xlsx!$A$1:$I$588,2,FALSE)=0,"",VLOOKUP($D191,WWF_2013Samples_20140919.xlsx!$A$1:$I$588,2,FALSE))</f>
        <v>41460</v>
      </c>
      <c r="J191" s="116" t="str">
        <f>IF(VLOOKUP($D191,WWF_2013Samples_20140919.xlsx!$A$1:$I$588,3,FALSE)=0,"",VLOOKUP($D191,WWF_2013Samples_20140919.xlsx!$A$1:$I$588,3,FALSE))</f>
        <v>Hue Sao La NR</v>
      </c>
      <c r="K191" s="117">
        <f>IF(VLOOKUP($D191,WWF_2013Samples_20140919.xlsx!$A$1:$I$588,4,FALSE)=0,"",VLOOKUP($D191,WWF_2013Samples_20140919.xlsx!$A$1:$I$588,4,FALSE))</f>
        <v>346</v>
      </c>
      <c r="L191" s="118" t="str">
        <f>IF(VLOOKUP($D191,WWF_2013Samples_20140919.xlsx!$A$1:$I$588,5,FALSE)=0,"",VLOOKUP($D191,WWF_2013Samples_20140919.xlsx!$A$1:$I$588,5,FALSE))</f>
        <v>Tuan - 13</v>
      </c>
      <c r="M191" s="118">
        <f>IF(VLOOKUP($D191,WWF_2013Samples_20140919.xlsx!$A$1:$I$588,6,FALSE)=0,"",VLOOKUP($D191,WWF_2013Samples_20140919.xlsx!$A$1:$I$588,6,FALSE))</f>
        <v>90</v>
      </c>
      <c r="N191" s="118" t="str">
        <f>IF(VLOOKUP($D191,WWF_2013Samples_20140919.xlsx!$A$1:$I$588,7,FALSE)=0,"",VLOOKUP($D191,WWF_2013Samples_20140919.xlsx!$A$1:$I$588,7,FALSE))</f>
        <v>H - 172</v>
      </c>
      <c r="O191" s="119"/>
      <c r="P191" s="113"/>
      <c r="Q191" s="113"/>
      <c r="R191" s="113"/>
    </row>
    <row r="192" spans="1:18" s="155" customFormat="1">
      <c r="A192" s="113"/>
      <c r="B192" s="113">
        <v>190</v>
      </c>
      <c r="C192" s="114" t="s">
        <v>714</v>
      </c>
      <c r="D192" s="115" t="s">
        <v>67</v>
      </c>
      <c r="E192" s="113" t="s">
        <v>2377</v>
      </c>
      <c r="F192" s="162" t="s">
        <v>3666</v>
      </c>
      <c r="G192" s="162" t="s">
        <v>3658</v>
      </c>
      <c r="H192" s="162"/>
      <c r="I192" s="116">
        <f>IF(VLOOKUP($D192,WWF_2013Samples_20140919.xlsx!$A$1:$I$588,2,FALSE)=0,"",VLOOKUP($D192,WWF_2013Samples_20140919.xlsx!$A$1:$I$588,2,FALSE))</f>
        <v>41290</v>
      </c>
      <c r="J192" s="116" t="str">
        <f>IF(VLOOKUP($D192,WWF_2013Samples_20140919.xlsx!$A$1:$I$588,3,FALSE)=0,"",VLOOKUP($D192,WWF_2013Samples_20140919.xlsx!$A$1:$I$588,3,FALSE))</f>
        <v>Hue Sao La NR</v>
      </c>
      <c r="K192" s="117">
        <f>IF(VLOOKUP($D192,WWF_2013Samples_20140919.xlsx!$A$1:$I$588,4,FALSE)=0,"",VLOOKUP($D192,WWF_2013Samples_20140919.xlsx!$A$1:$I$588,4,FALSE))</f>
        <v>346</v>
      </c>
      <c r="L192" s="118" t="str">
        <f>IF(VLOOKUP($D192,WWF_2013Samples_20140919.xlsx!$A$1:$I$588,5,FALSE)=0,"",VLOOKUP($D192,WWF_2013Samples_20140919.xlsx!$A$1:$I$588,5,FALSE))</f>
        <v>39 - Danh</v>
      </c>
      <c r="M192" s="118">
        <f>IF(VLOOKUP($D192,WWF_2013Samples_20140919.xlsx!$A$1:$I$588,6,FALSE)=0,"",VLOOKUP($D192,WWF_2013Samples_20140919.xlsx!$A$1:$I$588,6,FALSE))</f>
        <v>20</v>
      </c>
      <c r="N192" s="118" t="str">
        <f>IF(VLOOKUP($D192,WWF_2013Samples_20140919.xlsx!$A$1:$I$588,7,FALSE)=0,"",VLOOKUP($D192,WWF_2013Samples_20140919.xlsx!$A$1:$I$588,7,FALSE))</f>
        <v>H - 174</v>
      </c>
      <c r="O192" s="119"/>
      <c r="P192" s="113"/>
      <c r="Q192" s="113"/>
      <c r="R192" s="113"/>
    </row>
    <row r="193" spans="1:18" s="155" customFormat="1">
      <c r="A193" s="113"/>
      <c r="B193" s="113">
        <v>191</v>
      </c>
      <c r="C193" s="114" t="s">
        <v>714</v>
      </c>
      <c r="D193" s="115" t="s">
        <v>362</v>
      </c>
      <c r="E193" s="113" t="s">
        <v>2377</v>
      </c>
      <c r="F193" s="162" t="s">
        <v>3666</v>
      </c>
      <c r="G193" s="162" t="s">
        <v>3658</v>
      </c>
      <c r="H193" s="162"/>
      <c r="I193" s="116" t="str">
        <f>IF(VLOOKUP($D193,WWF_2013Samples_20140919.xlsx!$A$1:$I$588,2,FALSE)=0,"",VLOOKUP($D193,WWF_2013Samples_20140919.xlsx!$A$1:$I$588,2,FALSE))</f>
        <v>16/04/2013</v>
      </c>
      <c r="J193" s="116" t="str">
        <f>IF(VLOOKUP($D193,WWF_2013Samples_20140919.xlsx!$A$1:$I$588,3,FALSE)=0,"",VLOOKUP($D193,WWF_2013Samples_20140919.xlsx!$A$1:$I$588,3,FALSE))</f>
        <v>Hue Sao La NR</v>
      </c>
      <c r="K193" s="117">
        <f>IF(VLOOKUP($D193,WWF_2013Samples_20140919.xlsx!$A$1:$I$588,4,FALSE)=0,"",VLOOKUP($D193,WWF_2013Samples_20140919.xlsx!$A$1:$I$588,4,FALSE))</f>
        <v>345</v>
      </c>
      <c r="L193" s="118" t="str">
        <f>IF(VLOOKUP($D193,WWF_2013Samples_20140919.xlsx!$A$1:$I$588,5,FALSE)=0,"",VLOOKUP($D193,WWF_2013Samples_20140919.xlsx!$A$1:$I$588,5,FALSE))</f>
        <v>43 - Danh</v>
      </c>
      <c r="M193" s="118">
        <f>IF(VLOOKUP($D193,WWF_2013Samples_20140919.xlsx!$A$1:$I$588,6,FALSE)=0,"",VLOOKUP($D193,WWF_2013Samples_20140919.xlsx!$A$1:$I$588,6,FALSE))</f>
        <v>30</v>
      </c>
      <c r="N193" s="118" t="str">
        <f>IF(VLOOKUP($D193,WWF_2013Samples_20140919.xlsx!$A$1:$I$588,7,FALSE)=0,"",VLOOKUP($D193,WWF_2013Samples_20140919.xlsx!$A$1:$I$588,7,FALSE))</f>
        <v>H - 178</v>
      </c>
      <c r="O193" s="119"/>
      <c r="P193" s="113"/>
      <c r="Q193" s="113"/>
      <c r="R193" s="113"/>
    </row>
    <row r="194" spans="1:18" s="155" customFormat="1">
      <c r="A194" s="113"/>
      <c r="B194" s="113">
        <v>192</v>
      </c>
      <c r="C194" s="114" t="s">
        <v>714</v>
      </c>
      <c r="D194" s="115" t="s">
        <v>239</v>
      </c>
      <c r="E194" s="113" t="s">
        <v>2377</v>
      </c>
      <c r="F194" s="162" t="s">
        <v>3666</v>
      </c>
      <c r="G194" s="162" t="s">
        <v>3658</v>
      </c>
      <c r="H194" s="162"/>
      <c r="I194" s="116" t="str">
        <f>IF(VLOOKUP($D194,WWF_2013Samples_20140919.xlsx!$A$1:$I$588,2,FALSE)=0,"",VLOOKUP($D194,WWF_2013Samples_20140919.xlsx!$A$1:$I$588,2,FALSE))</f>
        <v>27/03/2013</v>
      </c>
      <c r="J194" s="116" t="str">
        <f>IF(VLOOKUP($D194,WWF_2013Samples_20140919.xlsx!$A$1:$I$588,3,FALSE)=0,"",VLOOKUP($D194,WWF_2013Samples_20140919.xlsx!$A$1:$I$588,3,FALSE))</f>
        <v>Hue Sao La NR</v>
      </c>
      <c r="K194" s="117">
        <f>IF(VLOOKUP($D194,WWF_2013Samples_20140919.xlsx!$A$1:$I$588,4,FALSE)=0,"",VLOOKUP($D194,WWF_2013Samples_20140919.xlsx!$A$1:$I$588,4,FALSE))</f>
        <v>348</v>
      </c>
      <c r="L194" s="118" t="str">
        <f>IF(VLOOKUP($D194,WWF_2013Samples_20140919.xlsx!$A$1:$I$588,5,FALSE)=0,"",VLOOKUP($D194,WWF_2013Samples_20140919.xlsx!$A$1:$I$588,5,FALSE))</f>
        <v xml:space="preserve">Vinh -41 </v>
      </c>
      <c r="M194" s="118">
        <f>IF(VLOOKUP($D194,WWF_2013Samples_20140919.xlsx!$A$1:$I$588,6,FALSE)=0,"",VLOOKUP($D194,WWF_2013Samples_20140919.xlsx!$A$1:$I$588,6,FALSE))</f>
        <v>15</v>
      </c>
      <c r="N194" s="118" t="str">
        <f>IF(VLOOKUP($D194,WWF_2013Samples_20140919.xlsx!$A$1:$I$588,7,FALSE)=0,"",VLOOKUP($D194,WWF_2013Samples_20140919.xlsx!$A$1:$I$588,7,FALSE))</f>
        <v>H - 187</v>
      </c>
      <c r="O194" s="119"/>
      <c r="P194" s="113"/>
      <c r="Q194" s="113"/>
      <c r="R194" s="113"/>
    </row>
    <row r="195" spans="1:18" s="155" customFormat="1">
      <c r="A195" s="113"/>
      <c r="B195" s="113">
        <v>193</v>
      </c>
      <c r="C195" s="114" t="s">
        <v>714</v>
      </c>
      <c r="D195" s="115" t="s">
        <v>359</v>
      </c>
      <c r="E195" s="113" t="s">
        <v>2377</v>
      </c>
      <c r="F195" s="162" t="s">
        <v>3666</v>
      </c>
      <c r="G195" s="162" t="s">
        <v>3658</v>
      </c>
      <c r="H195" s="162"/>
      <c r="I195" s="116" t="str">
        <f>IF(VLOOKUP($D195,WWF_2013Samples_20140919.xlsx!$A$1:$I$588,2,FALSE)=0,"",VLOOKUP($D195,WWF_2013Samples_20140919.xlsx!$A$1:$I$588,2,FALSE))</f>
        <v>18/4/2013</v>
      </c>
      <c r="J195" s="116" t="str">
        <f>IF(VLOOKUP($D195,WWF_2013Samples_20140919.xlsx!$A$1:$I$588,3,FALSE)=0,"",VLOOKUP($D195,WWF_2013Samples_20140919.xlsx!$A$1:$I$588,3,FALSE))</f>
        <v>Hue Sao La NR</v>
      </c>
      <c r="K195" s="117">
        <f>IF(VLOOKUP($D195,WWF_2013Samples_20140919.xlsx!$A$1:$I$588,4,FALSE)=0,"",VLOOKUP($D195,WWF_2013Samples_20140919.xlsx!$A$1:$I$588,4,FALSE))</f>
        <v>352</v>
      </c>
      <c r="L195" s="118" t="str">
        <f>IF(VLOOKUP($D195,WWF_2013Samples_20140919.xlsx!$A$1:$I$588,5,FALSE)=0,"",VLOOKUP($D195,WWF_2013Samples_20140919.xlsx!$A$1:$I$588,5,FALSE))</f>
        <v>Huong -1</v>
      </c>
      <c r="M195" s="118">
        <f>IF(VLOOKUP($D195,WWF_2013Samples_20140919.xlsx!$A$1:$I$588,6,FALSE)=0,"",VLOOKUP($D195,WWF_2013Samples_20140919.xlsx!$A$1:$I$588,6,FALSE))</f>
        <v>31</v>
      </c>
      <c r="N195" s="118" t="str">
        <f>IF(VLOOKUP($D195,WWF_2013Samples_20140919.xlsx!$A$1:$I$588,7,FALSE)=0,"",VLOOKUP($D195,WWF_2013Samples_20140919.xlsx!$A$1:$I$588,7,FALSE))</f>
        <v>H - 194</v>
      </c>
      <c r="O195" s="119"/>
      <c r="P195" s="113"/>
      <c r="Q195" s="113"/>
      <c r="R195" s="113"/>
    </row>
    <row r="196" spans="1:18" s="155" customFormat="1">
      <c r="A196" s="108"/>
      <c r="B196" s="108">
        <v>194</v>
      </c>
      <c r="C196" s="121" t="s">
        <v>714</v>
      </c>
      <c r="D196" s="109" t="s">
        <v>233</v>
      </c>
      <c r="E196" s="108" t="s">
        <v>3167</v>
      </c>
      <c r="F196" s="162" t="s">
        <v>3666</v>
      </c>
      <c r="G196" s="162" t="s">
        <v>3658</v>
      </c>
      <c r="H196" s="162"/>
      <c r="I196" s="110">
        <f>IF(VLOOKUP($D196,Leech_Combinations_20140919.xls!$A$1:$Q$382,2,FALSE)=0,"",VLOOKUP($D196,Leech_Combinations_20140919.xls!$A$1:$Q$382,2,FALSE))</f>
        <v>41544</v>
      </c>
      <c r="J196" s="110" t="str">
        <f>IF(VLOOKUP($D196,Leech_Combinations_20140919.xls!$A$1:$Q$382,14,FALSE)=0,"",VLOOKUP($D196,Leech_Combinations_20140919.xls!$A$1:$Q$382,14,FALSE))</f>
        <v>Hue NR</v>
      </c>
      <c r="K196" s="111">
        <f>IF(VLOOKUP($D196,Leech_Combinations_20140919.xls!$A$1:$Q$382,15,FALSE)=0,"",VLOOKUP($D196,Leech_Combinations_20140919.xls!$A$1:$Q$382,15,FALSE))</f>
        <v>352</v>
      </c>
      <c r="L196" s="120"/>
      <c r="M196" s="120">
        <f>IF(VLOOKUP($D196,Leech_Combinations_20140919.xls!$A$1:$Q$382,13,FALSE)=0, "", VLOOKUP($D196,Leech_Combinations_20140919.xls!$A$1:$Q$382,13,FALSE))</f>
        <v>50</v>
      </c>
      <c r="N196" s="120" t="str">
        <f>IF(VLOOKUP($D196,Leech_Combinations_20140919.xls!$A$1:$Q$382,6,FALSE)=0, "", VLOOKUP($D196,Leech_Combinations_20140919.xls!$A$1:$Q$382,6,FALSE))</f>
        <v>H001</v>
      </c>
      <c r="O196" s="120" t="str">
        <f>IF(VLOOKUP($D196,Leech_Combinations_20140919.xls!$A$1:$Q$382,3,FALSE)=0, "", VLOOKUP($D196,Leech_Combinations_20140919.xls!$A$1:$Q$382,3,FALSE))</f>
        <v>Andrew</v>
      </c>
      <c r="P196" s="108"/>
      <c r="Q196" s="108"/>
      <c r="R196" s="108"/>
    </row>
    <row r="197" spans="1:18" s="155" customFormat="1">
      <c r="A197" s="108"/>
      <c r="B197" s="108">
        <v>195</v>
      </c>
      <c r="C197" s="121" t="s">
        <v>714</v>
      </c>
      <c r="D197" s="109" t="s">
        <v>592</v>
      </c>
      <c r="E197" s="108" t="s">
        <v>3167</v>
      </c>
      <c r="F197" s="162" t="s">
        <v>3666</v>
      </c>
      <c r="G197" s="162" t="s">
        <v>3658</v>
      </c>
      <c r="H197" s="162"/>
      <c r="I197" s="110">
        <f>IF(VLOOKUP($D197,Leech_Combinations_20140919.xls!$A$1:$Q$382,2,FALSE)=0,"",VLOOKUP($D197,Leech_Combinations_20140919.xls!$A$1:$Q$382,2,FALSE))</f>
        <v>41544</v>
      </c>
      <c r="J197" s="110" t="str">
        <f>IF(VLOOKUP($D197,Leech_Combinations_20140919.xls!$A$1:$Q$382,14,FALSE)=0,"",VLOOKUP($D197,Leech_Combinations_20140919.xls!$A$1:$Q$382,14,FALSE))</f>
        <v>Hue NR</v>
      </c>
      <c r="K197" s="111">
        <f>IF(VLOOKUP($D197,Leech_Combinations_20140919.xls!$A$1:$Q$382,15,FALSE)=0,"",VLOOKUP($D197,Leech_Combinations_20140919.xls!$A$1:$Q$382,15,FALSE))</f>
        <v>352</v>
      </c>
      <c r="L197" s="120"/>
      <c r="M197" s="120">
        <f>IF(VLOOKUP($D197,Leech_Combinations_20140919.xls!$A$1:$Q$382,13,FALSE)=0, "", VLOOKUP($D197,Leech_Combinations_20140919.xls!$A$1:$Q$382,13,FALSE))</f>
        <v>50</v>
      </c>
      <c r="N197" s="120" t="str">
        <f>IF(VLOOKUP($D197,Leech_Combinations_20140919.xls!$A$1:$Q$382,6,FALSE)=0, "", VLOOKUP($D197,Leech_Combinations_20140919.xls!$A$1:$Q$382,6,FALSE))</f>
        <v>H009</v>
      </c>
      <c r="O197" s="120" t="str">
        <f>IF(VLOOKUP($D197,Leech_Combinations_20140919.xls!$A$1:$Q$382,3,FALSE)=0, "", VLOOKUP($D197,Leech_Combinations_20140919.xls!$A$1:$Q$382,3,FALSE))</f>
        <v>Andrew</v>
      </c>
      <c r="P197" s="108"/>
      <c r="Q197" s="108"/>
      <c r="R197" s="108"/>
    </row>
    <row r="198" spans="1:18" s="155" customFormat="1">
      <c r="A198" s="108"/>
      <c r="B198" s="108">
        <v>196</v>
      </c>
      <c r="C198" s="121" t="s">
        <v>714</v>
      </c>
      <c r="D198" s="109" t="s">
        <v>203</v>
      </c>
      <c r="E198" s="108" t="s">
        <v>3167</v>
      </c>
      <c r="F198" s="162" t="s">
        <v>3666</v>
      </c>
      <c r="G198" s="162" t="s">
        <v>3658</v>
      </c>
      <c r="H198" s="162"/>
      <c r="I198" s="110">
        <f>IF(VLOOKUP($D198,Leech_Combinations_20140919.xls!$A$1:$Q$382,2,FALSE)=0,"",VLOOKUP($D198,Leech_Combinations_20140919.xls!$A$1:$Q$382,2,FALSE))</f>
        <v>41552</v>
      </c>
      <c r="J198" s="110" t="str">
        <f>IF(VLOOKUP($D198,Leech_Combinations_20140919.xls!$A$1:$Q$382,14,FALSE)=0,"",VLOOKUP($D198,Leech_Combinations_20140919.xls!$A$1:$Q$382,14,FALSE))</f>
        <v>Hue NR</v>
      </c>
      <c r="K198" s="111">
        <f>IF(VLOOKUP($D198,Leech_Combinations_20140919.xls!$A$1:$Q$382,15,FALSE)=0,"",VLOOKUP($D198,Leech_Combinations_20140919.xls!$A$1:$Q$382,15,FALSE))</f>
        <v>352</v>
      </c>
      <c r="L198" s="120"/>
      <c r="M198" s="120">
        <f>IF(VLOOKUP($D198,Leech_Combinations_20140919.xls!$A$1:$Q$382,13,FALSE)=0, "", VLOOKUP($D198,Leech_Combinations_20140919.xls!$A$1:$Q$382,13,FALSE))</f>
        <v>50</v>
      </c>
      <c r="N198" s="120" t="str">
        <f>IF(VLOOKUP($D198,Leech_Combinations_20140919.xls!$A$1:$Q$382,6,FALSE)=0, "", VLOOKUP($D198,Leech_Combinations_20140919.xls!$A$1:$Q$382,6,FALSE))</f>
        <v>H110</v>
      </c>
      <c r="O198" s="120" t="str">
        <f>IF(VLOOKUP($D198,Leech_Combinations_20140919.xls!$A$1:$Q$382,3,FALSE)=0, "", VLOOKUP($D198,Leech_Combinations_20140919.xls!$A$1:$Q$382,3,FALSE))</f>
        <v>Hoa</v>
      </c>
      <c r="P198" s="108"/>
      <c r="Q198" s="108"/>
      <c r="R198" s="108"/>
    </row>
    <row r="199" spans="1:18" s="155" customFormat="1">
      <c r="A199" s="108"/>
      <c r="B199" s="108">
        <v>197</v>
      </c>
      <c r="C199" s="121" t="s">
        <v>714</v>
      </c>
      <c r="D199" s="109" t="s">
        <v>422</v>
      </c>
      <c r="E199" s="108" t="s">
        <v>3167</v>
      </c>
      <c r="F199" s="162" t="s">
        <v>3666</v>
      </c>
      <c r="G199" s="162" t="s">
        <v>3658</v>
      </c>
      <c r="H199" s="162"/>
      <c r="I199" s="110">
        <f>IF(VLOOKUP($D199,Leech_Combinations_20140919.xls!$A$1:$Q$382,2,FALSE)=0,"",VLOOKUP($D199,Leech_Combinations_20140919.xls!$A$1:$Q$382,2,FALSE))</f>
        <v>41552</v>
      </c>
      <c r="J199" s="110" t="str">
        <f>IF(VLOOKUP($D199,Leech_Combinations_20140919.xls!$A$1:$Q$382,14,FALSE)=0,"",VLOOKUP($D199,Leech_Combinations_20140919.xls!$A$1:$Q$382,14,FALSE))</f>
        <v>Hue NR</v>
      </c>
      <c r="K199" s="111">
        <f>IF(VLOOKUP($D199,Leech_Combinations_20140919.xls!$A$1:$Q$382,15,FALSE)=0,"",VLOOKUP($D199,Leech_Combinations_20140919.xls!$A$1:$Q$382,15,FALSE))</f>
        <v>352</v>
      </c>
      <c r="L199" s="120"/>
      <c r="M199" s="120">
        <f>IF(VLOOKUP($D199,Leech_Combinations_20140919.xls!$A$1:$Q$382,13,FALSE)=0, "", VLOOKUP($D199,Leech_Combinations_20140919.xls!$A$1:$Q$382,13,FALSE))</f>
        <v>50</v>
      </c>
      <c r="N199" s="120" t="str">
        <f>IF(VLOOKUP($D199,Leech_Combinations_20140919.xls!$A$1:$Q$382,6,FALSE)=0, "", VLOOKUP($D199,Leech_Combinations_20140919.xls!$A$1:$Q$382,6,FALSE))</f>
        <v>H114</v>
      </c>
      <c r="O199" s="120" t="str">
        <f>IF(VLOOKUP($D199,Leech_Combinations_20140919.xls!$A$1:$Q$382,3,FALSE)=0, "", VLOOKUP($D199,Leech_Combinations_20140919.xls!$A$1:$Q$382,3,FALSE))</f>
        <v>Hoa</v>
      </c>
      <c r="P199" s="108"/>
      <c r="Q199" s="108"/>
      <c r="R199" s="108"/>
    </row>
    <row r="200" spans="1:18" s="155" customFormat="1">
      <c r="A200" s="108"/>
      <c r="B200" s="108">
        <v>198</v>
      </c>
      <c r="C200" s="121" t="s">
        <v>714</v>
      </c>
      <c r="D200" s="109" t="s">
        <v>330</v>
      </c>
      <c r="E200" s="108" t="s">
        <v>3167</v>
      </c>
      <c r="F200" s="162" t="s">
        <v>3666</v>
      </c>
      <c r="G200" s="162" t="s">
        <v>3658</v>
      </c>
      <c r="H200" s="162"/>
      <c r="I200" s="110">
        <f>IF(VLOOKUP($D200,Leech_Combinations_20140919.xls!$A$1:$Q$382,2,FALSE)=0,"",VLOOKUP($D200,Leech_Combinations_20140919.xls!$A$1:$Q$382,2,FALSE))</f>
        <v>41552</v>
      </c>
      <c r="J200" s="110" t="str">
        <f>IF(VLOOKUP($D200,Leech_Combinations_20140919.xls!$A$1:$Q$382,14,FALSE)=0,"",VLOOKUP($D200,Leech_Combinations_20140919.xls!$A$1:$Q$382,14,FALSE))</f>
        <v>Hue NR</v>
      </c>
      <c r="K200" s="111">
        <f>IF(VLOOKUP($D200,Leech_Combinations_20140919.xls!$A$1:$Q$382,15,FALSE)=0,"",VLOOKUP($D200,Leech_Combinations_20140919.xls!$A$1:$Q$382,15,FALSE))</f>
        <v>352</v>
      </c>
      <c r="L200" s="120"/>
      <c r="M200" s="120">
        <f>IF(VLOOKUP($D200,Leech_Combinations_20140919.xls!$A$1:$Q$382,13,FALSE)=0, "", VLOOKUP($D200,Leech_Combinations_20140919.xls!$A$1:$Q$382,13,FALSE))</f>
        <v>50</v>
      </c>
      <c r="N200" s="120" t="str">
        <f>IF(VLOOKUP($D200,Leech_Combinations_20140919.xls!$A$1:$Q$382,6,FALSE)=0, "", VLOOKUP($D200,Leech_Combinations_20140919.xls!$A$1:$Q$382,6,FALSE))</f>
        <v>H120</v>
      </c>
      <c r="O200" s="120" t="str">
        <f>IF(VLOOKUP($D200,Leech_Combinations_20140919.xls!$A$1:$Q$382,3,FALSE)=0, "", VLOOKUP($D200,Leech_Combinations_20140919.xls!$A$1:$Q$382,3,FALSE))</f>
        <v>Hoa</v>
      </c>
      <c r="P200" s="108"/>
      <c r="Q200" s="108"/>
      <c r="R200" s="108"/>
    </row>
    <row r="201" spans="1:18" s="155" customFormat="1">
      <c r="A201" s="108"/>
      <c r="B201" s="108">
        <v>199</v>
      </c>
      <c r="C201" s="121" t="s">
        <v>714</v>
      </c>
      <c r="D201" s="109" t="s">
        <v>354</v>
      </c>
      <c r="E201" s="108" t="s">
        <v>3167</v>
      </c>
      <c r="F201" s="162" t="s">
        <v>3666</v>
      </c>
      <c r="G201" s="162" t="s">
        <v>3658</v>
      </c>
      <c r="H201" s="162"/>
      <c r="I201" s="110">
        <f>IF(VLOOKUP($D201,Leech_Combinations_20140919.xls!$A$1:$Q$382,2,FALSE)=0,"",VLOOKUP($D201,Leech_Combinations_20140919.xls!$A$1:$Q$382,2,FALSE))</f>
        <v>41553</v>
      </c>
      <c r="J201" s="110" t="str">
        <f>IF(VLOOKUP($D201,Leech_Combinations_20140919.xls!$A$1:$Q$382,14,FALSE)=0,"",VLOOKUP($D201,Leech_Combinations_20140919.xls!$A$1:$Q$382,14,FALSE))</f>
        <v>Hue NR</v>
      </c>
      <c r="K201" s="111">
        <f>IF(VLOOKUP($D201,Leech_Combinations_20140919.xls!$A$1:$Q$382,15,FALSE)=0,"",VLOOKUP($D201,Leech_Combinations_20140919.xls!$A$1:$Q$382,15,FALSE))</f>
        <v>352</v>
      </c>
      <c r="L201" s="120"/>
      <c r="M201" s="120">
        <f>IF(VLOOKUP($D201,Leech_Combinations_20140919.xls!$A$1:$Q$382,13,FALSE)=0, "", VLOOKUP($D201,Leech_Combinations_20140919.xls!$A$1:$Q$382,13,FALSE))</f>
        <v>50</v>
      </c>
      <c r="N201" s="120" t="str">
        <f>IF(VLOOKUP($D201,Leech_Combinations_20140919.xls!$A$1:$Q$382,6,FALSE)=0, "", VLOOKUP($D201,Leech_Combinations_20140919.xls!$A$1:$Q$382,6,FALSE))</f>
        <v>H122</v>
      </c>
      <c r="O201" s="120" t="str">
        <f>IF(VLOOKUP($D201,Leech_Combinations_20140919.xls!$A$1:$Q$382,3,FALSE)=0, "", VLOOKUP($D201,Leech_Combinations_20140919.xls!$A$1:$Q$382,3,FALSE))</f>
        <v>Andrew</v>
      </c>
      <c r="P201" s="108"/>
      <c r="Q201" s="108"/>
      <c r="R201" s="108"/>
    </row>
    <row r="202" spans="1:18" s="155" customFormat="1">
      <c r="A202" s="108"/>
      <c r="B202" s="108">
        <v>200</v>
      </c>
      <c r="C202" s="121" t="s">
        <v>714</v>
      </c>
      <c r="D202" s="109" t="s">
        <v>383</v>
      </c>
      <c r="E202" s="108" t="s">
        <v>3167</v>
      </c>
      <c r="F202" s="162" t="s">
        <v>3666</v>
      </c>
      <c r="G202" s="162" t="s">
        <v>3658</v>
      </c>
      <c r="H202" s="162"/>
      <c r="I202" s="110">
        <f>IF(VLOOKUP($D202,Leech_Combinations_20140919.xls!$A$1:$Q$382,2,FALSE)=0,"",VLOOKUP($D202,Leech_Combinations_20140919.xls!$A$1:$Q$382,2,FALSE))</f>
        <v>41555</v>
      </c>
      <c r="J202" s="110" t="str">
        <f>IF(VLOOKUP($D202,Leech_Combinations_20140919.xls!$A$1:$Q$382,14,FALSE)=0,"",VLOOKUP($D202,Leech_Combinations_20140919.xls!$A$1:$Q$382,14,FALSE))</f>
        <v>Hue NR</v>
      </c>
      <c r="K202" s="111">
        <f>IF(VLOOKUP($D202,Leech_Combinations_20140919.xls!$A$1:$Q$382,15,FALSE)=0,"",VLOOKUP($D202,Leech_Combinations_20140919.xls!$A$1:$Q$382,15,FALSE))</f>
        <v>352</v>
      </c>
      <c r="L202" s="120"/>
      <c r="M202" s="120">
        <f>IF(VLOOKUP($D202,Leech_Combinations_20140919.xls!$A$1:$Q$382,13,FALSE)=0, "", VLOOKUP($D202,Leech_Combinations_20140919.xls!$A$1:$Q$382,13,FALSE))</f>
        <v>50</v>
      </c>
      <c r="N202" s="120" t="str">
        <f>IF(VLOOKUP($D202,Leech_Combinations_20140919.xls!$A$1:$Q$382,6,FALSE)=0, "", VLOOKUP($D202,Leech_Combinations_20140919.xls!$A$1:$Q$382,6,FALSE))</f>
        <v>H202</v>
      </c>
      <c r="O202" s="120" t="str">
        <f>IF(VLOOKUP($D202,Leech_Combinations_20140919.xls!$A$1:$Q$382,3,FALSE)=0, "", VLOOKUP($D202,Leech_Combinations_20140919.xls!$A$1:$Q$382,3,FALSE))</f>
        <v/>
      </c>
      <c r="P202" s="108"/>
      <c r="Q202" s="108"/>
      <c r="R202" s="108"/>
    </row>
    <row r="203" spans="1:18" s="155" customFormat="1">
      <c r="A203" s="108"/>
      <c r="B203" s="108">
        <v>201</v>
      </c>
      <c r="C203" s="121" t="s">
        <v>714</v>
      </c>
      <c r="D203" s="109" t="s">
        <v>596</v>
      </c>
      <c r="E203" s="108" t="s">
        <v>3167</v>
      </c>
      <c r="F203" s="162" t="s">
        <v>3666</v>
      </c>
      <c r="G203" s="162" t="s">
        <v>3658</v>
      </c>
      <c r="H203" s="162"/>
      <c r="I203" s="110" t="str">
        <f>IF(VLOOKUP($D203,Leech_Combinations_20140919.xls!$A$1:$Q$382,2,FALSE)=0,"",VLOOKUP($D203,Leech_Combinations_20140919.xls!$A$1:$Q$382,2,FALSE))</f>
        <v/>
      </c>
      <c r="J203" s="110" t="str">
        <f>IF(VLOOKUP($D203,Leech_Combinations_20140919.xls!$A$1:$Q$382,14,FALSE)=0,"",VLOOKUP($D203,Leech_Combinations_20140919.xls!$A$1:$Q$382,14,FALSE))</f>
        <v>Hue NR</v>
      </c>
      <c r="K203" s="111">
        <f>IF(VLOOKUP($D203,Leech_Combinations_20140919.xls!$A$1:$Q$382,15,FALSE)=0,"",VLOOKUP($D203,Leech_Combinations_20140919.xls!$A$1:$Q$382,15,FALSE))</f>
        <v>352</v>
      </c>
      <c r="L203" s="120"/>
      <c r="M203" s="120">
        <f>IF(VLOOKUP($D203,Leech_Combinations_20140919.xls!$A$1:$Q$382,13,FALSE)=0, "", VLOOKUP($D203,Leech_Combinations_20140919.xls!$A$1:$Q$382,13,FALSE))</f>
        <v>50</v>
      </c>
      <c r="N203" s="120" t="str">
        <f>IF(VLOOKUP($D203,Leech_Combinations_20140919.xls!$A$1:$Q$382,6,FALSE)=0, "", VLOOKUP($D203,Leech_Combinations_20140919.xls!$A$1:$Q$382,6,FALSE))</f>
        <v>H250</v>
      </c>
      <c r="O203" s="120" t="str">
        <f>IF(VLOOKUP($D203,Leech_Combinations_20140919.xls!$A$1:$Q$382,3,FALSE)=0, "", VLOOKUP($D203,Leech_Combinations_20140919.xls!$A$1:$Q$382,3,FALSE))</f>
        <v>Vinh</v>
      </c>
      <c r="P203" s="108"/>
      <c r="Q203" s="108"/>
      <c r="R203" s="108"/>
    </row>
    <row r="204" spans="1:18" s="155" customFormat="1">
      <c r="A204" s="108"/>
      <c r="B204" s="108">
        <v>202</v>
      </c>
      <c r="C204" s="121" t="s">
        <v>714</v>
      </c>
      <c r="D204" s="109" t="s">
        <v>520</v>
      </c>
      <c r="E204" s="108" t="s">
        <v>3167</v>
      </c>
      <c r="F204" s="162" t="s">
        <v>3666</v>
      </c>
      <c r="G204" s="162" t="s">
        <v>3658</v>
      </c>
      <c r="H204" s="162"/>
      <c r="I204" s="110" t="str">
        <f>IF(VLOOKUP($D204,Leech_Combinations_20140919.xls!$A$1:$Q$382,2,FALSE)=0,"",VLOOKUP($D204,Leech_Combinations_20140919.xls!$A$1:$Q$382,2,FALSE))</f>
        <v/>
      </c>
      <c r="J204" s="110" t="str">
        <f>IF(VLOOKUP($D204,Leech_Combinations_20140919.xls!$A$1:$Q$382,14,FALSE)=0,"",VLOOKUP($D204,Leech_Combinations_20140919.xls!$A$1:$Q$382,14,FALSE))</f>
        <v>Hue NR</v>
      </c>
      <c r="K204" s="111">
        <f>IF(VLOOKUP($D204,Leech_Combinations_20140919.xls!$A$1:$Q$382,15,FALSE)=0,"",VLOOKUP($D204,Leech_Combinations_20140919.xls!$A$1:$Q$382,15,FALSE))</f>
        <v>352</v>
      </c>
      <c r="L204" s="120"/>
      <c r="M204" s="120">
        <f>IF(VLOOKUP($D204,Leech_Combinations_20140919.xls!$A$1:$Q$382,13,FALSE)=0, "", VLOOKUP($D204,Leech_Combinations_20140919.xls!$A$1:$Q$382,13,FALSE))</f>
        <v>50</v>
      </c>
      <c r="N204" s="120" t="str">
        <f>IF(VLOOKUP($D204,Leech_Combinations_20140919.xls!$A$1:$Q$382,6,FALSE)=0, "", VLOOKUP($D204,Leech_Combinations_20140919.xls!$A$1:$Q$382,6,FALSE))</f>
        <v>H256</v>
      </c>
      <c r="O204" s="120" t="str">
        <f>IF(VLOOKUP($D204,Leech_Combinations_20140919.xls!$A$1:$Q$382,3,FALSE)=0, "", VLOOKUP($D204,Leech_Combinations_20140919.xls!$A$1:$Q$382,3,FALSE))</f>
        <v/>
      </c>
      <c r="P204" s="108"/>
      <c r="Q204" s="108"/>
      <c r="R204" s="108"/>
    </row>
    <row r="205" spans="1:18" s="155" customFormat="1">
      <c r="A205" s="108"/>
      <c r="B205" s="108">
        <v>203</v>
      </c>
      <c r="C205" s="121" t="s">
        <v>714</v>
      </c>
      <c r="D205" s="109" t="s">
        <v>666</v>
      </c>
      <c r="E205" s="108" t="s">
        <v>3167</v>
      </c>
      <c r="F205" s="162" t="s">
        <v>3666</v>
      </c>
      <c r="G205" s="162" t="s">
        <v>3658</v>
      </c>
      <c r="H205" s="162"/>
      <c r="I205" s="110" t="str">
        <f>IF(VLOOKUP($D205,Leech_Combinations_20140919.xls!$A$1:$Q$382,2,FALSE)=0,"",VLOOKUP($D205,Leech_Combinations_20140919.xls!$A$1:$Q$382,2,FALSE))</f>
        <v/>
      </c>
      <c r="J205" s="110" t="str">
        <f>IF(VLOOKUP($D205,Leech_Combinations_20140919.xls!$A$1:$Q$382,14,FALSE)=0,"",VLOOKUP($D205,Leech_Combinations_20140919.xls!$A$1:$Q$382,14,FALSE))</f>
        <v>Hue NR</v>
      </c>
      <c r="K205" s="111">
        <f>IF(VLOOKUP($D205,Leech_Combinations_20140919.xls!$A$1:$Q$382,15,FALSE)=0,"",VLOOKUP($D205,Leech_Combinations_20140919.xls!$A$1:$Q$382,15,FALSE))</f>
        <v>352</v>
      </c>
      <c r="L205" s="120"/>
      <c r="M205" s="120">
        <f>IF(VLOOKUP($D205,Leech_Combinations_20140919.xls!$A$1:$Q$382,13,FALSE)=0, "", VLOOKUP($D205,Leech_Combinations_20140919.xls!$A$1:$Q$382,13,FALSE))</f>
        <v>50</v>
      </c>
      <c r="N205" s="120" t="str">
        <f>IF(VLOOKUP($D205,Leech_Combinations_20140919.xls!$A$1:$Q$382,6,FALSE)=0, "", VLOOKUP($D205,Leech_Combinations_20140919.xls!$A$1:$Q$382,6,FALSE))</f>
        <v>H258</v>
      </c>
      <c r="O205" s="120" t="str">
        <f>IF(VLOOKUP($D205,Leech_Combinations_20140919.xls!$A$1:$Q$382,3,FALSE)=0, "", VLOOKUP($D205,Leech_Combinations_20140919.xls!$A$1:$Q$382,3,FALSE))</f>
        <v/>
      </c>
      <c r="P205" s="108"/>
      <c r="Q205" s="108"/>
      <c r="R205" s="108"/>
    </row>
    <row r="206" spans="1:18" s="155" customFormat="1">
      <c r="A206" s="108"/>
      <c r="B206" s="108">
        <v>204</v>
      </c>
      <c r="C206" s="121" t="s">
        <v>714</v>
      </c>
      <c r="D206" s="109" t="s">
        <v>641</v>
      </c>
      <c r="E206" s="108" t="s">
        <v>3167</v>
      </c>
      <c r="F206" s="162" t="s">
        <v>3666</v>
      </c>
      <c r="G206" s="162" t="s">
        <v>3658</v>
      </c>
      <c r="H206" s="162"/>
      <c r="I206" s="110" t="str">
        <f>IF(VLOOKUP($D206,Leech_Combinations_20140919.xls!$A$1:$Q$382,2,FALSE)=0,"",VLOOKUP($D206,Leech_Combinations_20140919.xls!$A$1:$Q$382,2,FALSE))</f>
        <v/>
      </c>
      <c r="J206" s="110" t="str">
        <f>IF(VLOOKUP($D206,Leech_Combinations_20140919.xls!$A$1:$Q$382,14,FALSE)=0,"",VLOOKUP($D206,Leech_Combinations_20140919.xls!$A$1:$Q$382,14,FALSE))</f>
        <v>Hue NR</v>
      </c>
      <c r="K206" s="111">
        <f>IF(VLOOKUP($D206,Leech_Combinations_20140919.xls!$A$1:$Q$382,15,FALSE)=0,"",VLOOKUP($D206,Leech_Combinations_20140919.xls!$A$1:$Q$382,15,FALSE))</f>
        <v>352</v>
      </c>
      <c r="L206" s="120"/>
      <c r="M206" s="120">
        <f>IF(VLOOKUP($D206,Leech_Combinations_20140919.xls!$A$1:$Q$382,13,FALSE)=0, "", VLOOKUP($D206,Leech_Combinations_20140919.xls!$A$1:$Q$382,13,FALSE))</f>
        <v>50</v>
      </c>
      <c r="N206" s="120" t="str">
        <f>IF(VLOOKUP($D206,Leech_Combinations_20140919.xls!$A$1:$Q$382,6,FALSE)=0, "", VLOOKUP($D206,Leech_Combinations_20140919.xls!$A$1:$Q$382,6,FALSE))</f>
        <v>H352</v>
      </c>
      <c r="O206" s="120" t="str">
        <f>IF(VLOOKUP($D206,Leech_Combinations_20140919.xls!$A$1:$Q$382,3,FALSE)=0, "", VLOOKUP($D206,Leech_Combinations_20140919.xls!$A$1:$Q$382,3,FALSE))</f>
        <v>Vinh</v>
      </c>
      <c r="P206" s="108"/>
      <c r="Q206" s="108"/>
      <c r="R206" s="108"/>
    </row>
    <row r="207" spans="1:18" s="155" customFormat="1">
      <c r="A207" s="108"/>
      <c r="B207" s="108">
        <v>205</v>
      </c>
      <c r="C207" s="121" t="s">
        <v>714</v>
      </c>
      <c r="D207" s="109" t="s">
        <v>237</v>
      </c>
      <c r="E207" s="108" t="s">
        <v>3167</v>
      </c>
      <c r="F207" s="162" t="s">
        <v>3666</v>
      </c>
      <c r="G207" s="162" t="s">
        <v>3658</v>
      </c>
      <c r="H207" s="162"/>
      <c r="I207" s="110" t="str">
        <f>IF(VLOOKUP($D207,Leech_Combinations_20140919.xls!$A$1:$Q$382,2,FALSE)=0,"",VLOOKUP($D207,Leech_Combinations_20140919.xls!$A$1:$Q$382,2,FALSE))</f>
        <v/>
      </c>
      <c r="J207" s="110" t="str">
        <f>IF(VLOOKUP($D207,Leech_Combinations_20140919.xls!$A$1:$Q$382,14,FALSE)=0,"",VLOOKUP($D207,Leech_Combinations_20140919.xls!$A$1:$Q$382,14,FALSE))</f>
        <v>Hue NR</v>
      </c>
      <c r="K207" s="111">
        <f>IF(VLOOKUP($D207,Leech_Combinations_20140919.xls!$A$1:$Q$382,15,FALSE)=0,"",VLOOKUP($D207,Leech_Combinations_20140919.xls!$A$1:$Q$382,15,FALSE))</f>
        <v>352</v>
      </c>
      <c r="L207" s="120"/>
      <c r="M207" s="120">
        <f>IF(VLOOKUP($D207,Leech_Combinations_20140919.xls!$A$1:$Q$382,13,FALSE)=0, "", VLOOKUP($D207,Leech_Combinations_20140919.xls!$A$1:$Q$382,13,FALSE))</f>
        <v>50</v>
      </c>
      <c r="N207" s="120" t="str">
        <f>IF(VLOOKUP($D207,Leech_Combinations_20140919.xls!$A$1:$Q$382,6,FALSE)=0, "", VLOOKUP($D207,Leech_Combinations_20140919.xls!$A$1:$Q$382,6,FALSE))</f>
        <v>H356</v>
      </c>
      <c r="O207" s="120" t="str">
        <f>IF(VLOOKUP($D207,Leech_Combinations_20140919.xls!$A$1:$Q$382,3,FALSE)=0, "", VLOOKUP($D207,Leech_Combinations_20140919.xls!$A$1:$Q$382,3,FALSE))</f>
        <v/>
      </c>
      <c r="P207" s="108"/>
      <c r="Q207" s="108"/>
      <c r="R207" s="108"/>
    </row>
    <row r="208" spans="1:18" s="155" customFormat="1">
      <c r="A208" s="108"/>
      <c r="B208" s="108">
        <v>206</v>
      </c>
      <c r="C208" s="121" t="s">
        <v>714</v>
      </c>
      <c r="D208" s="109" t="s">
        <v>343</v>
      </c>
      <c r="E208" s="108" t="s">
        <v>3167</v>
      </c>
      <c r="F208" s="162" t="s">
        <v>3666</v>
      </c>
      <c r="G208" s="162" t="s">
        <v>3658</v>
      </c>
      <c r="H208" s="162"/>
      <c r="I208" s="110">
        <f>IF(VLOOKUP($D208,Leech_Combinations_20140919.xls!$A$1:$Q$382,2,FALSE)=0,"",VLOOKUP($D208,Leech_Combinations_20140919.xls!$A$1:$Q$382,2,FALSE))</f>
        <v>41556</v>
      </c>
      <c r="J208" s="110" t="str">
        <f>IF(VLOOKUP($D208,Leech_Combinations_20140919.xls!$A$1:$Q$382,14,FALSE)=0,"",VLOOKUP($D208,Leech_Combinations_20140919.xls!$A$1:$Q$382,14,FALSE))</f>
        <v>Hue NR</v>
      </c>
      <c r="K208" s="111">
        <f>IF(VLOOKUP($D208,Leech_Combinations_20140919.xls!$A$1:$Q$382,15,FALSE)=0,"",VLOOKUP($D208,Leech_Combinations_20140919.xls!$A$1:$Q$382,15,FALSE))</f>
        <v>352</v>
      </c>
      <c r="L208" s="120"/>
      <c r="M208" s="120">
        <f>IF(VLOOKUP($D208,Leech_Combinations_20140919.xls!$A$1:$Q$382,13,FALSE)=0, "", VLOOKUP($D208,Leech_Combinations_20140919.xls!$A$1:$Q$382,13,FALSE))</f>
        <v>50</v>
      </c>
      <c r="N208" s="120" t="str">
        <f>IF(VLOOKUP($D208,Leech_Combinations_20140919.xls!$A$1:$Q$382,6,FALSE)=0, "", VLOOKUP($D208,Leech_Combinations_20140919.xls!$A$1:$Q$382,6,FALSE))</f>
        <v>H300</v>
      </c>
      <c r="O208" s="120" t="str">
        <f>IF(VLOOKUP($D208,Leech_Combinations_20140919.xls!$A$1:$Q$382,3,FALSE)=0, "", VLOOKUP($D208,Leech_Combinations_20140919.xls!$A$1:$Q$382,3,FALSE))</f>
        <v>Andrew</v>
      </c>
      <c r="P208" s="108"/>
      <c r="Q208" s="108"/>
      <c r="R208" s="108"/>
    </row>
    <row r="209" spans="1:18" s="155" customFormat="1">
      <c r="A209" s="108"/>
      <c r="B209" s="108">
        <v>207</v>
      </c>
      <c r="C209" s="121" t="s">
        <v>714</v>
      </c>
      <c r="D209" s="109" t="s">
        <v>412</v>
      </c>
      <c r="E209" s="108" t="s">
        <v>3167</v>
      </c>
      <c r="F209" s="162" t="s">
        <v>3666</v>
      </c>
      <c r="G209" s="162" t="s">
        <v>3658</v>
      </c>
      <c r="H209" s="162"/>
      <c r="I209" s="110" t="str">
        <f>IF(VLOOKUP($D209,Leech_Combinations_20140919.xls!$A$1:$Q$382,2,FALSE)=0,"",VLOOKUP($D209,Leech_Combinations_20140919.xls!$A$1:$Q$382,2,FALSE))</f>
        <v/>
      </c>
      <c r="J209" s="110" t="str">
        <f>IF(VLOOKUP($D209,Leech_Combinations_20140919.xls!$A$1:$Q$382,14,FALSE)=0,"",VLOOKUP($D209,Leech_Combinations_20140919.xls!$A$1:$Q$382,14,FALSE))</f>
        <v>Hue NR</v>
      </c>
      <c r="K209" s="111">
        <f>IF(VLOOKUP($D209,Leech_Combinations_20140919.xls!$A$1:$Q$382,15,FALSE)=0,"",VLOOKUP($D209,Leech_Combinations_20140919.xls!$A$1:$Q$382,15,FALSE))</f>
        <v>352</v>
      </c>
      <c r="L209" s="120"/>
      <c r="M209" s="120">
        <f>IF(VLOOKUP($D209,Leech_Combinations_20140919.xls!$A$1:$Q$382,13,FALSE)=0, "", VLOOKUP($D209,Leech_Combinations_20140919.xls!$A$1:$Q$382,13,FALSE))</f>
        <v>50</v>
      </c>
      <c r="N209" s="120" t="str">
        <f>IF(VLOOKUP($D209,Leech_Combinations_20140919.xls!$A$1:$Q$382,6,FALSE)=0, "", VLOOKUP($D209,Leech_Combinations_20140919.xls!$A$1:$Q$382,6,FALSE))</f>
        <v>H362</v>
      </c>
      <c r="O209" s="120" t="str">
        <f>IF(VLOOKUP($D209,Leech_Combinations_20140919.xls!$A$1:$Q$382,3,FALSE)=0, "", VLOOKUP($D209,Leech_Combinations_20140919.xls!$A$1:$Q$382,3,FALSE))</f>
        <v>Huong</v>
      </c>
      <c r="P209" s="108"/>
      <c r="Q209" s="108"/>
      <c r="R209" s="108"/>
    </row>
    <row r="210" spans="1:18" s="155" customFormat="1">
      <c r="A210" s="108"/>
      <c r="B210" s="108">
        <v>208</v>
      </c>
      <c r="C210" s="121" t="s">
        <v>714</v>
      </c>
      <c r="D210" s="109" t="s">
        <v>402</v>
      </c>
      <c r="E210" s="108" t="s">
        <v>3167</v>
      </c>
      <c r="F210" s="162" t="s">
        <v>3666</v>
      </c>
      <c r="G210" s="162" t="s">
        <v>3658</v>
      </c>
      <c r="H210" s="162"/>
      <c r="I210" s="110" t="str">
        <f>IF(VLOOKUP($D210,Leech_Combinations_20140919.xls!$A$1:$Q$382,2,FALSE)=0,"",VLOOKUP($D210,Leech_Combinations_20140919.xls!$A$1:$Q$382,2,FALSE))</f>
        <v/>
      </c>
      <c r="J210" s="110" t="str">
        <f>IF(VLOOKUP($D210,Leech_Combinations_20140919.xls!$A$1:$Q$382,14,FALSE)=0,"",VLOOKUP($D210,Leech_Combinations_20140919.xls!$A$1:$Q$382,14,FALSE))</f>
        <v>Hue NR</v>
      </c>
      <c r="K210" s="111">
        <f>IF(VLOOKUP($D210,Leech_Combinations_20140919.xls!$A$1:$Q$382,15,FALSE)=0,"",VLOOKUP($D210,Leech_Combinations_20140919.xls!$A$1:$Q$382,15,FALSE))</f>
        <v>352</v>
      </c>
      <c r="L210" s="120"/>
      <c r="M210" s="120">
        <f>IF(VLOOKUP($D210,Leech_Combinations_20140919.xls!$A$1:$Q$382,13,FALSE)=0, "", VLOOKUP($D210,Leech_Combinations_20140919.xls!$A$1:$Q$382,13,FALSE))</f>
        <v>50</v>
      </c>
      <c r="N210" s="120" t="str">
        <f>IF(VLOOKUP($D210,Leech_Combinations_20140919.xls!$A$1:$Q$382,6,FALSE)=0, "", VLOOKUP($D210,Leech_Combinations_20140919.xls!$A$1:$Q$382,6,FALSE))</f>
        <v>H350</v>
      </c>
      <c r="O210" s="120" t="str">
        <f>IF(VLOOKUP($D210,Leech_Combinations_20140919.xls!$A$1:$Q$382,3,FALSE)=0, "", VLOOKUP($D210,Leech_Combinations_20140919.xls!$A$1:$Q$382,3,FALSE))</f>
        <v>Vinh</v>
      </c>
      <c r="P210" s="108"/>
      <c r="Q210" s="108"/>
      <c r="R210" s="108"/>
    </row>
    <row r="211" spans="1:18" s="155" customFormat="1">
      <c r="A211" s="108"/>
      <c r="B211" s="108">
        <v>209</v>
      </c>
      <c r="C211" s="121" t="s">
        <v>714</v>
      </c>
      <c r="D211" s="109" t="s">
        <v>105</v>
      </c>
      <c r="E211" s="108" t="s">
        <v>3167</v>
      </c>
      <c r="F211" s="162" t="s">
        <v>3666</v>
      </c>
      <c r="G211" s="162" t="s">
        <v>3658</v>
      </c>
      <c r="H211" s="162"/>
      <c r="I211" s="110" t="str">
        <f>IF(VLOOKUP($D211,Leech_Combinations_20140919.xls!$A$1:$Q$382,2,FALSE)=0,"",VLOOKUP($D211,Leech_Combinations_20140919.xls!$A$1:$Q$382,2,FALSE))</f>
        <v/>
      </c>
      <c r="J211" s="110" t="str">
        <f>IF(VLOOKUP($D211,Leech_Combinations_20140919.xls!$A$1:$Q$382,14,FALSE)=0,"",VLOOKUP($D211,Leech_Combinations_20140919.xls!$A$1:$Q$382,14,FALSE))</f>
        <v>Hue NR</v>
      </c>
      <c r="K211" s="111">
        <f>IF(VLOOKUP($D211,Leech_Combinations_20140919.xls!$A$1:$Q$382,15,FALSE)=0,"",VLOOKUP($D211,Leech_Combinations_20140919.xls!$A$1:$Q$382,15,FALSE))</f>
        <v>352</v>
      </c>
      <c r="L211" s="120"/>
      <c r="M211" s="120">
        <f>IF(VLOOKUP($D211,Leech_Combinations_20140919.xls!$A$1:$Q$382,13,FALSE)=0, "", VLOOKUP($D211,Leech_Combinations_20140919.xls!$A$1:$Q$382,13,FALSE))</f>
        <v>50</v>
      </c>
      <c r="N211" s="120" t="str">
        <f>IF(VLOOKUP($D211,Leech_Combinations_20140919.xls!$A$1:$Q$382,6,FALSE)=0, "", VLOOKUP($D211,Leech_Combinations_20140919.xls!$A$1:$Q$382,6,FALSE))</f>
        <v>H088</v>
      </c>
      <c r="O211" s="120" t="str">
        <f>IF(VLOOKUP($D211,Leech_Combinations_20140919.xls!$A$1:$Q$382,3,FALSE)=0, "", VLOOKUP($D211,Leech_Combinations_20140919.xls!$A$1:$Q$382,3,FALSE))</f>
        <v/>
      </c>
      <c r="P211" s="108"/>
      <c r="Q211" s="108"/>
      <c r="R211" s="108"/>
    </row>
    <row r="212" spans="1:18" s="155" customFormat="1">
      <c r="A212" s="108"/>
      <c r="B212" s="108">
        <v>210</v>
      </c>
      <c r="C212" s="121" t="s">
        <v>715</v>
      </c>
      <c r="D212" s="122" t="s">
        <v>572</v>
      </c>
      <c r="E212" s="108" t="s">
        <v>3653</v>
      </c>
      <c r="F212" s="162" t="s">
        <v>3666</v>
      </c>
      <c r="G212" s="162" t="s">
        <v>3655</v>
      </c>
      <c r="H212" s="162"/>
      <c r="I212" s="110"/>
      <c r="J212" s="110"/>
      <c r="K212" s="110"/>
      <c r="L212" s="110"/>
      <c r="M212" s="112"/>
      <c r="N212" s="120"/>
      <c r="O212" s="120"/>
      <c r="P212" s="108"/>
      <c r="Q212" s="108"/>
      <c r="R212" s="108"/>
    </row>
    <row r="213" spans="1:18" s="155" customFormat="1">
      <c r="A213" s="108"/>
      <c r="B213" s="108">
        <v>211</v>
      </c>
      <c r="C213" s="121" t="s">
        <v>715</v>
      </c>
      <c r="D213" s="122" t="s">
        <v>628</v>
      </c>
      <c r="E213" s="108" t="s">
        <v>3653</v>
      </c>
      <c r="F213" s="162" t="s">
        <v>3666</v>
      </c>
      <c r="G213" s="162" t="s">
        <v>3655</v>
      </c>
      <c r="H213" s="162"/>
      <c r="I213" s="110"/>
      <c r="J213" s="110"/>
      <c r="K213" s="110"/>
      <c r="L213" s="110"/>
      <c r="M213" s="112"/>
      <c r="N213" s="120"/>
      <c r="O213" s="120"/>
      <c r="P213" s="108"/>
      <c r="Q213" s="108"/>
      <c r="R213" s="108"/>
    </row>
    <row r="214" spans="1:18" s="155" customFormat="1">
      <c r="A214" s="108"/>
      <c r="B214" s="108">
        <v>212</v>
      </c>
      <c r="C214" s="121" t="s">
        <v>715</v>
      </c>
      <c r="D214" s="122" t="s">
        <v>669</v>
      </c>
      <c r="E214" s="108" t="s">
        <v>3653</v>
      </c>
      <c r="F214" s="162" t="s">
        <v>3666</v>
      </c>
      <c r="G214" s="162" t="s">
        <v>3655</v>
      </c>
      <c r="H214" s="162"/>
      <c r="I214" s="110"/>
      <c r="J214" s="110"/>
      <c r="K214" s="110"/>
      <c r="L214" s="110"/>
      <c r="M214" s="112"/>
      <c r="N214" s="120"/>
      <c r="O214" s="120"/>
      <c r="P214" s="108"/>
      <c r="Q214" s="108"/>
      <c r="R214" s="108"/>
    </row>
    <row r="215" spans="1:18" s="155" customFormat="1">
      <c r="A215" s="108"/>
      <c r="B215" s="108">
        <v>213</v>
      </c>
      <c r="C215" s="121" t="s">
        <v>715</v>
      </c>
      <c r="D215" s="122" t="s">
        <v>645</v>
      </c>
      <c r="E215" s="108" t="s">
        <v>3653</v>
      </c>
      <c r="F215" s="162" t="s">
        <v>3666</v>
      </c>
      <c r="G215" s="162" t="s">
        <v>3655</v>
      </c>
      <c r="H215" s="162"/>
      <c r="I215" s="110"/>
      <c r="J215" s="110"/>
      <c r="K215" s="110"/>
      <c r="L215" s="110"/>
      <c r="M215" s="112"/>
      <c r="N215" s="120"/>
      <c r="O215" s="120"/>
      <c r="P215" s="108"/>
      <c r="Q215" s="108"/>
      <c r="R215" s="108"/>
    </row>
    <row r="216" spans="1:18" s="155" customFormat="1">
      <c r="A216" s="108"/>
      <c r="B216" s="108">
        <v>214</v>
      </c>
      <c r="C216" s="121" t="s">
        <v>715</v>
      </c>
      <c r="D216" s="122" t="s">
        <v>549</v>
      </c>
      <c r="E216" s="108" t="s">
        <v>3653</v>
      </c>
      <c r="F216" s="162" t="s">
        <v>3666</v>
      </c>
      <c r="G216" s="162" t="s">
        <v>3655</v>
      </c>
      <c r="H216" s="162"/>
      <c r="I216" s="110"/>
      <c r="J216" s="110"/>
      <c r="K216" s="110"/>
      <c r="L216" s="110"/>
      <c r="M216" s="112"/>
      <c r="N216" s="120"/>
      <c r="O216" s="120"/>
      <c r="P216" s="108"/>
      <c r="Q216" s="108"/>
      <c r="R216" s="108"/>
    </row>
    <row r="217" spans="1:18" s="155" customFormat="1">
      <c r="A217" s="108"/>
      <c r="B217" s="108">
        <v>215</v>
      </c>
      <c r="C217" s="121" t="s">
        <v>715</v>
      </c>
      <c r="D217" s="122" t="s">
        <v>605</v>
      </c>
      <c r="E217" s="108" t="s">
        <v>3653</v>
      </c>
      <c r="F217" s="162" t="s">
        <v>3666</v>
      </c>
      <c r="G217" s="162" t="s">
        <v>3655</v>
      </c>
      <c r="H217" s="162"/>
      <c r="I217" s="110"/>
      <c r="J217" s="110"/>
      <c r="K217" s="110"/>
      <c r="L217" s="110"/>
      <c r="M217" s="112"/>
      <c r="N217" s="120"/>
      <c r="O217" s="120"/>
      <c r="P217" s="108"/>
      <c r="Q217" s="108"/>
      <c r="R217" s="108"/>
    </row>
    <row r="218" spans="1:18" s="155" customFormat="1">
      <c r="A218" s="108"/>
      <c r="B218" s="108">
        <v>216</v>
      </c>
      <c r="C218" s="121" t="s">
        <v>715</v>
      </c>
      <c r="D218" s="122" t="s">
        <v>500</v>
      </c>
      <c r="E218" s="108" t="s">
        <v>3653</v>
      </c>
      <c r="F218" s="162" t="s">
        <v>3666</v>
      </c>
      <c r="G218" s="162" t="s">
        <v>3655</v>
      </c>
      <c r="H218" s="162"/>
      <c r="I218" s="110"/>
      <c r="J218" s="110"/>
      <c r="K218" s="110"/>
      <c r="L218" s="110"/>
      <c r="M218" s="112"/>
      <c r="N218" s="120"/>
      <c r="O218" s="120"/>
      <c r="P218" s="108"/>
      <c r="Q218" s="108"/>
      <c r="R218" s="108"/>
    </row>
    <row r="219" spans="1:18" s="155" customFormat="1">
      <c r="A219" s="108"/>
      <c r="B219" s="108">
        <v>217</v>
      </c>
      <c r="C219" s="121" t="s">
        <v>715</v>
      </c>
      <c r="D219" s="122" t="s">
        <v>577</v>
      </c>
      <c r="E219" s="108" t="s">
        <v>3653</v>
      </c>
      <c r="F219" s="162" t="s">
        <v>3666</v>
      </c>
      <c r="G219" s="162" t="s">
        <v>3655</v>
      </c>
      <c r="H219" s="162"/>
      <c r="I219" s="110"/>
      <c r="J219" s="110"/>
      <c r="K219" s="110"/>
      <c r="L219" s="110"/>
      <c r="M219" s="112"/>
      <c r="N219" s="120"/>
      <c r="O219" s="120"/>
      <c r="P219" s="108"/>
      <c r="Q219" s="108"/>
      <c r="R219" s="108"/>
    </row>
    <row r="220" spans="1:18" s="155" customFormat="1">
      <c r="A220" s="108"/>
      <c r="B220" s="108">
        <v>218</v>
      </c>
      <c r="C220" s="121" t="s">
        <v>715</v>
      </c>
      <c r="D220" s="122" t="s">
        <v>588</v>
      </c>
      <c r="E220" s="108" t="s">
        <v>3653</v>
      </c>
      <c r="F220" s="162" t="s">
        <v>3666</v>
      </c>
      <c r="G220" s="162" t="s">
        <v>3655</v>
      </c>
      <c r="H220" s="162"/>
      <c r="I220" s="110"/>
      <c r="J220" s="110"/>
      <c r="K220" s="110"/>
      <c r="L220" s="110"/>
      <c r="M220" s="112"/>
      <c r="N220" s="120"/>
      <c r="O220" s="120"/>
      <c r="P220" s="108"/>
      <c r="Q220" s="108"/>
      <c r="R220" s="108"/>
    </row>
    <row r="221" spans="1:18" s="155" customFormat="1">
      <c r="A221" s="108"/>
      <c r="B221" s="108">
        <v>219</v>
      </c>
      <c r="C221" s="121" t="s">
        <v>715</v>
      </c>
      <c r="D221" s="122" t="s">
        <v>604</v>
      </c>
      <c r="E221" s="108" t="s">
        <v>3653</v>
      </c>
      <c r="F221" s="162" t="s">
        <v>3666</v>
      </c>
      <c r="G221" s="162" t="s">
        <v>3655</v>
      </c>
      <c r="H221" s="162"/>
      <c r="I221" s="110"/>
      <c r="J221" s="110"/>
      <c r="K221" s="110"/>
      <c r="L221" s="110"/>
      <c r="M221" s="112"/>
      <c r="N221" s="120"/>
      <c r="O221" s="120"/>
      <c r="P221" s="108"/>
      <c r="Q221" s="108"/>
      <c r="R221" s="108"/>
    </row>
    <row r="222" spans="1:18" s="155" customFormat="1">
      <c r="A222" s="108"/>
      <c r="B222" s="108">
        <v>220</v>
      </c>
      <c r="C222" s="121" t="s">
        <v>715</v>
      </c>
      <c r="D222" s="122" t="s">
        <v>621</v>
      </c>
      <c r="E222" s="108" t="s">
        <v>3653</v>
      </c>
      <c r="F222" s="162" t="s">
        <v>3666</v>
      </c>
      <c r="G222" s="162" t="s">
        <v>3655</v>
      </c>
      <c r="H222" s="162"/>
      <c r="I222" s="110"/>
      <c r="J222" s="110"/>
      <c r="K222" s="110"/>
      <c r="L222" s="110"/>
      <c r="M222" s="112"/>
      <c r="N222" s="120"/>
      <c r="O222" s="120"/>
      <c r="P222" s="108"/>
      <c r="Q222" s="108"/>
      <c r="R222" s="108"/>
    </row>
    <row r="223" spans="1:18" s="155" customFormat="1">
      <c r="A223" s="108"/>
      <c r="B223" s="108">
        <v>221</v>
      </c>
      <c r="C223" s="121" t="s">
        <v>715</v>
      </c>
      <c r="D223" s="122" t="s">
        <v>545</v>
      </c>
      <c r="E223" s="108" t="s">
        <v>3653</v>
      </c>
      <c r="F223" s="162" t="s">
        <v>3666</v>
      </c>
      <c r="G223" s="162" t="s">
        <v>3655</v>
      </c>
      <c r="H223" s="162"/>
      <c r="I223" s="110"/>
      <c r="J223" s="110"/>
      <c r="K223" s="110"/>
      <c r="L223" s="110"/>
      <c r="M223" s="112"/>
      <c r="N223" s="120"/>
      <c r="O223" s="120"/>
      <c r="P223" s="108"/>
      <c r="Q223" s="108"/>
      <c r="R223" s="108"/>
    </row>
    <row r="224" spans="1:18" s="155" customFormat="1">
      <c r="A224" s="113"/>
      <c r="B224" s="113">
        <v>222</v>
      </c>
      <c r="C224" s="114" t="s">
        <v>715</v>
      </c>
      <c r="D224" s="115" t="s">
        <v>363</v>
      </c>
      <c r="E224" s="113" t="s">
        <v>2377</v>
      </c>
      <c r="F224" s="162" t="s">
        <v>3666</v>
      </c>
      <c r="G224" s="162" t="s">
        <v>3658</v>
      </c>
      <c r="H224" s="162"/>
      <c r="I224" s="116" t="str">
        <f>IF(VLOOKUP($D224,WWF_2013Samples_20140919.xlsx!$A$1:$I$588,2,FALSE)=0,"",VLOOKUP($D224,WWF_2013Samples_20140919.xlsx!$A$1:$I$588,2,FALSE))</f>
        <v>20/05/2013</v>
      </c>
      <c r="J224" s="116" t="str">
        <f>IF(VLOOKUP($D224,WWF_2013Samples_20140919.xlsx!$A$1:$I$588,3,FALSE)=0,"",VLOOKUP($D224,WWF_2013Samples_20140919.xlsx!$A$1:$I$588,3,FALSE))</f>
        <v>Hue Sao La NR</v>
      </c>
      <c r="K224" s="117">
        <f>IF(VLOOKUP($D224,WWF_2013Samples_20140919.xlsx!$A$1:$I$588,4,FALSE)=0,"",VLOOKUP($D224,WWF_2013Samples_20140919.xlsx!$A$1:$I$588,4,FALSE))</f>
        <v>405</v>
      </c>
      <c r="L224" s="118" t="str">
        <f>IF(VLOOKUP($D224,WWF_2013Samples_20140919.xlsx!$A$1:$I$588,5,FALSE)=0,"",VLOOKUP($D224,WWF_2013Samples_20140919.xlsx!$A$1:$I$588,5,FALSE))</f>
        <v>Huong -5</v>
      </c>
      <c r="M224" s="118">
        <f>IF(VLOOKUP($D224,WWF_2013Samples_20140919.xlsx!$A$1:$I$588,6,FALSE)=0,"",VLOOKUP($D224,WWF_2013Samples_20140919.xlsx!$A$1:$I$588,6,FALSE))</f>
        <v>17</v>
      </c>
      <c r="N224" s="118" t="str">
        <f>IF(VLOOKUP($D224,WWF_2013Samples_20140919.xlsx!$A$1:$I$588,7,FALSE)=0,"",VLOOKUP($D224,WWF_2013Samples_20140919.xlsx!$A$1:$I$588,7,FALSE))</f>
        <v>H - 198</v>
      </c>
      <c r="O224" s="119"/>
      <c r="P224" s="113"/>
      <c r="Q224" s="113"/>
      <c r="R224" s="113"/>
    </row>
    <row r="225" spans="1:18" s="155" customFormat="1">
      <c r="A225" s="113"/>
      <c r="B225" s="113">
        <v>223</v>
      </c>
      <c r="C225" s="114" t="s">
        <v>715</v>
      </c>
      <c r="D225" s="115" t="s">
        <v>423</v>
      </c>
      <c r="E225" s="113" t="s">
        <v>2377</v>
      </c>
      <c r="F225" s="162" t="s">
        <v>3666</v>
      </c>
      <c r="G225" s="162" t="s">
        <v>3658</v>
      </c>
      <c r="H225" s="162"/>
      <c r="I225" s="116">
        <f>IF(VLOOKUP($D225,WWF_2013Samples_20140919.xlsx!$A$1:$I$588,2,FALSE)=0,"",VLOOKUP($D225,WWF_2013Samples_20140919.xlsx!$A$1:$I$588,2,FALSE))</f>
        <v>41264</v>
      </c>
      <c r="J225" s="116" t="str">
        <f>IF(VLOOKUP($D225,WWF_2013Samples_20140919.xlsx!$A$1:$I$588,3,FALSE)=0,"",VLOOKUP($D225,WWF_2013Samples_20140919.xlsx!$A$1:$I$588,3,FALSE))</f>
        <v>Hue Sao La NR</v>
      </c>
      <c r="K225" s="117">
        <f>IF(VLOOKUP($D225,WWF_2013Samples_20140919.xlsx!$A$1:$I$588,4,FALSE)=0,"",VLOOKUP($D225,WWF_2013Samples_20140919.xlsx!$A$1:$I$588,4,FALSE))</f>
        <v>352</v>
      </c>
      <c r="L225" s="118" t="str">
        <f>IF(VLOOKUP($D225,WWF_2013Samples_20140919.xlsx!$A$1:$I$588,5,FALSE)=0,"",VLOOKUP($D225,WWF_2013Samples_20140919.xlsx!$A$1:$I$588,5,FALSE))</f>
        <v>A21/12 I</v>
      </c>
      <c r="M225" s="118">
        <f>IF(VLOOKUP($D225,WWF_2013Samples_20140919.xlsx!$A$1:$I$588,6,FALSE)=0,"",VLOOKUP($D225,WWF_2013Samples_20140919.xlsx!$A$1:$I$588,6,FALSE))</f>
        <v>184</v>
      </c>
      <c r="N225" s="118" t="str">
        <f>IF(VLOOKUP($D225,WWF_2013Samples_20140919.xlsx!$A$1:$I$588,7,FALSE)=0,"",VLOOKUP($D225,WWF_2013Samples_20140919.xlsx!$A$1:$I$588,7,FALSE))</f>
        <v>H-202</v>
      </c>
      <c r="O225" s="119"/>
      <c r="P225" s="113"/>
      <c r="Q225" s="113"/>
      <c r="R225" s="113"/>
    </row>
    <row r="226" spans="1:18" s="155" customFormat="1">
      <c r="A226" s="113"/>
      <c r="B226" s="113">
        <v>224</v>
      </c>
      <c r="C226" s="114" t="s">
        <v>715</v>
      </c>
      <c r="D226" s="115" t="s">
        <v>9</v>
      </c>
      <c r="E226" s="113" t="s">
        <v>2377</v>
      </c>
      <c r="F226" s="162" t="s">
        <v>3666</v>
      </c>
      <c r="G226" s="162" t="s">
        <v>3658</v>
      </c>
      <c r="H226" s="162"/>
      <c r="I226" s="116">
        <f>IF(VLOOKUP($D226,WWF_2013Samples_20140919.xlsx!$A$1:$I$588,2,FALSE)=0,"",VLOOKUP($D226,WWF_2013Samples_20140919.xlsx!$A$1:$I$588,2,FALSE))</f>
        <v>41264</v>
      </c>
      <c r="J226" s="116" t="str">
        <f>IF(VLOOKUP($D226,WWF_2013Samples_20140919.xlsx!$A$1:$I$588,3,FALSE)=0,"",VLOOKUP($D226,WWF_2013Samples_20140919.xlsx!$A$1:$I$588,3,FALSE))</f>
        <v>Hue Sao La NR</v>
      </c>
      <c r="K226" s="117">
        <f>IF(VLOOKUP($D226,WWF_2013Samples_20140919.xlsx!$A$1:$I$588,4,FALSE)=0,"",VLOOKUP($D226,WWF_2013Samples_20140919.xlsx!$A$1:$I$588,4,FALSE))</f>
        <v>352</v>
      </c>
      <c r="L226" s="118" t="str">
        <f>IF(VLOOKUP($D226,WWF_2013Samples_20140919.xlsx!$A$1:$I$588,5,FALSE)=0,"",VLOOKUP($D226,WWF_2013Samples_20140919.xlsx!$A$1:$I$588,5,FALSE))</f>
        <v>A21/12 II</v>
      </c>
      <c r="M226" s="118">
        <f>IF(VLOOKUP($D226,WWF_2013Samples_20140919.xlsx!$A$1:$I$588,6,FALSE)=0,"",VLOOKUP($D226,WWF_2013Samples_20140919.xlsx!$A$1:$I$588,6,FALSE))</f>
        <v>40</v>
      </c>
      <c r="N226" s="118" t="str">
        <f>IF(VLOOKUP($D226,WWF_2013Samples_20140919.xlsx!$A$1:$I$588,7,FALSE)=0,"",VLOOKUP($D226,WWF_2013Samples_20140919.xlsx!$A$1:$I$588,7,FALSE))</f>
        <v>H-203</v>
      </c>
      <c r="O226" s="119"/>
      <c r="P226" s="113"/>
      <c r="Q226" s="113"/>
      <c r="R226" s="113"/>
    </row>
    <row r="227" spans="1:18" s="155" customFormat="1">
      <c r="A227" s="113"/>
      <c r="B227" s="113">
        <v>225</v>
      </c>
      <c r="C227" s="114" t="s">
        <v>715</v>
      </c>
      <c r="D227" s="115" t="s">
        <v>107</v>
      </c>
      <c r="E227" s="113" t="s">
        <v>2377</v>
      </c>
      <c r="F227" s="162" t="s">
        <v>3666</v>
      </c>
      <c r="G227" s="162" t="s">
        <v>3658</v>
      </c>
      <c r="H227" s="162"/>
      <c r="I227" s="116">
        <f>IF(VLOOKUP($D227,WWF_2013Samples_20140919.xlsx!$A$1:$I$588,2,FALSE)=0,"",VLOOKUP($D227,WWF_2013Samples_20140919.xlsx!$A$1:$I$588,2,FALSE))</f>
        <v>41264</v>
      </c>
      <c r="J227" s="116" t="str">
        <f>IF(VLOOKUP($D227,WWF_2013Samples_20140919.xlsx!$A$1:$I$588,3,FALSE)=0,"",VLOOKUP($D227,WWF_2013Samples_20140919.xlsx!$A$1:$I$588,3,FALSE))</f>
        <v>Hue Sao La NR</v>
      </c>
      <c r="K227" s="117">
        <f>IF(VLOOKUP($D227,WWF_2013Samples_20140919.xlsx!$A$1:$I$588,4,FALSE)=0,"",VLOOKUP($D227,WWF_2013Samples_20140919.xlsx!$A$1:$I$588,4,FALSE))</f>
        <v>352</v>
      </c>
      <c r="L227" s="118" t="str">
        <f>IF(VLOOKUP($D227,WWF_2013Samples_20140919.xlsx!$A$1:$I$588,5,FALSE)=0,"",VLOOKUP($D227,WWF_2013Samples_20140919.xlsx!$A$1:$I$588,5,FALSE))</f>
        <v>B21/12 I</v>
      </c>
      <c r="M227" s="118">
        <f>IF(VLOOKUP($D227,WWF_2013Samples_20140919.xlsx!$A$1:$I$588,6,FALSE)=0,"",VLOOKUP($D227,WWF_2013Samples_20140919.xlsx!$A$1:$I$588,6,FALSE))</f>
        <v>20</v>
      </c>
      <c r="N227" s="118" t="str">
        <f>IF(VLOOKUP($D227,WWF_2013Samples_20140919.xlsx!$A$1:$I$588,7,FALSE)=0,"",VLOOKUP($D227,WWF_2013Samples_20140919.xlsx!$A$1:$I$588,7,FALSE))</f>
        <v>H-205</v>
      </c>
      <c r="O227" s="119"/>
      <c r="P227" s="113"/>
      <c r="Q227" s="113"/>
      <c r="R227" s="113"/>
    </row>
    <row r="228" spans="1:18" s="155" customFormat="1">
      <c r="A228" s="113"/>
      <c r="B228" s="113">
        <v>226</v>
      </c>
      <c r="C228" s="114" t="s">
        <v>715</v>
      </c>
      <c r="D228" s="115" t="s">
        <v>21</v>
      </c>
      <c r="E228" s="113" t="s">
        <v>2377</v>
      </c>
      <c r="F228" s="162" t="s">
        <v>3666</v>
      </c>
      <c r="G228" s="162" t="s">
        <v>3658</v>
      </c>
      <c r="H228" s="162"/>
      <c r="I228" s="116">
        <f>IF(VLOOKUP($D228,WWF_2013Samples_20140919.xlsx!$A$1:$I$588,2,FALSE)=0,"",VLOOKUP($D228,WWF_2013Samples_20140919.xlsx!$A$1:$I$588,2,FALSE))</f>
        <v>41264</v>
      </c>
      <c r="J228" s="116" t="str">
        <f>IF(VLOOKUP($D228,WWF_2013Samples_20140919.xlsx!$A$1:$I$588,3,FALSE)=0,"",VLOOKUP($D228,WWF_2013Samples_20140919.xlsx!$A$1:$I$588,3,FALSE))</f>
        <v>Hue Sao La NR</v>
      </c>
      <c r="K228" s="117">
        <f>IF(VLOOKUP($D228,WWF_2013Samples_20140919.xlsx!$A$1:$I$588,4,FALSE)=0,"",VLOOKUP($D228,WWF_2013Samples_20140919.xlsx!$A$1:$I$588,4,FALSE))</f>
        <v>352</v>
      </c>
      <c r="L228" s="118" t="str">
        <f>IF(VLOOKUP($D228,WWF_2013Samples_20140919.xlsx!$A$1:$I$588,5,FALSE)=0,"",VLOOKUP($D228,WWF_2013Samples_20140919.xlsx!$A$1:$I$588,5,FALSE))</f>
        <v>C21/12 I</v>
      </c>
      <c r="M228" s="118">
        <f>IF(VLOOKUP($D228,WWF_2013Samples_20140919.xlsx!$A$1:$I$588,6,FALSE)=0,"",VLOOKUP($D228,WWF_2013Samples_20140919.xlsx!$A$1:$I$588,6,FALSE))</f>
        <v>30</v>
      </c>
      <c r="N228" s="118" t="str">
        <f>IF(VLOOKUP($D228,WWF_2013Samples_20140919.xlsx!$A$1:$I$588,7,FALSE)=0,"",VLOOKUP($D228,WWF_2013Samples_20140919.xlsx!$A$1:$I$588,7,FALSE))</f>
        <v>H-207</v>
      </c>
      <c r="O228" s="119"/>
      <c r="P228" s="113"/>
      <c r="Q228" s="113"/>
      <c r="R228" s="113"/>
    </row>
    <row r="229" spans="1:18" s="155" customFormat="1">
      <c r="A229" s="113"/>
      <c r="B229" s="113">
        <v>227</v>
      </c>
      <c r="C229" s="114" t="s">
        <v>715</v>
      </c>
      <c r="D229" s="115" t="s">
        <v>108</v>
      </c>
      <c r="E229" s="113" t="s">
        <v>2377</v>
      </c>
      <c r="F229" s="162" t="s">
        <v>3666</v>
      </c>
      <c r="G229" s="162" t="s">
        <v>3658</v>
      </c>
      <c r="H229" s="162"/>
      <c r="I229" s="116">
        <f>IF(VLOOKUP($D229,WWF_2013Samples_20140919.xlsx!$A$1:$I$588,2,FALSE)=0,"",VLOOKUP($D229,WWF_2013Samples_20140919.xlsx!$A$1:$I$588,2,FALSE))</f>
        <v>41264</v>
      </c>
      <c r="J229" s="116" t="str">
        <f>IF(VLOOKUP($D229,WWF_2013Samples_20140919.xlsx!$A$1:$I$588,3,FALSE)=0,"",VLOOKUP($D229,WWF_2013Samples_20140919.xlsx!$A$1:$I$588,3,FALSE))</f>
        <v>Hue Sao La NR</v>
      </c>
      <c r="K229" s="117">
        <f>IF(VLOOKUP($D229,WWF_2013Samples_20140919.xlsx!$A$1:$I$588,4,FALSE)=0,"",VLOOKUP($D229,WWF_2013Samples_20140919.xlsx!$A$1:$I$588,4,FALSE))</f>
        <v>352</v>
      </c>
      <c r="L229" s="118" t="str">
        <f>IF(VLOOKUP($D229,WWF_2013Samples_20140919.xlsx!$A$1:$I$588,5,FALSE)=0,"",VLOOKUP($D229,WWF_2013Samples_20140919.xlsx!$A$1:$I$588,5,FALSE))</f>
        <v>D21/12 I</v>
      </c>
      <c r="M229" s="118">
        <f>IF(VLOOKUP($D229,WWF_2013Samples_20140919.xlsx!$A$1:$I$588,6,FALSE)=0,"",VLOOKUP($D229,WWF_2013Samples_20140919.xlsx!$A$1:$I$588,6,FALSE))</f>
        <v>70</v>
      </c>
      <c r="N229" s="118" t="str">
        <f>IF(VLOOKUP($D229,WWF_2013Samples_20140919.xlsx!$A$1:$I$588,7,FALSE)=0,"",VLOOKUP($D229,WWF_2013Samples_20140919.xlsx!$A$1:$I$588,7,FALSE))</f>
        <v>H-209</v>
      </c>
      <c r="O229" s="119"/>
      <c r="P229" s="113"/>
      <c r="Q229" s="113"/>
      <c r="R229" s="113"/>
    </row>
    <row r="230" spans="1:18" s="155" customFormat="1">
      <c r="A230" s="113"/>
      <c r="B230" s="113">
        <v>228</v>
      </c>
      <c r="C230" s="114" t="s">
        <v>715</v>
      </c>
      <c r="D230" s="115" t="s">
        <v>152</v>
      </c>
      <c r="E230" s="113" t="s">
        <v>2377</v>
      </c>
      <c r="F230" s="162" t="s">
        <v>3666</v>
      </c>
      <c r="G230" s="162" t="s">
        <v>3658</v>
      </c>
      <c r="H230" s="162"/>
      <c r="I230" s="116">
        <f>IF(VLOOKUP($D230,WWF_2013Samples_20140919.xlsx!$A$1:$I$588,2,FALSE)=0,"",VLOOKUP($D230,WWF_2013Samples_20140919.xlsx!$A$1:$I$588,2,FALSE))</f>
        <v>41265</v>
      </c>
      <c r="J230" s="116" t="str">
        <f>IF(VLOOKUP($D230,WWF_2013Samples_20140919.xlsx!$A$1:$I$588,3,FALSE)=0,"",VLOOKUP($D230,WWF_2013Samples_20140919.xlsx!$A$1:$I$588,3,FALSE))</f>
        <v>Hue Sao La NR</v>
      </c>
      <c r="K230" s="117">
        <f>IF(VLOOKUP($D230,WWF_2013Samples_20140919.xlsx!$A$1:$I$588,4,FALSE)=0,"",VLOOKUP($D230,WWF_2013Samples_20140919.xlsx!$A$1:$I$588,4,FALSE))</f>
        <v>352</v>
      </c>
      <c r="L230" s="118" t="str">
        <f>IF(VLOOKUP($D230,WWF_2013Samples_20140919.xlsx!$A$1:$I$588,5,FALSE)=0,"",VLOOKUP($D230,WWF_2013Samples_20140919.xlsx!$A$1:$I$588,5,FALSE))</f>
        <v>A22/12 I</v>
      </c>
      <c r="M230" s="118">
        <f>IF(VLOOKUP($D230,WWF_2013Samples_20140919.xlsx!$A$1:$I$588,6,FALSE)=0,"",VLOOKUP($D230,WWF_2013Samples_20140919.xlsx!$A$1:$I$588,6,FALSE))</f>
        <v>121</v>
      </c>
      <c r="N230" s="118" t="str">
        <f>IF(VLOOKUP($D230,WWF_2013Samples_20140919.xlsx!$A$1:$I$588,7,FALSE)=0,"",VLOOKUP($D230,WWF_2013Samples_20140919.xlsx!$A$1:$I$588,7,FALSE))</f>
        <v>H-212</v>
      </c>
      <c r="O230" s="119"/>
      <c r="P230" s="113"/>
      <c r="Q230" s="113"/>
      <c r="R230" s="113"/>
    </row>
    <row r="231" spans="1:18" s="155" customFormat="1">
      <c r="A231" s="113"/>
      <c r="B231" s="113">
        <v>229</v>
      </c>
      <c r="C231" s="114" t="s">
        <v>715</v>
      </c>
      <c r="D231" s="115" t="s">
        <v>331</v>
      </c>
      <c r="E231" s="113" t="s">
        <v>2377</v>
      </c>
      <c r="F231" s="162" t="s">
        <v>3666</v>
      </c>
      <c r="G231" s="162" t="s">
        <v>3658</v>
      </c>
      <c r="H231" s="162"/>
      <c r="I231" s="116">
        <f>IF(VLOOKUP($D231,WWF_2013Samples_20140919.xlsx!$A$1:$I$588,2,FALSE)=0,"",VLOOKUP($D231,WWF_2013Samples_20140919.xlsx!$A$1:$I$588,2,FALSE))</f>
        <v>41265</v>
      </c>
      <c r="J231" s="116" t="str">
        <f>IF(VLOOKUP($D231,WWF_2013Samples_20140919.xlsx!$A$1:$I$588,3,FALSE)=0,"",VLOOKUP($D231,WWF_2013Samples_20140919.xlsx!$A$1:$I$588,3,FALSE))</f>
        <v>Hue Sao La NR</v>
      </c>
      <c r="K231" s="117">
        <f>IF(VLOOKUP($D231,WWF_2013Samples_20140919.xlsx!$A$1:$I$588,4,FALSE)=0,"",VLOOKUP($D231,WWF_2013Samples_20140919.xlsx!$A$1:$I$588,4,FALSE))</f>
        <v>352</v>
      </c>
      <c r="L231" s="118" t="str">
        <f>IF(VLOOKUP($D231,WWF_2013Samples_20140919.xlsx!$A$1:$I$588,5,FALSE)=0,"",VLOOKUP($D231,WWF_2013Samples_20140919.xlsx!$A$1:$I$588,5,FALSE))</f>
        <v>A22/12 II</v>
      </c>
      <c r="M231" s="118">
        <f>IF(VLOOKUP($D231,WWF_2013Samples_20140919.xlsx!$A$1:$I$588,6,FALSE)=0,"",VLOOKUP($D231,WWF_2013Samples_20140919.xlsx!$A$1:$I$588,6,FALSE))</f>
        <v>156</v>
      </c>
      <c r="N231" s="118" t="str">
        <f>IF(VLOOKUP($D231,WWF_2013Samples_20140919.xlsx!$A$1:$I$588,7,FALSE)=0,"",VLOOKUP($D231,WWF_2013Samples_20140919.xlsx!$A$1:$I$588,7,FALSE))</f>
        <v>H-213</v>
      </c>
      <c r="O231" s="119"/>
      <c r="P231" s="113"/>
      <c r="Q231" s="113"/>
      <c r="R231" s="113"/>
    </row>
    <row r="232" spans="1:18" s="155" customFormat="1">
      <c r="A232" s="113"/>
      <c r="B232" s="113">
        <v>230</v>
      </c>
      <c r="C232" s="114" t="s">
        <v>715</v>
      </c>
      <c r="D232" s="115" t="s">
        <v>106</v>
      </c>
      <c r="E232" s="113" t="s">
        <v>2377</v>
      </c>
      <c r="F232" s="162" t="s">
        <v>3666</v>
      </c>
      <c r="G232" s="162" t="s">
        <v>3658</v>
      </c>
      <c r="H232" s="162"/>
      <c r="I232" s="116">
        <f>IF(VLOOKUP($D232,WWF_2013Samples_20140919.xlsx!$A$1:$I$588,2,FALSE)=0,"",VLOOKUP($D232,WWF_2013Samples_20140919.xlsx!$A$1:$I$588,2,FALSE))</f>
        <v>41265</v>
      </c>
      <c r="J232" s="116" t="str">
        <f>IF(VLOOKUP($D232,WWF_2013Samples_20140919.xlsx!$A$1:$I$588,3,FALSE)=0,"",VLOOKUP($D232,WWF_2013Samples_20140919.xlsx!$A$1:$I$588,3,FALSE))</f>
        <v>Hue Sao La NR</v>
      </c>
      <c r="K232" s="117">
        <f>IF(VLOOKUP($D232,WWF_2013Samples_20140919.xlsx!$A$1:$I$588,4,FALSE)=0,"",VLOOKUP($D232,WWF_2013Samples_20140919.xlsx!$A$1:$I$588,4,FALSE))</f>
        <v>352</v>
      </c>
      <c r="L232" s="118" t="str">
        <f>IF(VLOOKUP($D232,WWF_2013Samples_20140919.xlsx!$A$1:$I$588,5,FALSE)=0,"",VLOOKUP($D232,WWF_2013Samples_20140919.xlsx!$A$1:$I$588,5,FALSE))</f>
        <v>B22/12 I</v>
      </c>
      <c r="M232" s="118">
        <f>IF(VLOOKUP($D232,WWF_2013Samples_20140919.xlsx!$A$1:$I$588,6,FALSE)=0,"",VLOOKUP($D232,WWF_2013Samples_20140919.xlsx!$A$1:$I$588,6,FALSE))</f>
        <v>45</v>
      </c>
      <c r="N232" s="118" t="str">
        <f>IF(VLOOKUP($D232,WWF_2013Samples_20140919.xlsx!$A$1:$I$588,7,FALSE)=0,"",VLOOKUP($D232,WWF_2013Samples_20140919.xlsx!$A$1:$I$588,7,FALSE))</f>
        <v>H-215</v>
      </c>
      <c r="O232" s="119"/>
      <c r="P232" s="113"/>
      <c r="Q232" s="113"/>
      <c r="R232" s="113"/>
    </row>
    <row r="233" spans="1:18" s="155" customFormat="1">
      <c r="A233" s="113"/>
      <c r="B233" s="113">
        <v>231</v>
      </c>
      <c r="C233" s="114" t="s">
        <v>715</v>
      </c>
      <c r="D233" s="115" t="s">
        <v>95</v>
      </c>
      <c r="E233" s="113" t="s">
        <v>2377</v>
      </c>
      <c r="F233" s="162" t="s">
        <v>3666</v>
      </c>
      <c r="G233" s="162" t="s">
        <v>3658</v>
      </c>
      <c r="H233" s="162"/>
      <c r="I233" s="116">
        <f>IF(VLOOKUP($D233,WWF_2013Samples_20140919.xlsx!$A$1:$I$588,2,FALSE)=0,"",VLOOKUP($D233,WWF_2013Samples_20140919.xlsx!$A$1:$I$588,2,FALSE))</f>
        <v>41265</v>
      </c>
      <c r="J233" s="116" t="str">
        <f>IF(VLOOKUP($D233,WWF_2013Samples_20140919.xlsx!$A$1:$I$588,3,FALSE)=0,"",VLOOKUP($D233,WWF_2013Samples_20140919.xlsx!$A$1:$I$588,3,FALSE))</f>
        <v>Hue Sao La NR</v>
      </c>
      <c r="K233" s="117">
        <f>IF(VLOOKUP($D233,WWF_2013Samples_20140919.xlsx!$A$1:$I$588,4,FALSE)=0,"",VLOOKUP($D233,WWF_2013Samples_20140919.xlsx!$A$1:$I$588,4,FALSE))</f>
        <v>352</v>
      </c>
      <c r="L233" s="118" t="str">
        <f>IF(VLOOKUP($D233,WWF_2013Samples_20140919.xlsx!$A$1:$I$588,5,FALSE)=0,"",VLOOKUP($D233,WWF_2013Samples_20140919.xlsx!$A$1:$I$588,5,FALSE))</f>
        <v>C22/12 I</v>
      </c>
      <c r="M233" s="118">
        <f>IF(VLOOKUP($D233,WWF_2013Samples_20140919.xlsx!$A$1:$I$588,6,FALSE)=0,"",VLOOKUP($D233,WWF_2013Samples_20140919.xlsx!$A$1:$I$588,6,FALSE))</f>
        <v>72</v>
      </c>
      <c r="N233" s="118" t="str">
        <f>IF(VLOOKUP($D233,WWF_2013Samples_20140919.xlsx!$A$1:$I$588,7,FALSE)=0,"",VLOOKUP($D233,WWF_2013Samples_20140919.xlsx!$A$1:$I$588,7,FALSE))</f>
        <v>H-217</v>
      </c>
      <c r="O233" s="119"/>
      <c r="P233" s="113"/>
      <c r="Q233" s="113"/>
      <c r="R233" s="113"/>
    </row>
    <row r="234" spans="1:18" s="155" customFormat="1">
      <c r="A234" s="113"/>
      <c r="B234" s="113">
        <v>232</v>
      </c>
      <c r="C234" s="114" t="s">
        <v>715</v>
      </c>
      <c r="D234" s="115" t="s">
        <v>199</v>
      </c>
      <c r="E234" s="113" t="s">
        <v>2377</v>
      </c>
      <c r="F234" s="162" t="s">
        <v>3666</v>
      </c>
      <c r="G234" s="162" t="s">
        <v>3658</v>
      </c>
      <c r="H234" s="162"/>
      <c r="I234" s="116">
        <f>IF(VLOOKUP($D234,WWF_2013Samples_20140919.xlsx!$A$1:$I$588,2,FALSE)=0,"",VLOOKUP($D234,WWF_2013Samples_20140919.xlsx!$A$1:$I$588,2,FALSE))</f>
        <v>41265</v>
      </c>
      <c r="J234" s="116" t="str">
        <f>IF(VLOOKUP($D234,WWF_2013Samples_20140919.xlsx!$A$1:$I$588,3,FALSE)=0,"",VLOOKUP($D234,WWF_2013Samples_20140919.xlsx!$A$1:$I$588,3,FALSE))</f>
        <v>Hue Sao La NR</v>
      </c>
      <c r="K234" s="117">
        <f>IF(VLOOKUP($D234,WWF_2013Samples_20140919.xlsx!$A$1:$I$588,4,FALSE)=0,"",VLOOKUP($D234,WWF_2013Samples_20140919.xlsx!$A$1:$I$588,4,FALSE))</f>
        <v>352</v>
      </c>
      <c r="L234" s="118" t="str">
        <f>IF(VLOOKUP($D234,WWF_2013Samples_20140919.xlsx!$A$1:$I$588,5,FALSE)=0,"",VLOOKUP($D234,WWF_2013Samples_20140919.xlsx!$A$1:$I$588,5,FALSE))</f>
        <v>D22/12 I</v>
      </c>
      <c r="M234" s="118">
        <f>IF(VLOOKUP($D234,WWF_2013Samples_20140919.xlsx!$A$1:$I$588,6,FALSE)=0,"",VLOOKUP($D234,WWF_2013Samples_20140919.xlsx!$A$1:$I$588,6,FALSE))</f>
        <v>25</v>
      </c>
      <c r="N234" s="118" t="str">
        <f>IF(VLOOKUP($D234,WWF_2013Samples_20140919.xlsx!$A$1:$I$588,7,FALSE)=0,"",VLOOKUP($D234,WWF_2013Samples_20140919.xlsx!$A$1:$I$588,7,FALSE))</f>
        <v>H-220</v>
      </c>
      <c r="O234" s="119"/>
      <c r="P234" s="113"/>
      <c r="Q234" s="113"/>
      <c r="R234" s="113"/>
    </row>
    <row r="235" spans="1:18" s="155" customFormat="1">
      <c r="A235" s="113"/>
      <c r="B235" s="113">
        <v>233</v>
      </c>
      <c r="C235" s="114" t="s">
        <v>715</v>
      </c>
      <c r="D235" s="115" t="s">
        <v>102</v>
      </c>
      <c r="E235" s="113" t="s">
        <v>2377</v>
      </c>
      <c r="F235" s="162" t="s">
        <v>3666</v>
      </c>
      <c r="G235" s="162" t="s">
        <v>3658</v>
      </c>
      <c r="H235" s="162"/>
      <c r="I235" s="116">
        <f>IF(VLOOKUP($D235,WWF_2013Samples_20140919.xlsx!$A$1:$I$588,2,FALSE)=0,"",VLOOKUP($D235,WWF_2013Samples_20140919.xlsx!$A$1:$I$588,2,FALSE))</f>
        <v>41266</v>
      </c>
      <c r="J235" s="116" t="str">
        <f>IF(VLOOKUP($D235,WWF_2013Samples_20140919.xlsx!$A$1:$I$588,3,FALSE)=0,"",VLOOKUP($D235,WWF_2013Samples_20140919.xlsx!$A$1:$I$588,3,FALSE))</f>
        <v>Hue Sao La NR</v>
      </c>
      <c r="K235" s="117">
        <f>IF(VLOOKUP($D235,WWF_2013Samples_20140919.xlsx!$A$1:$I$588,4,FALSE)=0,"",VLOOKUP($D235,WWF_2013Samples_20140919.xlsx!$A$1:$I$588,4,FALSE))</f>
        <v>352</v>
      </c>
      <c r="L235" s="118" t="str">
        <f>IF(VLOOKUP($D235,WWF_2013Samples_20140919.xlsx!$A$1:$I$588,5,FALSE)=0,"",VLOOKUP($D235,WWF_2013Samples_20140919.xlsx!$A$1:$I$588,5,FALSE))</f>
        <v>A23/12 I</v>
      </c>
      <c r="M235" s="118">
        <f>IF(VLOOKUP($D235,WWF_2013Samples_20140919.xlsx!$A$1:$I$588,6,FALSE)=0,"",VLOOKUP($D235,WWF_2013Samples_20140919.xlsx!$A$1:$I$588,6,FALSE))</f>
        <v>82</v>
      </c>
      <c r="N235" s="118" t="str">
        <f>IF(VLOOKUP($D235,WWF_2013Samples_20140919.xlsx!$A$1:$I$588,7,FALSE)=0,"",VLOOKUP($D235,WWF_2013Samples_20140919.xlsx!$A$1:$I$588,7,FALSE))</f>
        <v>H-223</v>
      </c>
      <c r="O235" s="119"/>
      <c r="P235" s="113"/>
      <c r="Q235" s="113"/>
      <c r="R235" s="113"/>
    </row>
    <row r="236" spans="1:18" s="155" customFormat="1">
      <c r="A236" s="113"/>
      <c r="B236" s="113">
        <v>234</v>
      </c>
      <c r="C236" s="114" t="s">
        <v>715</v>
      </c>
      <c r="D236" s="115" t="s">
        <v>52</v>
      </c>
      <c r="E236" s="113" t="s">
        <v>2377</v>
      </c>
      <c r="F236" s="162" t="s">
        <v>3666</v>
      </c>
      <c r="G236" s="162" t="s">
        <v>3658</v>
      </c>
      <c r="H236" s="162"/>
      <c r="I236" s="116">
        <f>IF(VLOOKUP($D236,WWF_2013Samples_20140919.xlsx!$A$1:$I$588,2,FALSE)=0,"",VLOOKUP($D236,WWF_2013Samples_20140919.xlsx!$A$1:$I$588,2,FALSE))</f>
        <v>41266</v>
      </c>
      <c r="J236" s="116" t="str">
        <f>IF(VLOOKUP($D236,WWF_2013Samples_20140919.xlsx!$A$1:$I$588,3,FALSE)=0,"",VLOOKUP($D236,WWF_2013Samples_20140919.xlsx!$A$1:$I$588,3,FALSE))</f>
        <v>Hue Sao La NR</v>
      </c>
      <c r="K236" s="117">
        <f>IF(VLOOKUP($D236,WWF_2013Samples_20140919.xlsx!$A$1:$I$588,4,FALSE)=0,"",VLOOKUP($D236,WWF_2013Samples_20140919.xlsx!$A$1:$I$588,4,FALSE))</f>
        <v>352</v>
      </c>
      <c r="L236" s="118" t="str">
        <f>IF(VLOOKUP($D236,WWF_2013Samples_20140919.xlsx!$A$1:$I$588,5,FALSE)=0,"",VLOOKUP($D236,WWF_2013Samples_20140919.xlsx!$A$1:$I$588,5,FALSE))</f>
        <v>B23/12 I</v>
      </c>
      <c r="M236" s="118">
        <f>IF(VLOOKUP($D236,WWF_2013Samples_20140919.xlsx!$A$1:$I$588,6,FALSE)=0,"",VLOOKUP($D236,WWF_2013Samples_20140919.xlsx!$A$1:$I$588,6,FALSE))</f>
        <v>66</v>
      </c>
      <c r="N236" s="118" t="str">
        <f>IF(VLOOKUP($D236,WWF_2013Samples_20140919.xlsx!$A$1:$I$588,7,FALSE)=0,"",VLOOKUP($D236,WWF_2013Samples_20140919.xlsx!$A$1:$I$588,7,FALSE))</f>
        <v>H-225</v>
      </c>
      <c r="O236" s="119"/>
      <c r="P236" s="113"/>
      <c r="Q236" s="113"/>
      <c r="R236" s="113"/>
    </row>
    <row r="237" spans="1:18" s="155" customFormat="1">
      <c r="A237" s="113"/>
      <c r="B237" s="113">
        <v>235</v>
      </c>
      <c r="C237" s="114" t="s">
        <v>715</v>
      </c>
      <c r="D237" s="115" t="s">
        <v>517</v>
      </c>
      <c r="E237" s="113" t="s">
        <v>2377</v>
      </c>
      <c r="F237" s="162" t="s">
        <v>3666</v>
      </c>
      <c r="G237" s="162" t="s">
        <v>3658</v>
      </c>
      <c r="H237" s="162"/>
      <c r="I237" s="116">
        <f>IF(VLOOKUP($D237,WWF_2013Samples_20140919.xlsx!$A$1:$I$588,2,FALSE)=0,"",VLOOKUP($D237,WWF_2013Samples_20140919.xlsx!$A$1:$I$588,2,FALSE))</f>
        <v>41266</v>
      </c>
      <c r="J237" s="116" t="str">
        <f>IF(VLOOKUP($D237,WWF_2013Samples_20140919.xlsx!$A$1:$I$588,3,FALSE)=0,"",VLOOKUP($D237,WWF_2013Samples_20140919.xlsx!$A$1:$I$588,3,FALSE))</f>
        <v>Hue Sao La NR</v>
      </c>
      <c r="K237" s="117">
        <f>IF(VLOOKUP($D237,WWF_2013Samples_20140919.xlsx!$A$1:$I$588,4,FALSE)=0,"",VLOOKUP($D237,WWF_2013Samples_20140919.xlsx!$A$1:$I$588,4,FALSE))</f>
        <v>352</v>
      </c>
      <c r="L237" s="118" t="str">
        <f>IF(VLOOKUP($D237,WWF_2013Samples_20140919.xlsx!$A$1:$I$588,5,FALSE)=0,"",VLOOKUP($D237,WWF_2013Samples_20140919.xlsx!$A$1:$I$588,5,FALSE))</f>
        <v>C23/12 I</v>
      </c>
      <c r="M237" s="118">
        <f>IF(VLOOKUP($D237,WWF_2013Samples_20140919.xlsx!$A$1:$I$588,6,FALSE)=0,"",VLOOKUP($D237,WWF_2013Samples_20140919.xlsx!$A$1:$I$588,6,FALSE))</f>
        <v>25</v>
      </c>
      <c r="N237" s="118" t="str">
        <f>IF(VLOOKUP($D237,WWF_2013Samples_20140919.xlsx!$A$1:$I$588,7,FALSE)=0,"",VLOOKUP($D237,WWF_2013Samples_20140919.xlsx!$A$1:$I$588,7,FALSE))</f>
        <v>H-226</v>
      </c>
      <c r="O237" s="119"/>
      <c r="P237" s="113"/>
      <c r="Q237" s="113"/>
      <c r="R237" s="113"/>
    </row>
    <row r="238" spans="1:18" s="155" customFormat="1">
      <c r="A238" s="113"/>
      <c r="B238" s="113">
        <v>236</v>
      </c>
      <c r="C238" s="114" t="s">
        <v>715</v>
      </c>
      <c r="D238" s="115" t="s">
        <v>384</v>
      </c>
      <c r="E238" s="113" t="s">
        <v>2377</v>
      </c>
      <c r="F238" s="162" t="s">
        <v>3666</v>
      </c>
      <c r="G238" s="162" t="s">
        <v>3658</v>
      </c>
      <c r="H238" s="162"/>
      <c r="I238" s="116">
        <f>IF(VLOOKUP($D238,WWF_2013Samples_20140919.xlsx!$A$1:$I$588,2,FALSE)=0,"",VLOOKUP($D238,WWF_2013Samples_20140919.xlsx!$A$1:$I$588,2,FALSE))</f>
        <v>41267</v>
      </c>
      <c r="J238" s="116" t="str">
        <f>IF(VLOOKUP($D238,WWF_2013Samples_20140919.xlsx!$A$1:$I$588,3,FALSE)=0,"",VLOOKUP($D238,WWF_2013Samples_20140919.xlsx!$A$1:$I$588,3,FALSE))</f>
        <v>Hue Sao La NR</v>
      </c>
      <c r="K238" s="117">
        <f>IF(VLOOKUP($D238,WWF_2013Samples_20140919.xlsx!$A$1:$I$588,4,FALSE)=0,"",VLOOKUP($D238,WWF_2013Samples_20140919.xlsx!$A$1:$I$588,4,FALSE))</f>
        <v>352</v>
      </c>
      <c r="L238" s="118" t="str">
        <f>IF(VLOOKUP($D238,WWF_2013Samples_20140919.xlsx!$A$1:$I$588,5,FALSE)=0,"",VLOOKUP($D238,WWF_2013Samples_20140919.xlsx!$A$1:$I$588,5,FALSE))</f>
        <v>A24/12 I</v>
      </c>
      <c r="M238" s="118">
        <f>IF(VLOOKUP($D238,WWF_2013Samples_20140919.xlsx!$A$1:$I$588,6,FALSE)=0,"",VLOOKUP($D238,WWF_2013Samples_20140919.xlsx!$A$1:$I$588,6,FALSE))</f>
        <v>151</v>
      </c>
      <c r="N238" s="118" t="str">
        <f>IF(VLOOKUP($D238,WWF_2013Samples_20140919.xlsx!$A$1:$I$588,7,FALSE)=0,"",VLOOKUP($D238,WWF_2013Samples_20140919.xlsx!$A$1:$I$588,7,FALSE))</f>
        <v>H-227</v>
      </c>
      <c r="O238" s="119"/>
      <c r="P238" s="113"/>
      <c r="Q238" s="113"/>
      <c r="R238" s="113"/>
    </row>
    <row r="239" spans="1:18" s="155" customFormat="1">
      <c r="A239" s="113"/>
      <c r="B239" s="113">
        <v>237</v>
      </c>
      <c r="C239" s="114" t="s">
        <v>715</v>
      </c>
      <c r="D239" s="115" t="s">
        <v>79</v>
      </c>
      <c r="E239" s="113" t="s">
        <v>2377</v>
      </c>
      <c r="F239" s="162" t="s">
        <v>3666</v>
      </c>
      <c r="G239" s="162" t="s">
        <v>3658</v>
      </c>
      <c r="H239" s="162"/>
      <c r="I239" s="116">
        <f>IF(VLOOKUP($D239,WWF_2013Samples_20140919.xlsx!$A$1:$I$588,2,FALSE)=0,"",VLOOKUP($D239,WWF_2013Samples_20140919.xlsx!$A$1:$I$588,2,FALSE))</f>
        <v>41267</v>
      </c>
      <c r="J239" s="116" t="str">
        <f>IF(VLOOKUP($D239,WWF_2013Samples_20140919.xlsx!$A$1:$I$588,3,FALSE)=0,"",VLOOKUP($D239,WWF_2013Samples_20140919.xlsx!$A$1:$I$588,3,FALSE))</f>
        <v>Hue Sao La NR</v>
      </c>
      <c r="K239" s="117">
        <f>IF(VLOOKUP($D239,WWF_2013Samples_20140919.xlsx!$A$1:$I$588,4,FALSE)=0,"",VLOOKUP($D239,WWF_2013Samples_20140919.xlsx!$A$1:$I$588,4,FALSE))</f>
        <v>352</v>
      </c>
      <c r="L239" s="118" t="str">
        <f>IF(VLOOKUP($D239,WWF_2013Samples_20140919.xlsx!$A$1:$I$588,5,FALSE)=0,"",VLOOKUP($D239,WWF_2013Samples_20140919.xlsx!$A$1:$I$588,5,FALSE))</f>
        <v>A24/12 II</v>
      </c>
      <c r="M239" s="118">
        <f>IF(VLOOKUP($D239,WWF_2013Samples_20140919.xlsx!$A$1:$I$588,6,FALSE)=0,"",VLOOKUP($D239,WWF_2013Samples_20140919.xlsx!$A$1:$I$588,6,FALSE))</f>
        <v>88</v>
      </c>
      <c r="N239" s="118" t="str">
        <f>IF(VLOOKUP($D239,WWF_2013Samples_20140919.xlsx!$A$1:$I$588,7,FALSE)=0,"",VLOOKUP($D239,WWF_2013Samples_20140919.xlsx!$A$1:$I$588,7,FALSE))</f>
        <v>H-228</v>
      </c>
      <c r="O239" s="119"/>
      <c r="P239" s="113"/>
      <c r="Q239" s="113"/>
      <c r="R239" s="113"/>
    </row>
    <row r="240" spans="1:18" s="155" customFormat="1">
      <c r="A240" s="113"/>
      <c r="B240" s="113">
        <v>238</v>
      </c>
      <c r="C240" s="114" t="s">
        <v>715</v>
      </c>
      <c r="D240" s="115" t="s">
        <v>465</v>
      </c>
      <c r="E240" s="113" t="s">
        <v>2377</v>
      </c>
      <c r="F240" s="162" t="s">
        <v>3666</v>
      </c>
      <c r="G240" s="162" t="s">
        <v>3658</v>
      </c>
      <c r="H240" s="162"/>
      <c r="I240" s="116">
        <f>IF(VLOOKUP($D240,WWF_2013Samples_20140919.xlsx!$A$1:$I$588,2,FALSE)=0,"",VLOOKUP($D240,WWF_2013Samples_20140919.xlsx!$A$1:$I$588,2,FALSE))</f>
        <v>41267</v>
      </c>
      <c r="J240" s="116" t="str">
        <f>IF(VLOOKUP($D240,WWF_2013Samples_20140919.xlsx!$A$1:$I$588,3,FALSE)=0,"",VLOOKUP($D240,WWF_2013Samples_20140919.xlsx!$A$1:$I$588,3,FALSE))</f>
        <v>Hue Sao La NR</v>
      </c>
      <c r="K240" s="117">
        <f>IF(VLOOKUP($D240,WWF_2013Samples_20140919.xlsx!$A$1:$I$588,4,FALSE)=0,"",VLOOKUP($D240,WWF_2013Samples_20140919.xlsx!$A$1:$I$588,4,FALSE))</f>
        <v>352</v>
      </c>
      <c r="L240" s="118" t="str">
        <f>IF(VLOOKUP($D240,WWF_2013Samples_20140919.xlsx!$A$1:$I$588,5,FALSE)=0,"",VLOOKUP($D240,WWF_2013Samples_20140919.xlsx!$A$1:$I$588,5,FALSE))</f>
        <v>A24/12 III</v>
      </c>
      <c r="M240" s="118">
        <f>IF(VLOOKUP($D240,WWF_2013Samples_20140919.xlsx!$A$1:$I$588,6,FALSE)=0,"",VLOOKUP($D240,WWF_2013Samples_20140919.xlsx!$A$1:$I$588,6,FALSE))</f>
        <v>56</v>
      </c>
      <c r="N240" s="118" t="str">
        <f>IF(VLOOKUP($D240,WWF_2013Samples_20140919.xlsx!$A$1:$I$588,7,FALSE)=0,"",VLOOKUP($D240,WWF_2013Samples_20140919.xlsx!$A$1:$I$588,7,FALSE))</f>
        <v>H-230</v>
      </c>
      <c r="O240" s="119"/>
      <c r="P240" s="113"/>
      <c r="Q240" s="113"/>
      <c r="R240" s="113"/>
    </row>
    <row r="241" spans="1:18" s="155" customFormat="1">
      <c r="A241" s="113"/>
      <c r="B241" s="113">
        <v>239</v>
      </c>
      <c r="C241" s="114" t="s">
        <v>715</v>
      </c>
      <c r="D241" s="115" t="s">
        <v>65</v>
      </c>
      <c r="E241" s="113" t="s">
        <v>2377</v>
      </c>
      <c r="F241" s="162" t="s">
        <v>3666</v>
      </c>
      <c r="G241" s="162" t="s">
        <v>3658</v>
      </c>
      <c r="H241" s="162"/>
      <c r="I241" s="116">
        <f>IF(VLOOKUP($D241,WWF_2013Samples_20140919.xlsx!$A$1:$I$588,2,FALSE)=0,"",VLOOKUP($D241,WWF_2013Samples_20140919.xlsx!$A$1:$I$588,2,FALSE))</f>
        <v>41267</v>
      </c>
      <c r="J241" s="116" t="str">
        <f>IF(VLOOKUP($D241,WWF_2013Samples_20140919.xlsx!$A$1:$I$588,3,FALSE)=0,"",VLOOKUP($D241,WWF_2013Samples_20140919.xlsx!$A$1:$I$588,3,FALSE))</f>
        <v>Hue Sao La NR</v>
      </c>
      <c r="K241" s="117">
        <f>IF(VLOOKUP($D241,WWF_2013Samples_20140919.xlsx!$A$1:$I$588,4,FALSE)=0,"",VLOOKUP($D241,WWF_2013Samples_20140919.xlsx!$A$1:$I$588,4,FALSE))</f>
        <v>352</v>
      </c>
      <c r="L241" s="118" t="str">
        <f>IF(VLOOKUP($D241,WWF_2013Samples_20140919.xlsx!$A$1:$I$588,5,FALSE)=0,"",VLOOKUP($D241,WWF_2013Samples_20140919.xlsx!$A$1:$I$588,5,FALSE))</f>
        <v>B24/12 I</v>
      </c>
      <c r="M241" s="118">
        <f>IF(VLOOKUP($D241,WWF_2013Samples_20140919.xlsx!$A$1:$I$588,6,FALSE)=0,"",VLOOKUP($D241,WWF_2013Samples_20140919.xlsx!$A$1:$I$588,6,FALSE))</f>
        <v>126</v>
      </c>
      <c r="N241" s="118" t="str">
        <f>IF(VLOOKUP($D241,WWF_2013Samples_20140919.xlsx!$A$1:$I$588,7,FALSE)=0,"",VLOOKUP($D241,WWF_2013Samples_20140919.xlsx!$A$1:$I$588,7,FALSE))</f>
        <v>H-231</v>
      </c>
      <c r="O241" s="119"/>
      <c r="P241" s="113"/>
      <c r="Q241" s="113"/>
      <c r="R241" s="113"/>
    </row>
    <row r="242" spans="1:18" s="155" customFormat="1">
      <c r="A242" s="113"/>
      <c r="B242" s="113">
        <v>240</v>
      </c>
      <c r="C242" s="114" t="s">
        <v>715</v>
      </c>
      <c r="D242" s="115" t="s">
        <v>377</v>
      </c>
      <c r="E242" s="113" t="s">
        <v>2377</v>
      </c>
      <c r="F242" s="162" t="s">
        <v>3666</v>
      </c>
      <c r="G242" s="162" t="s">
        <v>3658</v>
      </c>
      <c r="H242" s="162"/>
      <c r="I242" s="116">
        <f>IF(VLOOKUP($D242,WWF_2013Samples_20140919.xlsx!$A$1:$I$588,2,FALSE)=0,"",VLOOKUP($D242,WWF_2013Samples_20140919.xlsx!$A$1:$I$588,2,FALSE))</f>
        <v>41267</v>
      </c>
      <c r="J242" s="116" t="str">
        <f>IF(VLOOKUP($D242,WWF_2013Samples_20140919.xlsx!$A$1:$I$588,3,FALSE)=0,"",VLOOKUP($D242,WWF_2013Samples_20140919.xlsx!$A$1:$I$588,3,FALSE))</f>
        <v>Hue Sao La NR</v>
      </c>
      <c r="K242" s="117">
        <f>IF(VLOOKUP($D242,WWF_2013Samples_20140919.xlsx!$A$1:$I$588,4,FALSE)=0,"",VLOOKUP($D242,WWF_2013Samples_20140919.xlsx!$A$1:$I$588,4,FALSE))</f>
        <v>352</v>
      </c>
      <c r="L242" s="118" t="str">
        <f>IF(VLOOKUP($D242,WWF_2013Samples_20140919.xlsx!$A$1:$I$588,5,FALSE)=0,"",VLOOKUP($D242,WWF_2013Samples_20140919.xlsx!$A$1:$I$588,5,FALSE))</f>
        <v>D24/12 I</v>
      </c>
      <c r="M242" s="118">
        <f>IF(VLOOKUP($D242,WWF_2013Samples_20140919.xlsx!$A$1:$I$588,6,FALSE)=0,"",VLOOKUP($D242,WWF_2013Samples_20140919.xlsx!$A$1:$I$588,6,FALSE))</f>
        <v>40</v>
      </c>
      <c r="N242" s="118" t="str">
        <f>IF(VLOOKUP($D242,WWF_2013Samples_20140919.xlsx!$A$1:$I$588,7,FALSE)=0,"",VLOOKUP($D242,WWF_2013Samples_20140919.xlsx!$A$1:$I$588,7,FALSE))</f>
        <v>H-233</v>
      </c>
      <c r="O242" s="119"/>
      <c r="P242" s="113"/>
      <c r="Q242" s="113"/>
      <c r="R242" s="113"/>
    </row>
    <row r="243" spans="1:18" s="155" customFormat="1">
      <c r="A243" s="113"/>
      <c r="B243" s="113">
        <v>241</v>
      </c>
      <c r="C243" s="114" t="s">
        <v>715</v>
      </c>
      <c r="D243" s="115" t="s">
        <v>530</v>
      </c>
      <c r="E243" s="113" t="s">
        <v>2377</v>
      </c>
      <c r="F243" s="162" t="s">
        <v>3666</v>
      </c>
      <c r="G243" s="162" t="s">
        <v>3658</v>
      </c>
      <c r="H243" s="162"/>
      <c r="I243" s="116">
        <f>IF(VLOOKUP($D243,WWF_2013Samples_20140919.xlsx!$A$1:$I$588,2,FALSE)=0,"",VLOOKUP($D243,WWF_2013Samples_20140919.xlsx!$A$1:$I$588,2,FALSE))</f>
        <v>41268</v>
      </c>
      <c r="J243" s="116" t="str">
        <f>IF(VLOOKUP($D243,WWF_2013Samples_20140919.xlsx!$A$1:$I$588,3,FALSE)=0,"",VLOOKUP($D243,WWF_2013Samples_20140919.xlsx!$A$1:$I$588,3,FALSE))</f>
        <v>Hue Sao La NR</v>
      </c>
      <c r="K243" s="117">
        <f>IF(VLOOKUP($D243,WWF_2013Samples_20140919.xlsx!$A$1:$I$588,4,FALSE)=0,"",VLOOKUP($D243,WWF_2013Samples_20140919.xlsx!$A$1:$I$588,4,FALSE))</f>
        <v>352</v>
      </c>
      <c r="L243" s="118" t="str">
        <f>IF(VLOOKUP($D243,WWF_2013Samples_20140919.xlsx!$A$1:$I$588,5,FALSE)=0,"",VLOOKUP($D243,WWF_2013Samples_20140919.xlsx!$A$1:$I$588,5,FALSE))</f>
        <v>A25/12 I</v>
      </c>
      <c r="M243" s="118">
        <f>IF(VLOOKUP($D243,WWF_2013Samples_20140919.xlsx!$A$1:$I$588,6,FALSE)=0,"",VLOOKUP($D243,WWF_2013Samples_20140919.xlsx!$A$1:$I$588,6,FALSE))</f>
        <v>79</v>
      </c>
      <c r="N243" s="118" t="str">
        <f>IF(VLOOKUP($D243,WWF_2013Samples_20140919.xlsx!$A$1:$I$588,7,FALSE)=0,"",VLOOKUP($D243,WWF_2013Samples_20140919.xlsx!$A$1:$I$588,7,FALSE))</f>
        <v>H-235</v>
      </c>
      <c r="O243" s="119"/>
      <c r="P243" s="113"/>
      <c r="Q243" s="113"/>
      <c r="R243" s="113"/>
    </row>
    <row r="244" spans="1:18" s="155" customFormat="1">
      <c r="A244" s="113"/>
      <c r="B244" s="113">
        <v>242</v>
      </c>
      <c r="C244" s="114" t="s">
        <v>715</v>
      </c>
      <c r="D244" s="115" t="s">
        <v>432</v>
      </c>
      <c r="E244" s="113" t="s">
        <v>2377</v>
      </c>
      <c r="F244" s="162" t="s">
        <v>3666</v>
      </c>
      <c r="G244" s="162" t="s">
        <v>3658</v>
      </c>
      <c r="H244" s="162"/>
      <c r="I244" s="116">
        <f>IF(VLOOKUP($D244,WWF_2013Samples_20140919.xlsx!$A$1:$I$588,2,FALSE)=0,"",VLOOKUP($D244,WWF_2013Samples_20140919.xlsx!$A$1:$I$588,2,FALSE))</f>
        <v>41268</v>
      </c>
      <c r="J244" s="116" t="str">
        <f>IF(VLOOKUP($D244,WWF_2013Samples_20140919.xlsx!$A$1:$I$588,3,FALSE)=0,"",VLOOKUP($D244,WWF_2013Samples_20140919.xlsx!$A$1:$I$588,3,FALSE))</f>
        <v>Hue Sao La NR</v>
      </c>
      <c r="K244" s="117">
        <f>IF(VLOOKUP($D244,WWF_2013Samples_20140919.xlsx!$A$1:$I$588,4,FALSE)=0,"",VLOOKUP($D244,WWF_2013Samples_20140919.xlsx!$A$1:$I$588,4,FALSE))</f>
        <v>352</v>
      </c>
      <c r="L244" s="118" t="str">
        <f>IF(VLOOKUP($D244,WWF_2013Samples_20140919.xlsx!$A$1:$I$588,5,FALSE)=0,"",VLOOKUP($D244,WWF_2013Samples_20140919.xlsx!$A$1:$I$588,5,FALSE))</f>
        <v>B25/12 I</v>
      </c>
      <c r="M244" s="118">
        <f>IF(VLOOKUP($D244,WWF_2013Samples_20140919.xlsx!$A$1:$I$588,6,FALSE)=0,"",VLOOKUP($D244,WWF_2013Samples_20140919.xlsx!$A$1:$I$588,6,FALSE))</f>
        <v>56</v>
      </c>
      <c r="N244" s="118" t="str">
        <f>IF(VLOOKUP($D244,WWF_2013Samples_20140919.xlsx!$A$1:$I$588,7,FALSE)=0,"",VLOOKUP($D244,WWF_2013Samples_20140919.xlsx!$A$1:$I$588,7,FALSE))</f>
        <v>H-236</v>
      </c>
      <c r="O244" s="119"/>
      <c r="P244" s="113"/>
      <c r="Q244" s="113"/>
      <c r="R244" s="113"/>
    </row>
    <row r="245" spans="1:18" s="155" customFormat="1">
      <c r="A245" s="113"/>
      <c r="B245" s="113">
        <v>243</v>
      </c>
      <c r="C245" s="114" t="s">
        <v>715</v>
      </c>
      <c r="D245" s="115" t="s">
        <v>292</v>
      </c>
      <c r="E245" s="113" t="s">
        <v>2377</v>
      </c>
      <c r="F245" s="162" t="s">
        <v>3666</v>
      </c>
      <c r="G245" s="162" t="s">
        <v>3658</v>
      </c>
      <c r="H245" s="162"/>
      <c r="I245" s="116">
        <f>IF(VLOOKUP($D245,WWF_2013Samples_20140919.xlsx!$A$1:$I$588,2,FALSE)=0,"",VLOOKUP($D245,WWF_2013Samples_20140919.xlsx!$A$1:$I$588,2,FALSE))</f>
        <v>41270</v>
      </c>
      <c r="J245" s="116" t="str">
        <f>IF(VLOOKUP($D245,WWF_2013Samples_20140919.xlsx!$A$1:$I$588,3,FALSE)=0,"",VLOOKUP($D245,WWF_2013Samples_20140919.xlsx!$A$1:$I$588,3,FALSE))</f>
        <v>Hue Sao La NR</v>
      </c>
      <c r="K245" s="117" t="str">
        <f>IF(VLOOKUP($D245,WWF_2013Samples_20140919.xlsx!$A$1:$I$588,4,FALSE)=0,"",VLOOKUP($D245,WWF_2013Samples_20140919.xlsx!$A$1:$I$588,4,FALSE))</f>
        <v>346 and 349</v>
      </c>
      <c r="L245" s="118" t="str">
        <f>IF(VLOOKUP($D245,WWF_2013Samples_20140919.xlsx!$A$1:$I$588,5,FALSE)=0,"",VLOOKUP($D245,WWF_2013Samples_20140919.xlsx!$A$1:$I$588,5,FALSE))</f>
        <v>A27/12 I</v>
      </c>
      <c r="M245" s="118">
        <f>IF(VLOOKUP($D245,WWF_2013Samples_20140919.xlsx!$A$1:$I$588,6,FALSE)=0,"",VLOOKUP($D245,WWF_2013Samples_20140919.xlsx!$A$1:$I$588,6,FALSE))</f>
        <v>183</v>
      </c>
      <c r="N245" s="118" t="str">
        <f>IF(VLOOKUP($D245,WWF_2013Samples_20140919.xlsx!$A$1:$I$588,7,FALSE)=0,"",VLOOKUP($D245,WWF_2013Samples_20140919.xlsx!$A$1:$I$588,7,FALSE))</f>
        <v>H-237</v>
      </c>
      <c r="O245" s="119"/>
      <c r="P245" s="113"/>
      <c r="Q245" s="113"/>
      <c r="R245" s="113"/>
    </row>
    <row r="246" spans="1:18" s="155" customFormat="1">
      <c r="A246" s="113"/>
      <c r="B246" s="113">
        <v>244</v>
      </c>
      <c r="C246" s="114" t="s">
        <v>715</v>
      </c>
      <c r="D246" s="115" t="s">
        <v>272</v>
      </c>
      <c r="E246" s="113" t="s">
        <v>2377</v>
      </c>
      <c r="F246" s="162" t="s">
        <v>3666</v>
      </c>
      <c r="G246" s="162" t="s">
        <v>3658</v>
      </c>
      <c r="H246" s="162"/>
      <c r="I246" s="116">
        <f>IF(VLOOKUP($D246,WWF_2013Samples_20140919.xlsx!$A$1:$I$588,2,FALSE)=0,"",VLOOKUP($D246,WWF_2013Samples_20140919.xlsx!$A$1:$I$588,2,FALSE))</f>
        <v>41270</v>
      </c>
      <c r="J246" s="116" t="str">
        <f>IF(VLOOKUP($D246,WWF_2013Samples_20140919.xlsx!$A$1:$I$588,3,FALSE)=0,"",VLOOKUP($D246,WWF_2013Samples_20140919.xlsx!$A$1:$I$588,3,FALSE))</f>
        <v>Hue Sao La NR</v>
      </c>
      <c r="K246" s="117" t="str">
        <f>IF(VLOOKUP($D246,WWF_2013Samples_20140919.xlsx!$A$1:$I$588,4,FALSE)=0,"",VLOOKUP($D246,WWF_2013Samples_20140919.xlsx!$A$1:$I$588,4,FALSE))</f>
        <v>346 and 349</v>
      </c>
      <c r="L246" s="118" t="str">
        <f>IF(VLOOKUP($D246,WWF_2013Samples_20140919.xlsx!$A$1:$I$588,5,FALSE)=0,"",VLOOKUP($D246,WWF_2013Samples_20140919.xlsx!$A$1:$I$588,5,FALSE))</f>
        <v>C27/12 II</v>
      </c>
      <c r="M246" s="118">
        <f>IF(VLOOKUP($D246,WWF_2013Samples_20140919.xlsx!$A$1:$I$588,6,FALSE)=0,"",VLOOKUP($D246,WWF_2013Samples_20140919.xlsx!$A$1:$I$588,6,FALSE))</f>
        <v>127</v>
      </c>
      <c r="N246" s="118" t="str">
        <f>IF(VLOOKUP($D246,WWF_2013Samples_20140919.xlsx!$A$1:$I$588,7,FALSE)=0,"",VLOOKUP($D246,WWF_2013Samples_20140919.xlsx!$A$1:$I$588,7,FALSE))</f>
        <v>H-238</v>
      </c>
      <c r="O246" s="119"/>
      <c r="P246" s="113"/>
      <c r="Q246" s="113"/>
      <c r="R246" s="113"/>
    </row>
    <row r="247" spans="1:18" s="155" customFormat="1">
      <c r="A247" s="113"/>
      <c r="B247" s="113">
        <v>245</v>
      </c>
      <c r="C247" s="114" t="s">
        <v>715</v>
      </c>
      <c r="D247" s="115" t="s">
        <v>100</v>
      </c>
      <c r="E247" s="113" t="s">
        <v>2377</v>
      </c>
      <c r="F247" s="162" t="s">
        <v>3666</v>
      </c>
      <c r="G247" s="162" t="s">
        <v>3658</v>
      </c>
      <c r="H247" s="162"/>
      <c r="I247" s="116">
        <f>IF(VLOOKUP($D247,WWF_2013Samples_20140919.xlsx!$A$1:$I$588,2,FALSE)=0,"",VLOOKUP($D247,WWF_2013Samples_20140919.xlsx!$A$1:$I$588,2,FALSE))</f>
        <v>41271</v>
      </c>
      <c r="J247" s="116" t="str">
        <f>IF(VLOOKUP($D247,WWF_2013Samples_20140919.xlsx!$A$1:$I$588,3,FALSE)=0,"",VLOOKUP($D247,WWF_2013Samples_20140919.xlsx!$A$1:$I$588,3,FALSE))</f>
        <v>Hue Sao La NR</v>
      </c>
      <c r="K247" s="117" t="str">
        <f>IF(VLOOKUP($D247,WWF_2013Samples_20140919.xlsx!$A$1:$I$588,4,FALSE)=0,"",VLOOKUP($D247,WWF_2013Samples_20140919.xlsx!$A$1:$I$588,4,FALSE))</f>
        <v>346 and 349</v>
      </c>
      <c r="L247" s="118" t="str">
        <f>IF(VLOOKUP($D247,WWF_2013Samples_20140919.xlsx!$A$1:$I$588,5,FALSE)=0,"",VLOOKUP($D247,WWF_2013Samples_20140919.xlsx!$A$1:$I$588,5,FALSE))</f>
        <v>A28/12 I</v>
      </c>
      <c r="M247" s="118">
        <f>IF(VLOOKUP($D247,WWF_2013Samples_20140919.xlsx!$A$1:$I$588,6,FALSE)=0,"",VLOOKUP($D247,WWF_2013Samples_20140919.xlsx!$A$1:$I$588,6,FALSE))</f>
        <v>139</v>
      </c>
      <c r="N247" s="118" t="str">
        <f>IF(VLOOKUP($D247,WWF_2013Samples_20140919.xlsx!$A$1:$I$588,7,FALSE)=0,"",VLOOKUP($D247,WWF_2013Samples_20140919.xlsx!$A$1:$I$588,7,FALSE))</f>
        <v>H-239</v>
      </c>
      <c r="O247" s="119"/>
      <c r="P247" s="113"/>
      <c r="Q247" s="113"/>
      <c r="R247" s="113"/>
    </row>
    <row r="248" spans="1:18" s="155" customFormat="1">
      <c r="A248" s="113"/>
      <c r="B248" s="113">
        <v>246</v>
      </c>
      <c r="C248" s="114" t="s">
        <v>715</v>
      </c>
      <c r="D248" s="115" t="s">
        <v>294</v>
      </c>
      <c r="E248" s="113" t="s">
        <v>2377</v>
      </c>
      <c r="F248" s="162" t="s">
        <v>3666</v>
      </c>
      <c r="G248" s="162" t="s">
        <v>3658</v>
      </c>
      <c r="H248" s="162"/>
      <c r="I248" s="116">
        <f>IF(VLOOKUP($D248,WWF_2013Samples_20140919.xlsx!$A$1:$I$588,2,FALSE)=0,"",VLOOKUP($D248,WWF_2013Samples_20140919.xlsx!$A$1:$I$588,2,FALSE))</f>
        <v>41271</v>
      </c>
      <c r="J248" s="116" t="str">
        <f>IF(VLOOKUP($D248,WWF_2013Samples_20140919.xlsx!$A$1:$I$588,3,FALSE)=0,"",VLOOKUP($D248,WWF_2013Samples_20140919.xlsx!$A$1:$I$588,3,FALSE))</f>
        <v>Hue Sao La NR</v>
      </c>
      <c r="K248" s="117" t="str">
        <f>IF(VLOOKUP($D248,WWF_2013Samples_20140919.xlsx!$A$1:$I$588,4,FALSE)=0,"",VLOOKUP($D248,WWF_2013Samples_20140919.xlsx!$A$1:$I$588,4,FALSE))</f>
        <v>346 and 349</v>
      </c>
      <c r="L248" s="118" t="str">
        <f>IF(VLOOKUP($D248,WWF_2013Samples_20140919.xlsx!$A$1:$I$588,5,FALSE)=0,"",VLOOKUP($D248,WWF_2013Samples_20140919.xlsx!$A$1:$I$588,5,FALSE))</f>
        <v>A28/12 II</v>
      </c>
      <c r="M248" s="118">
        <f>IF(VLOOKUP($D248,WWF_2013Samples_20140919.xlsx!$A$1:$I$588,6,FALSE)=0,"",VLOOKUP($D248,WWF_2013Samples_20140919.xlsx!$A$1:$I$588,6,FALSE))</f>
        <v>131</v>
      </c>
      <c r="N248" s="118" t="str">
        <f>IF(VLOOKUP($D248,WWF_2013Samples_20140919.xlsx!$A$1:$I$588,7,FALSE)=0,"",VLOOKUP($D248,WWF_2013Samples_20140919.xlsx!$A$1:$I$588,7,FALSE))</f>
        <v>H-240</v>
      </c>
      <c r="O248" s="119"/>
      <c r="P248" s="113"/>
      <c r="Q248" s="113"/>
      <c r="R248" s="113"/>
    </row>
    <row r="249" spans="1:18" s="155" customFormat="1">
      <c r="A249" s="113"/>
      <c r="B249" s="113">
        <v>247</v>
      </c>
      <c r="C249" s="114" t="s">
        <v>715</v>
      </c>
      <c r="D249" s="115" t="s">
        <v>355</v>
      </c>
      <c r="E249" s="113" t="s">
        <v>2377</v>
      </c>
      <c r="F249" s="162" t="s">
        <v>3666</v>
      </c>
      <c r="G249" s="162" t="s">
        <v>3658</v>
      </c>
      <c r="H249" s="162"/>
      <c r="I249" s="116">
        <f>IF(VLOOKUP($D249,WWF_2013Samples_20140919.xlsx!$A$1:$I$588,2,FALSE)=0,"",VLOOKUP($D249,WWF_2013Samples_20140919.xlsx!$A$1:$I$588,2,FALSE))</f>
        <v>41271</v>
      </c>
      <c r="J249" s="116" t="str">
        <f>IF(VLOOKUP($D249,WWF_2013Samples_20140919.xlsx!$A$1:$I$588,3,FALSE)=0,"",VLOOKUP($D249,WWF_2013Samples_20140919.xlsx!$A$1:$I$588,3,FALSE))</f>
        <v>Hue Sao La NR</v>
      </c>
      <c r="K249" s="117" t="str">
        <f>IF(VLOOKUP($D249,WWF_2013Samples_20140919.xlsx!$A$1:$I$588,4,FALSE)=0,"",VLOOKUP($D249,WWF_2013Samples_20140919.xlsx!$A$1:$I$588,4,FALSE))</f>
        <v>346 and 349</v>
      </c>
      <c r="L249" s="118" t="str">
        <f>IF(VLOOKUP($D249,WWF_2013Samples_20140919.xlsx!$A$1:$I$588,5,FALSE)=0,"",VLOOKUP($D249,WWF_2013Samples_20140919.xlsx!$A$1:$I$588,5,FALSE))</f>
        <v>C28/12 II</v>
      </c>
      <c r="M249" s="118">
        <f>IF(VLOOKUP($D249,WWF_2013Samples_20140919.xlsx!$A$1:$I$588,6,FALSE)=0,"",VLOOKUP($D249,WWF_2013Samples_20140919.xlsx!$A$1:$I$588,6,FALSE))</f>
        <v>65</v>
      </c>
      <c r="N249" s="118" t="str">
        <f>IF(VLOOKUP($D249,WWF_2013Samples_20140919.xlsx!$A$1:$I$588,7,FALSE)=0,"",VLOOKUP($D249,WWF_2013Samples_20140919.xlsx!$A$1:$I$588,7,FALSE))</f>
        <v>H-241</v>
      </c>
      <c r="O249" s="119"/>
      <c r="P249" s="113"/>
      <c r="Q249" s="113"/>
      <c r="R249" s="113"/>
    </row>
    <row r="250" spans="1:18" s="155" customFormat="1">
      <c r="A250" s="113"/>
      <c r="B250" s="113">
        <v>248</v>
      </c>
      <c r="C250" s="114" t="s">
        <v>715</v>
      </c>
      <c r="D250" s="115" t="s">
        <v>276</v>
      </c>
      <c r="E250" s="113" t="s">
        <v>2377</v>
      </c>
      <c r="F250" s="162" t="s">
        <v>3666</v>
      </c>
      <c r="G250" s="162" t="s">
        <v>3658</v>
      </c>
      <c r="H250" s="162"/>
      <c r="I250" s="116">
        <f>IF(VLOOKUP($D250,WWF_2013Samples_20140919.xlsx!$A$1:$I$588,2,FALSE)=0,"",VLOOKUP($D250,WWF_2013Samples_20140919.xlsx!$A$1:$I$588,2,FALSE))</f>
        <v>41272</v>
      </c>
      <c r="J250" s="116" t="str">
        <f>IF(VLOOKUP($D250,WWF_2013Samples_20140919.xlsx!$A$1:$I$588,3,FALSE)=0,"",VLOOKUP($D250,WWF_2013Samples_20140919.xlsx!$A$1:$I$588,3,FALSE))</f>
        <v>Hue Sao La NR</v>
      </c>
      <c r="K250" s="117" t="str">
        <f>IF(VLOOKUP($D250,WWF_2013Samples_20140919.xlsx!$A$1:$I$588,4,FALSE)=0,"",VLOOKUP($D250,WWF_2013Samples_20140919.xlsx!$A$1:$I$588,4,FALSE))</f>
        <v>346 and 349</v>
      </c>
      <c r="L250" s="118" t="str">
        <f>IF(VLOOKUP($D250,WWF_2013Samples_20140919.xlsx!$A$1:$I$588,5,FALSE)=0,"",VLOOKUP($D250,WWF_2013Samples_20140919.xlsx!$A$1:$I$588,5,FALSE))</f>
        <v>A29/12 I</v>
      </c>
      <c r="M250" s="118">
        <f>IF(VLOOKUP($D250,WWF_2013Samples_20140919.xlsx!$A$1:$I$588,6,FALSE)=0,"",VLOOKUP($D250,WWF_2013Samples_20140919.xlsx!$A$1:$I$588,6,FALSE))</f>
        <v>122</v>
      </c>
      <c r="N250" s="118" t="str">
        <f>IF(VLOOKUP($D250,WWF_2013Samples_20140919.xlsx!$A$1:$I$588,7,FALSE)=0,"",VLOOKUP($D250,WWF_2013Samples_20140919.xlsx!$A$1:$I$588,7,FALSE))</f>
        <v>H-244</v>
      </c>
      <c r="O250" s="119"/>
      <c r="P250" s="113"/>
      <c r="Q250" s="113"/>
      <c r="R250" s="113"/>
    </row>
    <row r="251" spans="1:18" s="155" customFormat="1">
      <c r="A251" s="113"/>
      <c r="B251" s="113">
        <v>249</v>
      </c>
      <c r="C251" s="114" t="s">
        <v>715</v>
      </c>
      <c r="D251" s="115" t="s">
        <v>290</v>
      </c>
      <c r="E251" s="113" t="s">
        <v>2377</v>
      </c>
      <c r="F251" s="162" t="s">
        <v>3666</v>
      </c>
      <c r="G251" s="162" t="s">
        <v>3658</v>
      </c>
      <c r="H251" s="162"/>
      <c r="I251" s="116">
        <f>IF(VLOOKUP($D251,WWF_2013Samples_20140919.xlsx!$A$1:$I$588,2,FALSE)=0,"",VLOOKUP($D251,WWF_2013Samples_20140919.xlsx!$A$1:$I$588,2,FALSE))</f>
        <v>41272</v>
      </c>
      <c r="J251" s="116" t="str">
        <f>IF(VLOOKUP($D251,WWF_2013Samples_20140919.xlsx!$A$1:$I$588,3,FALSE)=0,"",VLOOKUP($D251,WWF_2013Samples_20140919.xlsx!$A$1:$I$588,3,FALSE))</f>
        <v>Hue Sao La NR</v>
      </c>
      <c r="K251" s="117" t="str">
        <f>IF(VLOOKUP($D251,WWF_2013Samples_20140919.xlsx!$A$1:$I$588,4,FALSE)=0,"",VLOOKUP($D251,WWF_2013Samples_20140919.xlsx!$A$1:$I$588,4,FALSE))</f>
        <v>346 and 349</v>
      </c>
      <c r="L251" s="118" t="str">
        <f>IF(VLOOKUP($D251,WWF_2013Samples_20140919.xlsx!$A$1:$I$588,5,FALSE)=0,"",VLOOKUP($D251,WWF_2013Samples_20140919.xlsx!$A$1:$I$588,5,FALSE))</f>
        <v>C29/12 II</v>
      </c>
      <c r="M251" s="118">
        <f>IF(VLOOKUP($D251,WWF_2013Samples_20140919.xlsx!$A$1:$I$588,6,FALSE)=0,"",VLOOKUP($D251,WWF_2013Samples_20140919.xlsx!$A$1:$I$588,6,FALSE))</f>
        <v>57</v>
      </c>
      <c r="N251" s="118" t="str">
        <f>IF(VLOOKUP($D251,WWF_2013Samples_20140919.xlsx!$A$1:$I$588,7,FALSE)=0,"",VLOOKUP($D251,WWF_2013Samples_20140919.xlsx!$A$1:$I$588,7,FALSE))</f>
        <v>H-246</v>
      </c>
      <c r="O251" s="119"/>
      <c r="P251" s="113"/>
      <c r="Q251" s="113"/>
      <c r="R251" s="113"/>
    </row>
    <row r="252" spans="1:18" s="155" customFormat="1">
      <c r="A252" s="113"/>
      <c r="B252" s="113">
        <v>250</v>
      </c>
      <c r="C252" s="114" t="s">
        <v>715</v>
      </c>
      <c r="D252" s="115" t="s">
        <v>275</v>
      </c>
      <c r="E252" s="113" t="s">
        <v>2377</v>
      </c>
      <c r="F252" s="162" t="s">
        <v>3666</v>
      </c>
      <c r="G252" s="162" t="s">
        <v>3658</v>
      </c>
      <c r="H252" s="162"/>
      <c r="I252" s="116">
        <f>IF(VLOOKUP($D252,WWF_2013Samples_20140919.xlsx!$A$1:$I$588,2,FALSE)=0,"",VLOOKUP($D252,WWF_2013Samples_20140919.xlsx!$A$1:$I$588,2,FALSE))</f>
        <v>41273</v>
      </c>
      <c r="J252" s="116" t="str">
        <f>IF(VLOOKUP($D252,WWF_2013Samples_20140919.xlsx!$A$1:$I$588,3,FALSE)=0,"",VLOOKUP($D252,WWF_2013Samples_20140919.xlsx!$A$1:$I$588,3,FALSE))</f>
        <v>Hue Sao La NR</v>
      </c>
      <c r="K252" s="117" t="str">
        <f>IF(VLOOKUP($D252,WWF_2013Samples_20140919.xlsx!$A$1:$I$588,4,FALSE)=0,"",VLOOKUP($D252,WWF_2013Samples_20140919.xlsx!$A$1:$I$588,4,FALSE))</f>
        <v>346 and 349</v>
      </c>
      <c r="L252" s="118" t="str">
        <f>IF(VLOOKUP($D252,WWF_2013Samples_20140919.xlsx!$A$1:$I$588,5,FALSE)=0,"",VLOOKUP($D252,WWF_2013Samples_20140919.xlsx!$A$1:$I$588,5,FALSE))</f>
        <v>C30/12 II</v>
      </c>
      <c r="M252" s="118">
        <f>IF(VLOOKUP($D252,WWF_2013Samples_20140919.xlsx!$A$1:$I$588,6,FALSE)=0,"",VLOOKUP($D252,WWF_2013Samples_20140919.xlsx!$A$1:$I$588,6,FALSE))</f>
        <v>37</v>
      </c>
      <c r="N252" s="118" t="str">
        <f>IF(VLOOKUP($D252,WWF_2013Samples_20140919.xlsx!$A$1:$I$588,7,FALSE)=0,"",VLOOKUP($D252,WWF_2013Samples_20140919.xlsx!$A$1:$I$588,7,FALSE))</f>
        <v>H-251</v>
      </c>
      <c r="O252" s="119"/>
      <c r="P252" s="113"/>
      <c r="Q252" s="113"/>
      <c r="R252" s="113"/>
    </row>
    <row r="253" spans="1:18" s="155" customFormat="1">
      <c r="A253" s="113"/>
      <c r="B253" s="113">
        <v>251</v>
      </c>
      <c r="C253" s="114" t="s">
        <v>715</v>
      </c>
      <c r="D253" s="115" t="s">
        <v>205</v>
      </c>
      <c r="E253" s="113" t="s">
        <v>2377</v>
      </c>
      <c r="F253" s="162" t="s">
        <v>3666</v>
      </c>
      <c r="G253" s="162" t="s">
        <v>3658</v>
      </c>
      <c r="H253" s="162"/>
      <c r="I253" s="116">
        <f>IF(VLOOKUP($D253,WWF_2013Samples_20140919.xlsx!$A$1:$I$588,2,FALSE)=0,"",VLOOKUP($D253,WWF_2013Samples_20140919.xlsx!$A$1:$I$588,2,FALSE))</f>
        <v>41274</v>
      </c>
      <c r="J253" s="116" t="str">
        <f>IF(VLOOKUP($D253,WWF_2013Samples_20140919.xlsx!$A$1:$I$588,3,FALSE)=0,"",VLOOKUP($D253,WWF_2013Samples_20140919.xlsx!$A$1:$I$588,3,FALSE))</f>
        <v>Hue Sao La NR</v>
      </c>
      <c r="K253" s="117" t="str">
        <f>IF(VLOOKUP($D253,WWF_2013Samples_20140919.xlsx!$A$1:$I$588,4,FALSE)=0,"",VLOOKUP($D253,WWF_2013Samples_20140919.xlsx!$A$1:$I$588,4,FALSE))</f>
        <v>346 and 349</v>
      </c>
      <c r="L253" s="118" t="str">
        <f>IF(VLOOKUP($D253,WWF_2013Samples_20140919.xlsx!$A$1:$I$588,5,FALSE)=0,"",VLOOKUP($D253,WWF_2013Samples_20140919.xlsx!$A$1:$I$588,5,FALSE))</f>
        <v>A31/12 I</v>
      </c>
      <c r="M253" s="118">
        <f>IF(VLOOKUP($D253,WWF_2013Samples_20140919.xlsx!$A$1:$I$588,6,FALSE)=0,"",VLOOKUP($D253,WWF_2013Samples_20140919.xlsx!$A$1:$I$588,6,FALSE))</f>
        <v>104</v>
      </c>
      <c r="N253" s="118" t="str">
        <f>IF(VLOOKUP($D253,WWF_2013Samples_20140919.xlsx!$A$1:$I$588,7,FALSE)=0,"",VLOOKUP($D253,WWF_2013Samples_20140919.xlsx!$A$1:$I$588,7,FALSE))</f>
        <v>H-254</v>
      </c>
      <c r="O253" s="119"/>
      <c r="P253" s="113"/>
      <c r="Q253" s="113"/>
      <c r="R253" s="113"/>
    </row>
    <row r="254" spans="1:18" s="155" customFormat="1">
      <c r="A254" s="113"/>
      <c r="B254" s="113">
        <v>252</v>
      </c>
      <c r="C254" s="114" t="s">
        <v>715</v>
      </c>
      <c r="D254" s="115" t="s">
        <v>341</v>
      </c>
      <c r="E254" s="113" t="s">
        <v>2377</v>
      </c>
      <c r="F254" s="162" t="s">
        <v>3666</v>
      </c>
      <c r="G254" s="162" t="s">
        <v>3658</v>
      </c>
      <c r="H254" s="162"/>
      <c r="I254" s="116">
        <f>IF(VLOOKUP($D254,WWF_2013Samples_20140919.xlsx!$A$1:$I$588,2,FALSE)=0,"",VLOOKUP($D254,WWF_2013Samples_20140919.xlsx!$A$1:$I$588,2,FALSE))</f>
        <v>41274</v>
      </c>
      <c r="J254" s="116" t="str">
        <f>IF(VLOOKUP($D254,WWF_2013Samples_20140919.xlsx!$A$1:$I$588,3,FALSE)=0,"",VLOOKUP($D254,WWF_2013Samples_20140919.xlsx!$A$1:$I$588,3,FALSE))</f>
        <v>Hue Sao La NR</v>
      </c>
      <c r="K254" s="117" t="str">
        <f>IF(VLOOKUP($D254,WWF_2013Samples_20140919.xlsx!$A$1:$I$588,4,FALSE)=0,"",VLOOKUP($D254,WWF_2013Samples_20140919.xlsx!$A$1:$I$588,4,FALSE))</f>
        <v>346 and 349</v>
      </c>
      <c r="L254" s="118" t="str">
        <f>IF(VLOOKUP($D254,WWF_2013Samples_20140919.xlsx!$A$1:$I$588,5,FALSE)=0,"",VLOOKUP($D254,WWF_2013Samples_20140919.xlsx!$A$1:$I$588,5,FALSE))</f>
        <v>C31/12 II</v>
      </c>
      <c r="M254" s="118">
        <f>IF(VLOOKUP($D254,WWF_2013Samples_20140919.xlsx!$A$1:$I$588,6,FALSE)=0,"",VLOOKUP($D254,WWF_2013Samples_20140919.xlsx!$A$1:$I$588,6,FALSE))</f>
        <v>65</v>
      </c>
      <c r="N254" s="118" t="str">
        <f>IF(VLOOKUP($D254,WWF_2013Samples_20140919.xlsx!$A$1:$I$588,7,FALSE)=0,"",VLOOKUP($D254,WWF_2013Samples_20140919.xlsx!$A$1:$I$588,7,FALSE))</f>
        <v>H-256</v>
      </c>
      <c r="O254" s="119"/>
      <c r="P254" s="113"/>
      <c r="Q254" s="113"/>
      <c r="R254" s="113"/>
    </row>
    <row r="255" spans="1:18" s="155" customFormat="1">
      <c r="A255" s="113"/>
      <c r="B255" s="113">
        <v>253</v>
      </c>
      <c r="C255" s="114" t="s">
        <v>715</v>
      </c>
      <c r="D255" s="115" t="s">
        <v>293</v>
      </c>
      <c r="E255" s="113" t="s">
        <v>2377</v>
      </c>
      <c r="F255" s="162" t="s">
        <v>3666</v>
      </c>
      <c r="G255" s="162" t="s">
        <v>3658</v>
      </c>
      <c r="H255" s="162"/>
      <c r="I255" s="116">
        <f>IF(VLOOKUP($D255,WWF_2013Samples_20140919.xlsx!$A$1:$I$588,2,FALSE)=0,"",VLOOKUP($D255,WWF_2013Samples_20140919.xlsx!$A$1:$I$588,2,FALSE))</f>
        <v>41276</v>
      </c>
      <c r="J255" s="116" t="str">
        <f>IF(VLOOKUP($D255,WWF_2013Samples_20140919.xlsx!$A$1:$I$588,3,FALSE)=0,"",VLOOKUP($D255,WWF_2013Samples_20140919.xlsx!$A$1:$I$588,3,FALSE))</f>
        <v>Hue Sao La NR</v>
      </c>
      <c r="K255" s="117">
        <f>IF(VLOOKUP($D255,WWF_2013Samples_20140919.xlsx!$A$1:$I$588,4,FALSE)=0,"",VLOOKUP($D255,WWF_2013Samples_20140919.xlsx!$A$1:$I$588,4,FALSE))</f>
        <v>348</v>
      </c>
      <c r="L255" s="118" t="str">
        <f>IF(VLOOKUP($D255,WWF_2013Samples_20140919.xlsx!$A$1:$I$588,5,FALSE)=0,"",VLOOKUP($D255,WWF_2013Samples_20140919.xlsx!$A$1:$I$588,5,FALSE))</f>
        <v>A02/01/2013 I</v>
      </c>
      <c r="M255" s="118">
        <f>IF(VLOOKUP($D255,WWF_2013Samples_20140919.xlsx!$A$1:$I$588,6,FALSE)=0,"",VLOOKUP($D255,WWF_2013Samples_20140919.xlsx!$A$1:$I$588,6,FALSE))</f>
        <v>108</v>
      </c>
      <c r="N255" s="118" t="str">
        <f>IF(VLOOKUP($D255,WWF_2013Samples_20140919.xlsx!$A$1:$I$588,7,FALSE)=0,"",VLOOKUP($D255,WWF_2013Samples_20140919.xlsx!$A$1:$I$588,7,FALSE))</f>
        <v>H-259</v>
      </c>
      <c r="O255" s="119"/>
      <c r="P255" s="113"/>
      <c r="Q255" s="113"/>
      <c r="R255" s="113"/>
    </row>
    <row r="256" spans="1:18" s="155" customFormat="1">
      <c r="A256" s="113"/>
      <c r="B256" s="113">
        <v>254</v>
      </c>
      <c r="C256" s="114" t="s">
        <v>715</v>
      </c>
      <c r="D256" s="115" t="s">
        <v>149</v>
      </c>
      <c r="E256" s="113" t="s">
        <v>2377</v>
      </c>
      <c r="F256" s="162" t="s">
        <v>3666</v>
      </c>
      <c r="G256" s="162" t="s">
        <v>3658</v>
      </c>
      <c r="H256" s="162"/>
      <c r="I256" s="116">
        <f>IF(VLOOKUP($D256,WWF_2013Samples_20140919.xlsx!$A$1:$I$588,2,FALSE)=0,"",VLOOKUP($D256,WWF_2013Samples_20140919.xlsx!$A$1:$I$588,2,FALSE))</f>
        <v>41276</v>
      </c>
      <c r="J256" s="116" t="str">
        <f>IF(VLOOKUP($D256,WWF_2013Samples_20140919.xlsx!$A$1:$I$588,3,FALSE)=0,"",VLOOKUP($D256,WWF_2013Samples_20140919.xlsx!$A$1:$I$588,3,FALSE))</f>
        <v>Hue Sao La NR</v>
      </c>
      <c r="K256" s="117">
        <f>IF(VLOOKUP($D256,WWF_2013Samples_20140919.xlsx!$A$1:$I$588,4,FALSE)=0,"",VLOOKUP($D256,WWF_2013Samples_20140919.xlsx!$A$1:$I$588,4,FALSE))</f>
        <v>348</v>
      </c>
      <c r="L256" s="118" t="str">
        <f>IF(VLOOKUP($D256,WWF_2013Samples_20140919.xlsx!$A$1:$I$588,5,FALSE)=0,"",VLOOKUP($D256,WWF_2013Samples_20140919.xlsx!$A$1:$I$588,5,FALSE))</f>
        <v>A02/01/2013 II</v>
      </c>
      <c r="M256" s="118">
        <f>IF(VLOOKUP($D256,WWF_2013Samples_20140919.xlsx!$A$1:$I$588,6,FALSE)=0,"",VLOOKUP($D256,WWF_2013Samples_20140919.xlsx!$A$1:$I$588,6,FALSE))</f>
        <v>67</v>
      </c>
      <c r="N256" s="118" t="str">
        <f>IF(VLOOKUP($D256,WWF_2013Samples_20140919.xlsx!$A$1:$I$588,7,FALSE)=0,"",VLOOKUP($D256,WWF_2013Samples_20140919.xlsx!$A$1:$I$588,7,FALSE))</f>
        <v>H-261</v>
      </c>
      <c r="O256" s="119"/>
      <c r="P256" s="113"/>
      <c r="Q256" s="113"/>
      <c r="R256" s="113"/>
    </row>
    <row r="257" spans="1:18" s="155" customFormat="1">
      <c r="A257" s="113"/>
      <c r="B257" s="113">
        <v>255</v>
      </c>
      <c r="C257" s="114" t="s">
        <v>715</v>
      </c>
      <c r="D257" s="115" t="s">
        <v>295</v>
      </c>
      <c r="E257" s="113" t="s">
        <v>2377</v>
      </c>
      <c r="F257" s="162" t="s">
        <v>3666</v>
      </c>
      <c r="G257" s="162" t="s">
        <v>3658</v>
      </c>
      <c r="H257" s="162"/>
      <c r="I257" s="116">
        <f>IF(VLOOKUP($D257,WWF_2013Samples_20140919.xlsx!$A$1:$I$588,2,FALSE)=0,"",VLOOKUP($D257,WWF_2013Samples_20140919.xlsx!$A$1:$I$588,2,FALSE))</f>
        <v>41277</v>
      </c>
      <c r="J257" s="116" t="str">
        <f>IF(VLOOKUP($D257,WWF_2013Samples_20140919.xlsx!$A$1:$I$588,3,FALSE)=0,"",VLOOKUP($D257,WWF_2013Samples_20140919.xlsx!$A$1:$I$588,3,FALSE))</f>
        <v>Hue Sao La NR</v>
      </c>
      <c r="K257" s="117">
        <f>IF(VLOOKUP($D257,WWF_2013Samples_20140919.xlsx!$A$1:$I$588,4,FALSE)=0,"",VLOOKUP($D257,WWF_2013Samples_20140919.xlsx!$A$1:$I$588,4,FALSE))</f>
        <v>348</v>
      </c>
      <c r="L257" s="118" t="str">
        <f>IF(VLOOKUP($D257,WWF_2013Samples_20140919.xlsx!$A$1:$I$588,5,FALSE)=0,"",VLOOKUP($D257,WWF_2013Samples_20140919.xlsx!$A$1:$I$588,5,FALSE))</f>
        <v>A03/01/2013 I</v>
      </c>
      <c r="M257" s="118">
        <f>IF(VLOOKUP($D257,WWF_2013Samples_20140919.xlsx!$A$1:$I$588,6,FALSE)=0,"",VLOOKUP($D257,WWF_2013Samples_20140919.xlsx!$A$1:$I$588,6,FALSE))</f>
        <v>120</v>
      </c>
      <c r="N257" s="118" t="str">
        <f>IF(VLOOKUP($D257,WWF_2013Samples_20140919.xlsx!$A$1:$I$588,7,FALSE)=0,"",VLOOKUP($D257,WWF_2013Samples_20140919.xlsx!$A$1:$I$588,7,FALSE))</f>
        <v>H-264</v>
      </c>
      <c r="O257" s="119"/>
      <c r="P257" s="113"/>
      <c r="Q257" s="113"/>
      <c r="R257" s="113"/>
    </row>
    <row r="258" spans="1:18" s="155" customFormat="1">
      <c r="A258" s="113"/>
      <c r="B258" s="113">
        <v>256</v>
      </c>
      <c r="C258" s="114" t="s">
        <v>715</v>
      </c>
      <c r="D258" s="115" t="s">
        <v>593</v>
      </c>
      <c r="E258" s="113" t="s">
        <v>2377</v>
      </c>
      <c r="F258" s="162" t="s">
        <v>3666</v>
      </c>
      <c r="G258" s="162" t="s">
        <v>3658</v>
      </c>
      <c r="H258" s="162"/>
      <c r="I258" s="116">
        <f>IF(VLOOKUP($D258,WWF_2013Samples_20140919.xlsx!$A$1:$I$588,2,FALSE)=0,"",VLOOKUP($D258,WWF_2013Samples_20140919.xlsx!$A$1:$I$588,2,FALSE))</f>
        <v>41277</v>
      </c>
      <c r="J258" s="116" t="str">
        <f>IF(VLOOKUP($D258,WWF_2013Samples_20140919.xlsx!$A$1:$I$588,3,FALSE)=0,"",VLOOKUP($D258,WWF_2013Samples_20140919.xlsx!$A$1:$I$588,3,FALSE))</f>
        <v>Hue Sao La NR</v>
      </c>
      <c r="K258" s="117">
        <f>IF(VLOOKUP($D258,WWF_2013Samples_20140919.xlsx!$A$1:$I$588,4,FALSE)=0,"",VLOOKUP($D258,WWF_2013Samples_20140919.xlsx!$A$1:$I$588,4,FALSE))</f>
        <v>348</v>
      </c>
      <c r="L258" s="118" t="str">
        <f>IF(VLOOKUP($D258,WWF_2013Samples_20140919.xlsx!$A$1:$I$588,5,FALSE)=0,"",VLOOKUP($D258,WWF_2013Samples_20140919.xlsx!$A$1:$I$588,5,FALSE))</f>
        <v>A03/01/2013 V</v>
      </c>
      <c r="M258" s="118">
        <f>IF(VLOOKUP($D258,WWF_2013Samples_20140919.xlsx!$A$1:$I$588,6,FALSE)=0,"",VLOOKUP($D258,WWF_2013Samples_20140919.xlsx!$A$1:$I$588,6,FALSE))</f>
        <v>60</v>
      </c>
      <c r="N258" s="118" t="str">
        <f>IF(VLOOKUP($D258,WWF_2013Samples_20140919.xlsx!$A$1:$I$588,7,FALSE)=0,"",VLOOKUP($D258,WWF_2013Samples_20140919.xlsx!$A$1:$I$588,7,FALSE))</f>
        <v>H-266</v>
      </c>
      <c r="O258" s="119"/>
      <c r="P258" s="113"/>
      <c r="Q258" s="113"/>
      <c r="R258" s="113"/>
    </row>
    <row r="259" spans="1:18" s="155" customFormat="1">
      <c r="A259" s="113"/>
      <c r="B259" s="113">
        <v>257</v>
      </c>
      <c r="C259" s="114" t="s">
        <v>715</v>
      </c>
      <c r="D259" s="115" t="s">
        <v>296</v>
      </c>
      <c r="E259" s="113" t="s">
        <v>2377</v>
      </c>
      <c r="F259" s="162" t="s">
        <v>3666</v>
      </c>
      <c r="G259" s="162" t="s">
        <v>3658</v>
      </c>
      <c r="H259" s="162"/>
      <c r="I259" s="116">
        <f>IF(VLOOKUP($D259,WWF_2013Samples_20140919.xlsx!$A$1:$I$588,2,FALSE)=0,"",VLOOKUP($D259,WWF_2013Samples_20140919.xlsx!$A$1:$I$588,2,FALSE))</f>
        <v>41277</v>
      </c>
      <c r="J259" s="116" t="str">
        <f>IF(VLOOKUP($D259,WWF_2013Samples_20140919.xlsx!$A$1:$I$588,3,FALSE)=0,"",VLOOKUP($D259,WWF_2013Samples_20140919.xlsx!$A$1:$I$588,3,FALSE))</f>
        <v>Hue Sao La NR</v>
      </c>
      <c r="K259" s="117">
        <f>IF(VLOOKUP($D259,WWF_2013Samples_20140919.xlsx!$A$1:$I$588,4,FALSE)=0,"",VLOOKUP($D259,WWF_2013Samples_20140919.xlsx!$A$1:$I$588,4,FALSE))</f>
        <v>348</v>
      </c>
      <c r="L259" s="118" t="str">
        <f>IF(VLOOKUP($D259,WWF_2013Samples_20140919.xlsx!$A$1:$I$588,5,FALSE)=0,"",VLOOKUP($D259,WWF_2013Samples_20140919.xlsx!$A$1:$I$588,5,FALSE))</f>
        <v>C03/01/2013 I</v>
      </c>
      <c r="M259" s="118">
        <f>IF(VLOOKUP($D259,WWF_2013Samples_20140919.xlsx!$A$1:$I$588,6,FALSE)=0,"",VLOOKUP($D259,WWF_2013Samples_20140919.xlsx!$A$1:$I$588,6,FALSE))</f>
        <v>77</v>
      </c>
      <c r="N259" s="118" t="str">
        <f>IF(VLOOKUP($D259,WWF_2013Samples_20140919.xlsx!$A$1:$I$588,7,FALSE)=0,"",VLOOKUP($D259,WWF_2013Samples_20140919.xlsx!$A$1:$I$588,7,FALSE))</f>
        <v>H-268</v>
      </c>
      <c r="O259" s="119"/>
      <c r="P259" s="113"/>
      <c r="Q259" s="113"/>
      <c r="R259" s="113"/>
    </row>
    <row r="260" spans="1:18" s="155" customFormat="1">
      <c r="A260" s="113"/>
      <c r="B260" s="113">
        <v>258</v>
      </c>
      <c r="C260" s="114" t="s">
        <v>715</v>
      </c>
      <c r="D260" s="115" t="s">
        <v>291</v>
      </c>
      <c r="E260" s="113" t="s">
        <v>2377</v>
      </c>
      <c r="F260" s="162" t="s">
        <v>3666</v>
      </c>
      <c r="G260" s="162" t="s">
        <v>3658</v>
      </c>
      <c r="H260" s="162"/>
      <c r="I260" s="116">
        <f>IF(VLOOKUP($D260,WWF_2013Samples_20140919.xlsx!$A$1:$I$588,2,FALSE)=0,"",VLOOKUP($D260,WWF_2013Samples_20140919.xlsx!$A$1:$I$588,2,FALSE))</f>
        <v>41278</v>
      </c>
      <c r="J260" s="116" t="str">
        <f>IF(VLOOKUP($D260,WWF_2013Samples_20140919.xlsx!$A$1:$I$588,3,FALSE)=0,"",VLOOKUP($D260,WWF_2013Samples_20140919.xlsx!$A$1:$I$588,3,FALSE))</f>
        <v>Hue Sao La NR</v>
      </c>
      <c r="K260" s="117">
        <f>IF(VLOOKUP($D260,WWF_2013Samples_20140919.xlsx!$A$1:$I$588,4,FALSE)=0,"",VLOOKUP($D260,WWF_2013Samples_20140919.xlsx!$A$1:$I$588,4,FALSE))</f>
        <v>348</v>
      </c>
      <c r="L260" s="118" t="str">
        <f>IF(VLOOKUP($D260,WWF_2013Samples_20140919.xlsx!$A$1:$I$588,5,FALSE)=0,"",VLOOKUP($D260,WWF_2013Samples_20140919.xlsx!$A$1:$I$588,5,FALSE))</f>
        <v>A04/01/2013 V</v>
      </c>
      <c r="M260" s="118">
        <f>IF(VLOOKUP($D260,WWF_2013Samples_20140919.xlsx!$A$1:$I$588,6,FALSE)=0,"",VLOOKUP($D260,WWF_2013Samples_20140919.xlsx!$A$1:$I$588,6,FALSE))</f>
        <v>81</v>
      </c>
      <c r="N260" s="118" t="str">
        <f>IF(VLOOKUP($D260,WWF_2013Samples_20140919.xlsx!$A$1:$I$588,7,FALSE)=0,"",VLOOKUP($D260,WWF_2013Samples_20140919.xlsx!$A$1:$I$588,7,FALSE))</f>
        <v>H-272</v>
      </c>
      <c r="O260" s="119"/>
      <c r="P260" s="113"/>
      <c r="Q260" s="113"/>
      <c r="R260" s="113"/>
    </row>
    <row r="261" spans="1:18" s="155" customFormat="1">
      <c r="A261" s="113"/>
      <c r="B261" s="113">
        <v>259</v>
      </c>
      <c r="C261" s="114" t="s">
        <v>715</v>
      </c>
      <c r="D261" s="115" t="s">
        <v>427</v>
      </c>
      <c r="E261" s="113" t="s">
        <v>2377</v>
      </c>
      <c r="F261" s="162" t="s">
        <v>3666</v>
      </c>
      <c r="G261" s="162" t="s">
        <v>3658</v>
      </c>
      <c r="H261" s="162"/>
      <c r="I261" s="116">
        <f>IF(VLOOKUP($D261,WWF_2013Samples_20140919.xlsx!$A$1:$I$588,2,FALSE)=0,"",VLOOKUP($D261,WWF_2013Samples_20140919.xlsx!$A$1:$I$588,2,FALSE))</f>
        <v>41278</v>
      </c>
      <c r="J261" s="116" t="str">
        <f>IF(VLOOKUP($D261,WWF_2013Samples_20140919.xlsx!$A$1:$I$588,3,FALSE)=0,"",VLOOKUP($D261,WWF_2013Samples_20140919.xlsx!$A$1:$I$588,3,FALSE))</f>
        <v>Hue Sao La NR</v>
      </c>
      <c r="K261" s="117">
        <f>IF(VLOOKUP($D261,WWF_2013Samples_20140919.xlsx!$A$1:$I$588,4,FALSE)=0,"",VLOOKUP($D261,WWF_2013Samples_20140919.xlsx!$A$1:$I$588,4,FALSE))</f>
        <v>348</v>
      </c>
      <c r="L261" s="118" t="str">
        <f>IF(VLOOKUP($D261,WWF_2013Samples_20140919.xlsx!$A$1:$I$588,5,FALSE)=0,"",VLOOKUP($D261,WWF_2013Samples_20140919.xlsx!$A$1:$I$588,5,FALSE))</f>
        <v>A04/01/2013 II</v>
      </c>
      <c r="M261" s="118">
        <f>IF(VLOOKUP($D261,WWF_2013Samples_20140919.xlsx!$A$1:$I$588,6,FALSE)=0,"",VLOOKUP($D261,WWF_2013Samples_20140919.xlsx!$A$1:$I$588,6,FALSE))</f>
        <v>41</v>
      </c>
      <c r="N261" s="118" t="str">
        <f>IF(VLOOKUP($D261,WWF_2013Samples_20140919.xlsx!$A$1:$I$588,7,FALSE)=0,"",VLOOKUP($D261,WWF_2013Samples_20140919.xlsx!$A$1:$I$588,7,FALSE))</f>
        <v>H-274</v>
      </c>
      <c r="O261" s="119"/>
      <c r="P261" s="113"/>
      <c r="Q261" s="113"/>
      <c r="R261" s="113"/>
    </row>
    <row r="262" spans="1:18" s="155" customFormat="1">
      <c r="A262" s="113"/>
      <c r="B262" s="113">
        <v>260</v>
      </c>
      <c r="C262" s="114" t="s">
        <v>715</v>
      </c>
      <c r="D262" s="115" t="s">
        <v>297</v>
      </c>
      <c r="E262" s="113" t="s">
        <v>2377</v>
      </c>
      <c r="F262" s="162" t="s">
        <v>3666</v>
      </c>
      <c r="G262" s="162" t="s">
        <v>3658</v>
      </c>
      <c r="H262" s="162"/>
      <c r="I262" s="116">
        <f>IF(VLOOKUP($D262,WWF_2013Samples_20140919.xlsx!$A$1:$I$588,2,FALSE)=0,"",VLOOKUP($D262,WWF_2013Samples_20140919.xlsx!$A$1:$I$588,2,FALSE))</f>
        <v>41279</v>
      </c>
      <c r="J262" s="116" t="str">
        <f>IF(VLOOKUP($D262,WWF_2013Samples_20140919.xlsx!$A$1:$I$588,3,FALSE)=0,"",VLOOKUP($D262,WWF_2013Samples_20140919.xlsx!$A$1:$I$588,3,FALSE))</f>
        <v>Hue Sao La NR</v>
      </c>
      <c r="K262" s="117">
        <f>IF(VLOOKUP($D262,WWF_2013Samples_20140919.xlsx!$A$1:$I$588,4,FALSE)=0,"",VLOOKUP($D262,WWF_2013Samples_20140919.xlsx!$A$1:$I$588,4,FALSE))</f>
        <v>348</v>
      </c>
      <c r="L262" s="118" t="str">
        <f>IF(VLOOKUP($D262,WWF_2013Samples_20140919.xlsx!$A$1:$I$588,5,FALSE)=0,"",VLOOKUP($D262,WWF_2013Samples_20140919.xlsx!$A$1:$I$588,5,FALSE))</f>
        <v>A05/01/2013 I</v>
      </c>
      <c r="M262" s="118">
        <f>IF(VLOOKUP($D262,WWF_2013Samples_20140919.xlsx!$A$1:$I$588,6,FALSE)=0,"",VLOOKUP($D262,WWF_2013Samples_20140919.xlsx!$A$1:$I$588,6,FALSE))</f>
        <v>110</v>
      </c>
      <c r="N262" s="118" t="str">
        <f>IF(VLOOKUP($D262,WWF_2013Samples_20140919.xlsx!$A$1:$I$588,7,FALSE)=0,"",VLOOKUP($D262,WWF_2013Samples_20140919.xlsx!$A$1:$I$588,7,FALSE))</f>
        <v>H-278</v>
      </c>
      <c r="O262" s="119"/>
      <c r="P262" s="113"/>
      <c r="Q262" s="113"/>
      <c r="R262" s="113"/>
    </row>
    <row r="263" spans="1:18" s="155" customFormat="1">
      <c r="A263" s="113"/>
      <c r="B263" s="113">
        <v>261</v>
      </c>
      <c r="C263" s="114" t="s">
        <v>715</v>
      </c>
      <c r="D263" s="115" t="s">
        <v>271</v>
      </c>
      <c r="E263" s="113" t="s">
        <v>2377</v>
      </c>
      <c r="F263" s="162" t="s">
        <v>3666</v>
      </c>
      <c r="G263" s="162" t="s">
        <v>3658</v>
      </c>
      <c r="H263" s="162"/>
      <c r="I263" s="116">
        <f>IF(VLOOKUP($D263,WWF_2013Samples_20140919.xlsx!$A$1:$I$588,2,FALSE)=0,"",VLOOKUP($D263,WWF_2013Samples_20140919.xlsx!$A$1:$I$588,2,FALSE))</f>
        <v>41279</v>
      </c>
      <c r="J263" s="116" t="str">
        <f>IF(VLOOKUP($D263,WWF_2013Samples_20140919.xlsx!$A$1:$I$588,3,FALSE)=0,"",VLOOKUP($D263,WWF_2013Samples_20140919.xlsx!$A$1:$I$588,3,FALSE))</f>
        <v>Hue Sao La NR</v>
      </c>
      <c r="K263" s="117">
        <f>IF(VLOOKUP($D263,WWF_2013Samples_20140919.xlsx!$A$1:$I$588,4,FALSE)=0,"",VLOOKUP($D263,WWF_2013Samples_20140919.xlsx!$A$1:$I$588,4,FALSE))</f>
        <v>348</v>
      </c>
      <c r="L263" s="118" t="str">
        <f>IF(VLOOKUP($D263,WWF_2013Samples_20140919.xlsx!$A$1:$I$588,5,FALSE)=0,"",VLOOKUP($D263,WWF_2013Samples_20140919.xlsx!$A$1:$I$588,5,FALSE))</f>
        <v>A05/01/2013 II</v>
      </c>
      <c r="M263" s="118">
        <f>IF(VLOOKUP($D263,WWF_2013Samples_20140919.xlsx!$A$1:$I$588,6,FALSE)=0,"",VLOOKUP($D263,WWF_2013Samples_20140919.xlsx!$A$1:$I$588,6,FALSE))</f>
        <v>57</v>
      </c>
      <c r="N263" s="118" t="str">
        <f>IF(VLOOKUP($D263,WWF_2013Samples_20140919.xlsx!$A$1:$I$588,7,FALSE)=0,"",VLOOKUP($D263,WWF_2013Samples_20140919.xlsx!$A$1:$I$588,7,FALSE))</f>
        <v>H-279</v>
      </c>
      <c r="O263" s="119"/>
      <c r="P263" s="113"/>
      <c r="Q263" s="113"/>
      <c r="R263" s="113"/>
    </row>
    <row r="264" spans="1:18" s="155" customFormat="1">
      <c r="A264" s="113"/>
      <c r="B264" s="113">
        <v>262</v>
      </c>
      <c r="C264" s="114" t="s">
        <v>715</v>
      </c>
      <c r="D264" s="115" t="s">
        <v>521</v>
      </c>
      <c r="E264" s="113" t="s">
        <v>2377</v>
      </c>
      <c r="F264" s="162" t="s">
        <v>3666</v>
      </c>
      <c r="G264" s="162" t="s">
        <v>3658</v>
      </c>
      <c r="H264" s="162"/>
      <c r="I264" s="116">
        <f>IF(VLOOKUP($D264,WWF_2013Samples_20140919.xlsx!$A$1:$I$588,2,FALSE)=0,"",VLOOKUP($D264,WWF_2013Samples_20140919.xlsx!$A$1:$I$588,2,FALSE))</f>
        <v>41279</v>
      </c>
      <c r="J264" s="116" t="str">
        <f>IF(VLOOKUP($D264,WWF_2013Samples_20140919.xlsx!$A$1:$I$588,3,FALSE)=0,"",VLOOKUP($D264,WWF_2013Samples_20140919.xlsx!$A$1:$I$588,3,FALSE))</f>
        <v>Hue Sao La NR</v>
      </c>
      <c r="K264" s="117">
        <f>IF(VLOOKUP($D264,WWF_2013Samples_20140919.xlsx!$A$1:$I$588,4,FALSE)=0,"",VLOOKUP($D264,WWF_2013Samples_20140919.xlsx!$A$1:$I$588,4,FALSE))</f>
        <v>348</v>
      </c>
      <c r="L264" s="118" t="str">
        <f>IF(VLOOKUP($D264,WWF_2013Samples_20140919.xlsx!$A$1:$I$588,5,FALSE)=0,"",VLOOKUP($D264,WWF_2013Samples_20140919.xlsx!$A$1:$I$588,5,FALSE))</f>
        <v>B05/01/2013 II</v>
      </c>
      <c r="M264" s="118">
        <f>IF(VLOOKUP($D264,WWF_2013Samples_20140919.xlsx!$A$1:$I$588,6,FALSE)=0,"",VLOOKUP($D264,WWF_2013Samples_20140919.xlsx!$A$1:$I$588,6,FALSE))</f>
        <v>118</v>
      </c>
      <c r="N264" s="118" t="str">
        <f>IF(VLOOKUP($D264,WWF_2013Samples_20140919.xlsx!$A$1:$I$588,7,FALSE)=0,"",VLOOKUP($D264,WWF_2013Samples_20140919.xlsx!$A$1:$I$588,7,FALSE))</f>
        <v>H-281</v>
      </c>
      <c r="O264" s="119"/>
      <c r="P264" s="113"/>
      <c r="Q264" s="113"/>
      <c r="R264" s="113"/>
    </row>
    <row r="265" spans="1:18" s="155" customFormat="1">
      <c r="A265" s="113"/>
      <c r="B265" s="113">
        <v>263</v>
      </c>
      <c r="C265" s="114" t="s">
        <v>715</v>
      </c>
      <c r="D265" s="115" t="s">
        <v>273</v>
      </c>
      <c r="E265" s="113" t="s">
        <v>2377</v>
      </c>
      <c r="F265" s="162" t="s">
        <v>3666</v>
      </c>
      <c r="G265" s="162" t="s">
        <v>3658</v>
      </c>
      <c r="H265" s="162"/>
      <c r="I265" s="116">
        <f>IF(VLOOKUP($D265,WWF_2013Samples_20140919.xlsx!$A$1:$I$588,2,FALSE)=0,"",VLOOKUP($D265,WWF_2013Samples_20140919.xlsx!$A$1:$I$588,2,FALSE))</f>
        <v>41279</v>
      </c>
      <c r="J265" s="116" t="str">
        <f>IF(VLOOKUP($D265,WWF_2013Samples_20140919.xlsx!$A$1:$I$588,3,FALSE)=0,"",VLOOKUP($D265,WWF_2013Samples_20140919.xlsx!$A$1:$I$588,3,FALSE))</f>
        <v>Hue Sao La NR</v>
      </c>
      <c r="K265" s="117">
        <f>IF(VLOOKUP($D265,WWF_2013Samples_20140919.xlsx!$A$1:$I$588,4,FALSE)=0,"",VLOOKUP($D265,WWF_2013Samples_20140919.xlsx!$A$1:$I$588,4,FALSE))</f>
        <v>348</v>
      </c>
      <c r="L265" s="118" t="str">
        <f>IF(VLOOKUP($D265,WWF_2013Samples_20140919.xlsx!$A$1:$I$588,5,FALSE)=0,"",VLOOKUP($D265,WWF_2013Samples_20140919.xlsx!$A$1:$I$588,5,FALSE))</f>
        <v>C05/01/2013 I</v>
      </c>
      <c r="M265" s="118">
        <f>IF(VLOOKUP($D265,WWF_2013Samples_20140919.xlsx!$A$1:$I$588,6,FALSE)=0,"",VLOOKUP($D265,WWF_2013Samples_20140919.xlsx!$A$1:$I$588,6,FALSE))</f>
        <v>122</v>
      </c>
      <c r="N265" s="118" t="str">
        <f>IF(VLOOKUP($D265,WWF_2013Samples_20140919.xlsx!$A$1:$I$588,7,FALSE)=0,"",VLOOKUP($D265,WWF_2013Samples_20140919.xlsx!$A$1:$I$588,7,FALSE))</f>
        <v>H-282</v>
      </c>
      <c r="O265" s="119"/>
      <c r="P265" s="113"/>
      <c r="Q265" s="113"/>
      <c r="R265" s="113"/>
    </row>
    <row r="266" spans="1:18" s="155" customFormat="1">
      <c r="A266" s="113"/>
      <c r="B266" s="113">
        <v>264</v>
      </c>
      <c r="C266" s="114" t="s">
        <v>715</v>
      </c>
      <c r="D266" s="115" t="s">
        <v>274</v>
      </c>
      <c r="E266" s="113" t="s">
        <v>2377</v>
      </c>
      <c r="F266" s="162" t="s">
        <v>3666</v>
      </c>
      <c r="G266" s="162" t="s">
        <v>3658</v>
      </c>
      <c r="H266" s="162"/>
      <c r="I266" s="116">
        <f>IF(VLOOKUP($D266,WWF_2013Samples_20140919.xlsx!$A$1:$I$588,2,FALSE)=0,"",VLOOKUP($D266,WWF_2013Samples_20140919.xlsx!$A$1:$I$588,2,FALSE))</f>
        <v>41279</v>
      </c>
      <c r="J266" s="116" t="str">
        <f>IF(VLOOKUP($D266,WWF_2013Samples_20140919.xlsx!$A$1:$I$588,3,FALSE)=0,"",VLOOKUP($D266,WWF_2013Samples_20140919.xlsx!$A$1:$I$588,3,FALSE))</f>
        <v>Hue Sao La NR</v>
      </c>
      <c r="K266" s="117">
        <f>IF(VLOOKUP($D266,WWF_2013Samples_20140919.xlsx!$A$1:$I$588,4,FALSE)=0,"",VLOOKUP($D266,WWF_2013Samples_20140919.xlsx!$A$1:$I$588,4,FALSE))</f>
        <v>348</v>
      </c>
      <c r="L266" s="118" t="str">
        <f>IF(VLOOKUP($D266,WWF_2013Samples_20140919.xlsx!$A$1:$I$588,5,FALSE)=0,"",VLOOKUP($D266,WWF_2013Samples_20140919.xlsx!$A$1:$I$588,5,FALSE))</f>
        <v>C05/01/2013 II</v>
      </c>
      <c r="M266" s="118">
        <f>IF(VLOOKUP($D266,WWF_2013Samples_20140919.xlsx!$A$1:$I$588,6,FALSE)=0,"",VLOOKUP($D266,WWF_2013Samples_20140919.xlsx!$A$1:$I$588,6,FALSE))</f>
        <v>104</v>
      </c>
      <c r="N266" s="118" t="str">
        <f>IF(VLOOKUP($D266,WWF_2013Samples_20140919.xlsx!$A$1:$I$588,7,FALSE)=0,"",VLOOKUP($D266,WWF_2013Samples_20140919.xlsx!$A$1:$I$588,7,FALSE))</f>
        <v>H-283</v>
      </c>
      <c r="O266" s="119"/>
      <c r="P266" s="113"/>
      <c r="Q266" s="113"/>
      <c r="R266" s="113"/>
    </row>
    <row r="267" spans="1:18" s="155" customFormat="1">
      <c r="A267" s="113"/>
      <c r="B267" s="113">
        <v>265</v>
      </c>
      <c r="C267" s="114" t="s">
        <v>715</v>
      </c>
      <c r="D267" s="115" t="s">
        <v>62</v>
      </c>
      <c r="E267" s="113" t="s">
        <v>2377</v>
      </c>
      <c r="F267" s="162" t="s">
        <v>3666</v>
      </c>
      <c r="G267" s="162" t="s">
        <v>3658</v>
      </c>
      <c r="H267" s="162"/>
      <c r="I267" s="116">
        <f>IF(VLOOKUP($D267,WWF_2013Samples_20140919.xlsx!$A$1:$I$588,2,FALSE)=0,"",VLOOKUP($D267,WWF_2013Samples_20140919.xlsx!$A$1:$I$588,2,FALSE))</f>
        <v>41280</v>
      </c>
      <c r="J267" s="116" t="str">
        <f>IF(VLOOKUP($D267,WWF_2013Samples_20140919.xlsx!$A$1:$I$588,3,FALSE)=0,"",VLOOKUP($D267,WWF_2013Samples_20140919.xlsx!$A$1:$I$588,3,FALSE))</f>
        <v>Hue Sao La NR</v>
      </c>
      <c r="K267" s="117">
        <f>IF(VLOOKUP($D267,WWF_2013Samples_20140919.xlsx!$A$1:$I$588,4,FALSE)=0,"",VLOOKUP($D267,WWF_2013Samples_20140919.xlsx!$A$1:$I$588,4,FALSE))</f>
        <v>348</v>
      </c>
      <c r="L267" s="118" t="str">
        <f>IF(VLOOKUP($D267,WWF_2013Samples_20140919.xlsx!$A$1:$I$588,5,FALSE)=0,"",VLOOKUP($D267,WWF_2013Samples_20140919.xlsx!$A$1:$I$588,5,FALSE))</f>
        <v>A06/01/2013 I</v>
      </c>
      <c r="M267" s="118">
        <f>IF(VLOOKUP($D267,WWF_2013Samples_20140919.xlsx!$A$1:$I$588,6,FALSE)=0,"",VLOOKUP($D267,WWF_2013Samples_20140919.xlsx!$A$1:$I$588,6,FALSE))</f>
        <v>30</v>
      </c>
      <c r="N267" s="118" t="str">
        <f>IF(VLOOKUP($D267,WWF_2013Samples_20140919.xlsx!$A$1:$I$588,7,FALSE)=0,"",VLOOKUP($D267,WWF_2013Samples_20140919.xlsx!$A$1:$I$588,7,FALSE))</f>
        <v>H-285</v>
      </c>
      <c r="O267" s="119"/>
      <c r="P267" s="113"/>
      <c r="Q267" s="113"/>
      <c r="R267" s="113"/>
    </row>
    <row r="268" spans="1:18" s="155" customFormat="1">
      <c r="A268" s="113"/>
      <c r="B268" s="113">
        <v>266</v>
      </c>
      <c r="C268" s="114" t="s">
        <v>715</v>
      </c>
      <c r="D268" s="115" t="s">
        <v>298</v>
      </c>
      <c r="E268" s="113" t="s">
        <v>2377</v>
      </c>
      <c r="F268" s="162" t="s">
        <v>3666</v>
      </c>
      <c r="G268" s="162" t="s">
        <v>3658</v>
      </c>
      <c r="H268" s="162"/>
      <c r="I268" s="116">
        <f>IF(VLOOKUP($D268,WWF_2013Samples_20140919.xlsx!$A$1:$I$588,2,FALSE)=0,"",VLOOKUP($D268,WWF_2013Samples_20140919.xlsx!$A$1:$I$588,2,FALSE))</f>
        <v>41280</v>
      </c>
      <c r="J268" s="116" t="str">
        <f>IF(VLOOKUP($D268,WWF_2013Samples_20140919.xlsx!$A$1:$I$588,3,FALSE)=0,"",VLOOKUP($D268,WWF_2013Samples_20140919.xlsx!$A$1:$I$588,3,FALSE))</f>
        <v>Hue Sao La NR</v>
      </c>
      <c r="K268" s="117">
        <f>IF(VLOOKUP($D268,WWF_2013Samples_20140919.xlsx!$A$1:$I$588,4,FALSE)=0,"",VLOOKUP($D268,WWF_2013Samples_20140919.xlsx!$A$1:$I$588,4,FALSE))</f>
        <v>348</v>
      </c>
      <c r="L268" s="118" t="str">
        <f>IF(VLOOKUP($D268,WWF_2013Samples_20140919.xlsx!$A$1:$I$588,5,FALSE)=0,"",VLOOKUP($D268,WWF_2013Samples_20140919.xlsx!$A$1:$I$588,5,FALSE))</f>
        <v>A06/01/2013 II</v>
      </c>
      <c r="M268" s="118">
        <f>IF(VLOOKUP($D268,WWF_2013Samples_20140919.xlsx!$A$1:$I$588,6,FALSE)=0,"",VLOOKUP($D268,WWF_2013Samples_20140919.xlsx!$A$1:$I$588,6,FALSE))</f>
        <v>210</v>
      </c>
      <c r="N268" s="118" t="str">
        <f>IF(VLOOKUP($D268,WWF_2013Samples_20140919.xlsx!$A$1:$I$588,7,FALSE)=0,"",VLOOKUP($D268,WWF_2013Samples_20140919.xlsx!$A$1:$I$588,7,FALSE))</f>
        <v>H-286</v>
      </c>
      <c r="O268" s="119"/>
      <c r="P268" s="113"/>
      <c r="Q268" s="113"/>
      <c r="R268" s="113"/>
    </row>
    <row r="269" spans="1:18" s="155" customFormat="1">
      <c r="A269" s="113"/>
      <c r="B269" s="113">
        <v>267</v>
      </c>
      <c r="C269" s="114" t="s">
        <v>715</v>
      </c>
      <c r="D269" s="115" t="s">
        <v>489</v>
      </c>
      <c r="E269" s="113" t="s">
        <v>2377</v>
      </c>
      <c r="F269" s="162" t="s">
        <v>3666</v>
      </c>
      <c r="G269" s="162" t="s">
        <v>3658</v>
      </c>
      <c r="H269" s="162"/>
      <c r="I269" s="116">
        <f>IF(VLOOKUP($D269,WWF_2013Samples_20140919.xlsx!$A$1:$I$588,2,FALSE)=0,"",VLOOKUP($D269,WWF_2013Samples_20140919.xlsx!$A$1:$I$588,2,FALSE))</f>
        <v>41280</v>
      </c>
      <c r="J269" s="116" t="str">
        <f>IF(VLOOKUP($D269,WWF_2013Samples_20140919.xlsx!$A$1:$I$588,3,FALSE)=0,"",VLOOKUP($D269,WWF_2013Samples_20140919.xlsx!$A$1:$I$588,3,FALSE))</f>
        <v>Hue Sao La NR</v>
      </c>
      <c r="K269" s="117">
        <f>IF(VLOOKUP($D269,WWF_2013Samples_20140919.xlsx!$A$1:$I$588,4,FALSE)=0,"",VLOOKUP($D269,WWF_2013Samples_20140919.xlsx!$A$1:$I$588,4,FALSE))</f>
        <v>348</v>
      </c>
      <c r="L269" s="118" t="str">
        <f>IF(VLOOKUP($D269,WWF_2013Samples_20140919.xlsx!$A$1:$I$588,5,FALSE)=0,"",VLOOKUP($D269,WWF_2013Samples_20140919.xlsx!$A$1:$I$588,5,FALSE))</f>
        <v>C06/01/2013 II</v>
      </c>
      <c r="M269" s="118">
        <f>IF(VLOOKUP($D269,WWF_2013Samples_20140919.xlsx!$A$1:$I$588,6,FALSE)=0,"",VLOOKUP($D269,WWF_2013Samples_20140919.xlsx!$A$1:$I$588,6,FALSE))</f>
        <v>30</v>
      </c>
      <c r="N269" s="118" t="str">
        <f>IF(VLOOKUP($D269,WWF_2013Samples_20140919.xlsx!$A$1:$I$588,7,FALSE)=0,"",VLOOKUP($D269,WWF_2013Samples_20140919.xlsx!$A$1:$I$588,7,FALSE))</f>
        <v>H-287</v>
      </c>
      <c r="O269" s="119"/>
      <c r="P269" s="113"/>
      <c r="Q269" s="113"/>
      <c r="R269" s="113"/>
    </row>
    <row r="270" spans="1:18" s="155" customFormat="1">
      <c r="A270" s="108"/>
      <c r="B270" s="108">
        <v>268</v>
      </c>
      <c r="C270" s="121" t="s">
        <v>715</v>
      </c>
      <c r="D270" s="109" t="s">
        <v>617</v>
      </c>
      <c r="E270" s="108" t="s">
        <v>3167</v>
      </c>
      <c r="F270" s="162" t="s">
        <v>3666</v>
      </c>
      <c r="G270" s="162" t="s">
        <v>3658</v>
      </c>
      <c r="H270" s="162"/>
      <c r="I270" s="110">
        <f>IF(VLOOKUP($D270,Leech_Combinations_20140919.xls!$A$1:$Q$382,2,FALSE)=0,"",VLOOKUP($D270,Leech_Combinations_20140919.xls!$A$1:$Q$382,2,FALSE))</f>
        <v>41553</v>
      </c>
      <c r="J270" s="110" t="str">
        <f>IF(VLOOKUP($D270,Leech_Combinations_20140919.xls!$A$1:$Q$382,14,FALSE)=0,"",VLOOKUP($D270,Leech_Combinations_20140919.xls!$A$1:$Q$382,14,FALSE))</f>
        <v>Hue NR</v>
      </c>
      <c r="K270" s="111" t="str">
        <f>IF(VLOOKUP($D270,Leech_Combinations_20140919.xls!$A$1:$Q$382,15,FALSE)=0,"",VLOOKUP($D270,Leech_Combinations_20140919.xls!$A$1:$Q$382,15,FALSE))</f>
        <v>351- 352</v>
      </c>
      <c r="L270" s="120"/>
      <c r="M270" s="120">
        <f>IF(VLOOKUP($D270,Leech_Combinations_20140919.xls!$A$1:$Q$382,13,FALSE)=0, "", VLOOKUP($D270,Leech_Combinations_20140919.xls!$A$1:$Q$382,13,FALSE))</f>
        <v>50</v>
      </c>
      <c r="N270" s="120" t="str">
        <f>IF(VLOOKUP($D270,Leech_Combinations_20140919.xls!$A$1:$Q$382,6,FALSE)=0, "", VLOOKUP($D270,Leech_Combinations_20140919.xls!$A$1:$Q$382,6,FALSE))</f>
        <v>H155</v>
      </c>
      <c r="O270" s="120" t="str">
        <f>IF(VLOOKUP($D270,Leech_Combinations_20140919.xls!$A$1:$Q$382,3,FALSE)=0, "", VLOOKUP($D270,Leech_Combinations_20140919.xls!$A$1:$Q$382,3,FALSE))</f>
        <v>Hoa</v>
      </c>
      <c r="P270" s="108"/>
      <c r="Q270" s="108"/>
      <c r="R270" s="108"/>
    </row>
    <row r="271" spans="1:18" s="155" customFormat="1">
      <c r="A271" s="108"/>
      <c r="B271" s="108">
        <v>269</v>
      </c>
      <c r="C271" s="121" t="s">
        <v>715</v>
      </c>
      <c r="D271" s="109" t="s">
        <v>644</v>
      </c>
      <c r="E271" s="108" t="s">
        <v>3167</v>
      </c>
      <c r="F271" s="162" t="s">
        <v>3666</v>
      </c>
      <c r="G271" s="162" t="s">
        <v>3658</v>
      </c>
      <c r="H271" s="162"/>
      <c r="I271" s="110">
        <f>IF(VLOOKUP($D271,Leech_Combinations_20140919.xls!$A$1:$Q$382,2,FALSE)=0,"",VLOOKUP($D271,Leech_Combinations_20140919.xls!$A$1:$Q$382,2,FALSE))</f>
        <v>41553</v>
      </c>
      <c r="J271" s="110" t="str">
        <f>IF(VLOOKUP($D271,Leech_Combinations_20140919.xls!$A$1:$Q$382,14,FALSE)=0,"",VLOOKUP($D271,Leech_Combinations_20140919.xls!$A$1:$Q$382,14,FALSE))</f>
        <v>Hue NR</v>
      </c>
      <c r="K271" s="111">
        <f>IF(VLOOKUP($D271,Leech_Combinations_20140919.xls!$A$1:$Q$382,15,FALSE)=0,"",VLOOKUP($D271,Leech_Combinations_20140919.xls!$A$1:$Q$382,15,FALSE))</f>
        <v>352</v>
      </c>
      <c r="L271" s="120"/>
      <c r="M271" s="120">
        <f>IF(VLOOKUP($D271,Leech_Combinations_20140919.xls!$A$1:$Q$382,13,FALSE)=0, "", VLOOKUP($D271,Leech_Combinations_20140919.xls!$A$1:$Q$382,13,FALSE))</f>
        <v>50</v>
      </c>
      <c r="N271" s="120" t="str">
        <f>IF(VLOOKUP($D271,Leech_Combinations_20140919.xls!$A$1:$Q$382,6,FALSE)=0, "", VLOOKUP($D271,Leech_Combinations_20140919.xls!$A$1:$Q$382,6,FALSE))</f>
        <v>H157</v>
      </c>
      <c r="O271" s="120" t="str">
        <f>IF(VLOOKUP($D271,Leech_Combinations_20140919.xls!$A$1:$Q$382,3,FALSE)=0, "", VLOOKUP($D271,Leech_Combinations_20140919.xls!$A$1:$Q$382,3,FALSE))</f>
        <v>Hoa</v>
      </c>
      <c r="P271" s="108"/>
      <c r="Q271" s="108"/>
      <c r="R271" s="108"/>
    </row>
    <row r="272" spans="1:18" s="155" customFormat="1">
      <c r="A272" s="108"/>
      <c r="B272" s="108">
        <v>270</v>
      </c>
      <c r="C272" s="121" t="s">
        <v>715</v>
      </c>
      <c r="D272" s="109" t="s">
        <v>441</v>
      </c>
      <c r="E272" s="108" t="s">
        <v>3167</v>
      </c>
      <c r="F272" s="162" t="s">
        <v>3666</v>
      </c>
      <c r="G272" s="162" t="s">
        <v>3658</v>
      </c>
      <c r="H272" s="162"/>
      <c r="I272" s="110">
        <f>IF(VLOOKUP($D272,Leech_Combinations_20140919.xls!$A$1:$Q$382,2,FALSE)=0,"",VLOOKUP($D272,Leech_Combinations_20140919.xls!$A$1:$Q$382,2,FALSE))</f>
        <v>41555</v>
      </c>
      <c r="J272" s="110" t="str">
        <f>IF(VLOOKUP($D272,Leech_Combinations_20140919.xls!$A$1:$Q$382,14,FALSE)=0,"",VLOOKUP($D272,Leech_Combinations_20140919.xls!$A$1:$Q$382,14,FALSE))</f>
        <v>Hue NR</v>
      </c>
      <c r="K272" s="111">
        <f>IF(VLOOKUP($D272,Leech_Combinations_20140919.xls!$A$1:$Q$382,15,FALSE)=0,"",VLOOKUP($D272,Leech_Combinations_20140919.xls!$A$1:$Q$382,15,FALSE))</f>
        <v>352</v>
      </c>
      <c r="L272" s="120"/>
      <c r="M272" s="120">
        <f>IF(VLOOKUP($D272,Leech_Combinations_20140919.xls!$A$1:$Q$382,13,FALSE)=0, "", VLOOKUP($D272,Leech_Combinations_20140919.xls!$A$1:$Q$382,13,FALSE))</f>
        <v>50</v>
      </c>
      <c r="N272" s="120" t="str">
        <f>IF(VLOOKUP($D272,Leech_Combinations_20140919.xls!$A$1:$Q$382,6,FALSE)=0, "", VLOOKUP($D272,Leech_Combinations_20140919.xls!$A$1:$Q$382,6,FALSE))</f>
        <v>H180</v>
      </c>
      <c r="O272" s="120" t="str">
        <f>IF(VLOOKUP($D272,Leech_Combinations_20140919.xls!$A$1:$Q$382,3,FALSE)=0, "", VLOOKUP($D272,Leech_Combinations_20140919.xls!$A$1:$Q$382,3,FALSE))</f>
        <v>Andrew</v>
      </c>
      <c r="P272" s="108"/>
      <c r="Q272" s="108"/>
      <c r="R272" s="108"/>
    </row>
    <row r="273" spans="1:18" s="155" customFormat="1">
      <c r="A273" s="108"/>
      <c r="B273" s="108">
        <v>271</v>
      </c>
      <c r="C273" s="121" t="s">
        <v>715</v>
      </c>
      <c r="D273" s="109" t="s">
        <v>515</v>
      </c>
      <c r="E273" s="108" t="s">
        <v>3167</v>
      </c>
      <c r="F273" s="162" t="s">
        <v>3666</v>
      </c>
      <c r="G273" s="162" t="s">
        <v>3658</v>
      </c>
      <c r="H273" s="162"/>
      <c r="I273" s="110" t="str">
        <f>IF(VLOOKUP($D273,Leech_Combinations_20140919.xls!$A$1:$Q$382,2,FALSE)=0,"",VLOOKUP($D273,Leech_Combinations_20140919.xls!$A$1:$Q$382,2,FALSE))</f>
        <v xml:space="preserve"> </v>
      </c>
      <c r="J273" s="110" t="str">
        <f>IF(VLOOKUP($D273,Leech_Combinations_20140919.xls!$A$1:$Q$382,14,FALSE)=0,"",VLOOKUP($D273,Leech_Combinations_20140919.xls!$A$1:$Q$382,14,FALSE))</f>
        <v>Hue NR</v>
      </c>
      <c r="K273" s="111">
        <f>IF(VLOOKUP($D273,Leech_Combinations_20140919.xls!$A$1:$Q$382,15,FALSE)=0,"",VLOOKUP($D273,Leech_Combinations_20140919.xls!$A$1:$Q$382,15,FALSE))</f>
        <v>352</v>
      </c>
      <c r="L273" s="120"/>
      <c r="M273" s="120">
        <f>IF(VLOOKUP($D273,Leech_Combinations_20140919.xls!$A$1:$Q$382,13,FALSE)=0, "", VLOOKUP($D273,Leech_Combinations_20140919.xls!$A$1:$Q$382,13,FALSE))</f>
        <v>50</v>
      </c>
      <c r="N273" s="120" t="str">
        <f>IF(VLOOKUP($D273,Leech_Combinations_20140919.xls!$A$1:$Q$382,6,FALSE)=0, "", VLOOKUP($D273,Leech_Combinations_20140919.xls!$A$1:$Q$382,6,FALSE))</f>
        <v>H360</v>
      </c>
      <c r="O273" s="120" t="str">
        <f>IF(VLOOKUP($D273,Leech_Combinations_20140919.xls!$A$1:$Q$382,3,FALSE)=0, "", VLOOKUP($D273,Leech_Combinations_20140919.xls!$A$1:$Q$382,3,FALSE))</f>
        <v>Vinh</v>
      </c>
      <c r="P273" s="108"/>
      <c r="Q273" s="108"/>
      <c r="R273" s="108"/>
    </row>
    <row r="274" spans="1:18" s="172" customFormat="1">
      <c r="A274" s="167"/>
      <c r="B274" s="167">
        <v>272</v>
      </c>
      <c r="C274" s="168" t="s">
        <v>715</v>
      </c>
      <c r="D274" s="169" t="s">
        <v>369</v>
      </c>
      <c r="E274" s="167" t="s">
        <v>3167</v>
      </c>
      <c r="F274" s="162" t="s">
        <v>3666</v>
      </c>
      <c r="G274" s="170" t="s">
        <v>3658</v>
      </c>
      <c r="H274" s="170"/>
      <c r="I274" s="171" t="str">
        <f>IF(VLOOKUP($D274,Leech_Combinations_20140919.xls!$A$1:$Q$382,2,FALSE)=0,"",VLOOKUP($D274,Leech_Combinations_20140919.xls!$A$1:$Q$382,2,FALSE))</f>
        <v/>
      </c>
      <c r="J274" s="171" t="str">
        <f>IF(VLOOKUP($D274,Leech_Combinations_20140919.xls!$A$1:$Q$382,14,FALSE)=0,"",VLOOKUP($D274,Leech_Combinations_20140919.xls!$A$1:$Q$382,14,FALSE))</f>
        <v>Hue NR</v>
      </c>
      <c r="K274" s="171">
        <f>IF(VLOOKUP($D274,Leech_Combinations_20140919.xls!$A$1:$Q$382,15,FALSE)=0,"",VLOOKUP($D274,Leech_Combinations_20140919.xls!$A$1:$Q$382,15,FALSE))</f>
        <v>352</v>
      </c>
      <c r="L274" s="171"/>
      <c r="M274" s="171">
        <f>IF(VLOOKUP($D274,Leech_Combinations_20140919.xls!$A$1:$Q$382,13,FALSE)=0, "", VLOOKUP($D274,Leech_Combinations_20140919.xls!$A$1:$Q$382,13,FALSE))</f>
        <v>50</v>
      </c>
      <c r="N274" s="171" t="str">
        <f>IF(VLOOKUP($D274,Leech_Combinations_20140919.xls!$A$1:$Q$382,6,FALSE)=0, "", VLOOKUP($D274,Leech_Combinations_20140919.xls!$A$1:$Q$382,6,FALSE))</f>
        <v>H366</v>
      </c>
      <c r="O274" s="171" t="str">
        <f>IF(VLOOKUP($D274,Leech_Combinations_20140919.xls!$A$1:$Q$382,3,FALSE)=0, "", VLOOKUP($D274,Leech_Combinations_20140919.xls!$A$1:$Q$382,3,FALSE))</f>
        <v>Vinh</v>
      </c>
      <c r="P274" s="167"/>
      <c r="Q274" s="167"/>
      <c r="R274" s="167"/>
    </row>
    <row r="275" spans="1:18" s="155" customFormat="1">
      <c r="A275" s="108"/>
      <c r="B275" s="108">
        <v>273</v>
      </c>
      <c r="C275" s="121" t="s">
        <v>716</v>
      </c>
      <c r="D275" s="122" t="s">
        <v>622</v>
      </c>
      <c r="E275" s="108" t="s">
        <v>3653</v>
      </c>
      <c r="F275" s="162"/>
      <c r="G275" s="162" t="s">
        <v>3655</v>
      </c>
      <c r="H275" s="162"/>
      <c r="I275" s="110"/>
      <c r="J275" s="110"/>
      <c r="K275" s="110"/>
      <c r="L275" s="110"/>
      <c r="M275" s="112"/>
      <c r="N275" s="120"/>
      <c r="O275" s="120"/>
      <c r="P275" s="108"/>
      <c r="Q275" s="108"/>
      <c r="R275" s="108"/>
    </row>
    <row r="276" spans="1:18" s="155" customFormat="1">
      <c r="A276" s="108"/>
      <c r="B276" s="108">
        <v>274</v>
      </c>
      <c r="C276" s="121" t="s">
        <v>716</v>
      </c>
      <c r="D276" s="122" t="s">
        <v>633</v>
      </c>
      <c r="E276" s="108" t="s">
        <v>3653</v>
      </c>
      <c r="F276" s="162"/>
      <c r="G276" s="162" t="s">
        <v>3655</v>
      </c>
      <c r="H276" s="162"/>
      <c r="I276" s="110"/>
      <c r="J276" s="110"/>
      <c r="K276" s="110"/>
      <c r="L276" s="110"/>
      <c r="M276" s="112"/>
      <c r="N276" s="120"/>
      <c r="O276" s="120"/>
      <c r="P276" s="108"/>
      <c r="Q276" s="108"/>
      <c r="R276" s="108"/>
    </row>
    <row r="277" spans="1:18" s="155" customFormat="1">
      <c r="A277" s="108"/>
      <c r="B277" s="108">
        <v>275</v>
      </c>
      <c r="C277" s="121" t="s">
        <v>716</v>
      </c>
      <c r="D277" s="122" t="s">
        <v>495</v>
      </c>
      <c r="E277" s="108" t="s">
        <v>3653</v>
      </c>
      <c r="F277" s="162"/>
      <c r="G277" s="162" t="s">
        <v>3655</v>
      </c>
      <c r="H277" s="162"/>
      <c r="I277" s="110"/>
      <c r="J277" s="110"/>
      <c r="K277" s="110"/>
      <c r="L277" s="110"/>
      <c r="M277" s="112"/>
      <c r="N277" s="120"/>
      <c r="O277" s="120"/>
      <c r="P277" s="108"/>
      <c r="Q277" s="108"/>
      <c r="R277" s="108"/>
    </row>
    <row r="278" spans="1:18" s="155" customFormat="1">
      <c r="A278" s="108"/>
      <c r="B278" s="108">
        <v>276</v>
      </c>
      <c r="C278" s="121" t="s">
        <v>716</v>
      </c>
      <c r="D278" s="122" t="s">
        <v>635</v>
      </c>
      <c r="E278" s="108" t="s">
        <v>3653</v>
      </c>
      <c r="F278" s="162"/>
      <c r="G278" s="162" t="s">
        <v>3655</v>
      </c>
      <c r="H278" s="162"/>
      <c r="I278" s="110"/>
      <c r="J278" s="110"/>
      <c r="K278" s="110"/>
      <c r="L278" s="110"/>
      <c r="M278" s="112"/>
      <c r="N278" s="120"/>
      <c r="O278" s="120"/>
      <c r="P278" s="108"/>
      <c r="Q278" s="108"/>
      <c r="R278" s="108"/>
    </row>
    <row r="279" spans="1:18" s="155" customFormat="1">
      <c r="A279" s="108"/>
      <c r="B279" s="108">
        <v>277</v>
      </c>
      <c r="C279" s="121" t="s">
        <v>716</v>
      </c>
      <c r="D279" s="122" t="s">
        <v>455</v>
      </c>
      <c r="E279" s="108" t="s">
        <v>3653</v>
      </c>
      <c r="F279" s="162"/>
      <c r="G279" s="162" t="s">
        <v>3655</v>
      </c>
      <c r="H279" s="162"/>
      <c r="I279" s="110"/>
      <c r="J279" s="110"/>
      <c r="K279" s="110"/>
      <c r="L279" s="110"/>
      <c r="M279" s="112"/>
      <c r="N279" s="120"/>
      <c r="O279" s="120"/>
      <c r="P279" s="108"/>
      <c r="Q279" s="108"/>
      <c r="R279" s="108"/>
    </row>
    <row r="280" spans="1:18" s="155" customFormat="1">
      <c r="A280" s="108"/>
      <c r="B280" s="108">
        <v>278</v>
      </c>
      <c r="C280" s="121" t="s">
        <v>716</v>
      </c>
      <c r="D280" s="122" t="s">
        <v>599</v>
      </c>
      <c r="E280" s="108" t="s">
        <v>3653</v>
      </c>
      <c r="F280" s="162"/>
      <c r="G280" s="162" t="s">
        <v>3655</v>
      </c>
      <c r="H280" s="162"/>
      <c r="I280" s="110"/>
      <c r="J280" s="110"/>
      <c r="K280" s="110"/>
      <c r="L280" s="110"/>
      <c r="M280" s="112"/>
      <c r="N280" s="120"/>
      <c r="O280" s="120"/>
      <c r="P280" s="108"/>
      <c r="Q280" s="108"/>
      <c r="R280" s="108"/>
    </row>
    <row r="281" spans="1:18" s="155" customFormat="1">
      <c r="A281" s="108"/>
      <c r="B281" s="108">
        <v>279</v>
      </c>
      <c r="C281" s="121" t="s">
        <v>716</v>
      </c>
      <c r="D281" s="122" t="s">
        <v>636</v>
      </c>
      <c r="E281" s="108" t="s">
        <v>3653</v>
      </c>
      <c r="F281" s="162"/>
      <c r="G281" s="162" t="s">
        <v>3655</v>
      </c>
      <c r="H281" s="162"/>
      <c r="I281" s="110"/>
      <c r="J281" s="110"/>
      <c r="K281" s="110"/>
      <c r="L281" s="110"/>
      <c r="M281" s="112"/>
      <c r="N281" s="120"/>
      <c r="O281" s="120"/>
      <c r="P281" s="108"/>
      <c r="Q281" s="108"/>
      <c r="R281" s="108"/>
    </row>
    <row r="282" spans="1:18" s="155" customFormat="1">
      <c r="A282" s="108"/>
      <c r="B282" s="108">
        <v>280</v>
      </c>
      <c r="C282" s="121" t="s">
        <v>716</v>
      </c>
      <c r="D282" s="122" t="s">
        <v>575</v>
      </c>
      <c r="E282" s="108" t="s">
        <v>3653</v>
      </c>
      <c r="F282" s="162"/>
      <c r="G282" s="162" t="s">
        <v>3655</v>
      </c>
      <c r="H282" s="162"/>
      <c r="I282" s="110"/>
      <c r="J282" s="110"/>
      <c r="K282" s="110"/>
      <c r="L282" s="110"/>
      <c r="M282" s="112"/>
      <c r="N282" s="120"/>
      <c r="O282" s="120"/>
      <c r="P282" s="108"/>
      <c r="Q282" s="108"/>
      <c r="R282" s="108"/>
    </row>
    <row r="283" spans="1:18" s="155" customFormat="1">
      <c r="A283" s="108"/>
      <c r="B283" s="108">
        <v>281</v>
      </c>
      <c r="C283" s="121" t="s">
        <v>716</v>
      </c>
      <c r="D283" s="122" t="s">
        <v>328</v>
      </c>
      <c r="E283" s="108" t="s">
        <v>3653</v>
      </c>
      <c r="F283" s="162"/>
      <c r="G283" s="162" t="s">
        <v>3655</v>
      </c>
      <c r="H283" s="162"/>
      <c r="I283" s="110"/>
      <c r="J283" s="110"/>
      <c r="K283" s="110"/>
      <c r="L283" s="110"/>
      <c r="M283" s="112"/>
      <c r="N283" s="120"/>
      <c r="O283" s="120"/>
      <c r="P283" s="108"/>
      <c r="Q283" s="108"/>
      <c r="R283" s="108"/>
    </row>
    <row r="284" spans="1:18" s="155" customFormat="1">
      <c r="A284" s="108"/>
      <c r="B284" s="108">
        <v>282</v>
      </c>
      <c r="C284" s="121" t="s">
        <v>716</v>
      </c>
      <c r="D284" s="122" t="s">
        <v>576</v>
      </c>
      <c r="E284" s="108" t="s">
        <v>3653</v>
      </c>
      <c r="F284" s="162"/>
      <c r="G284" s="162" t="s">
        <v>3655</v>
      </c>
      <c r="H284" s="162"/>
      <c r="I284" s="110"/>
      <c r="J284" s="110"/>
      <c r="K284" s="110"/>
      <c r="L284" s="110"/>
      <c r="M284" s="112"/>
      <c r="N284" s="120"/>
      <c r="O284" s="120"/>
      <c r="P284" s="108"/>
      <c r="Q284" s="108"/>
      <c r="R284" s="108"/>
    </row>
    <row r="285" spans="1:18" s="155" customFormat="1">
      <c r="A285" s="108"/>
      <c r="B285" s="108">
        <v>283</v>
      </c>
      <c r="C285" s="121" t="s">
        <v>716</v>
      </c>
      <c r="D285" s="122" t="s">
        <v>647</v>
      </c>
      <c r="E285" s="108" t="s">
        <v>3653</v>
      </c>
      <c r="F285" s="162"/>
      <c r="G285" s="162" t="s">
        <v>3655</v>
      </c>
      <c r="H285" s="162"/>
      <c r="I285" s="110"/>
      <c r="J285" s="110"/>
      <c r="K285" s="110"/>
      <c r="L285" s="110"/>
      <c r="M285" s="112"/>
      <c r="N285" s="120"/>
      <c r="O285" s="120"/>
      <c r="P285" s="108"/>
      <c r="Q285" s="108"/>
      <c r="R285" s="108"/>
    </row>
    <row r="286" spans="1:18" s="155" customFormat="1">
      <c r="A286" s="108"/>
      <c r="B286" s="108">
        <v>284</v>
      </c>
      <c r="C286" s="121" t="s">
        <v>716</v>
      </c>
      <c r="D286" s="122" t="s">
        <v>626</v>
      </c>
      <c r="E286" s="108" t="s">
        <v>3653</v>
      </c>
      <c r="F286" s="162"/>
      <c r="G286" s="162" t="s">
        <v>3655</v>
      </c>
      <c r="H286" s="162"/>
      <c r="I286" s="110"/>
      <c r="J286" s="110"/>
      <c r="K286" s="110"/>
      <c r="L286" s="110"/>
      <c r="M286" s="112"/>
      <c r="N286" s="120"/>
      <c r="O286" s="120"/>
      <c r="P286" s="108"/>
      <c r="Q286" s="108"/>
      <c r="R286" s="108"/>
    </row>
    <row r="287" spans="1:18" s="155" customFormat="1">
      <c r="A287" s="108"/>
      <c r="B287" s="108">
        <v>285</v>
      </c>
      <c r="C287" s="121" t="s">
        <v>716</v>
      </c>
      <c r="D287" s="122" t="s">
        <v>685</v>
      </c>
      <c r="E287" s="108" t="s">
        <v>3653</v>
      </c>
      <c r="F287" s="162"/>
      <c r="G287" s="162" t="s">
        <v>3655</v>
      </c>
      <c r="H287" s="162"/>
      <c r="I287" s="110"/>
      <c r="J287" s="110"/>
      <c r="K287" s="110"/>
      <c r="L287" s="110"/>
      <c r="M287" s="112"/>
      <c r="N287" s="120"/>
      <c r="O287" s="120"/>
      <c r="P287" s="108"/>
      <c r="Q287" s="108"/>
      <c r="R287" s="108"/>
    </row>
    <row r="288" spans="1:18" s="155" customFormat="1">
      <c r="A288" s="108"/>
      <c r="B288" s="108">
        <v>286</v>
      </c>
      <c r="C288" s="121" t="s">
        <v>716</v>
      </c>
      <c r="D288" s="122" t="s">
        <v>581</v>
      </c>
      <c r="E288" s="108" t="s">
        <v>3653</v>
      </c>
      <c r="F288" s="162"/>
      <c r="G288" s="162" t="s">
        <v>3655</v>
      </c>
      <c r="H288" s="162"/>
      <c r="I288" s="110"/>
      <c r="J288" s="110"/>
      <c r="K288" s="110"/>
      <c r="L288" s="110"/>
      <c r="M288" s="112"/>
      <c r="N288" s="120"/>
      <c r="O288" s="120"/>
      <c r="P288" s="108"/>
      <c r="Q288" s="108"/>
      <c r="R288" s="108"/>
    </row>
    <row r="289" spans="1:18" s="155" customFormat="1">
      <c r="A289" s="113"/>
      <c r="B289" s="113">
        <v>287</v>
      </c>
      <c r="C289" s="114" t="s">
        <v>716</v>
      </c>
      <c r="D289" s="115" t="s">
        <v>162</v>
      </c>
      <c r="E289" s="113" t="s">
        <v>2377</v>
      </c>
      <c r="F289" s="162" t="s">
        <v>3666</v>
      </c>
      <c r="G289" s="162" t="s">
        <v>3659</v>
      </c>
      <c r="H289" s="162"/>
      <c r="I289" s="116" t="str">
        <f>IF(VLOOKUP($D289,WWF_2013Samples_20140919.xlsx!$A$1:$I$588,2,FALSE)=0,"",VLOOKUP($D289,WWF_2013Samples_20140919.xlsx!$A$1:$I$588,2,FALSE))</f>
        <v>27/6/2012</v>
      </c>
      <c r="J289" s="116" t="str">
        <f>IF(VLOOKUP($D289,WWF_2013Samples_20140919.xlsx!$A$1:$I$588,3,FALSE)=0,"",VLOOKUP($D289,WWF_2013Samples_20140919.xlsx!$A$1:$I$588,3,FALSE))</f>
        <v>Quang Nam SaoLa NR</v>
      </c>
      <c r="K289" s="117">
        <f>IF(VLOOKUP($D289,WWF_2013Samples_20140919.xlsx!$A$1:$I$588,4,FALSE)=0,"",VLOOKUP($D289,WWF_2013Samples_20140919.xlsx!$A$1:$I$588,4,FALSE))</f>
        <v>47</v>
      </c>
      <c r="L289" s="118" t="str">
        <f>IF(VLOOKUP($D289,WWF_2013Samples_20140919.xlsx!$A$1:$I$588,5,FALSE)=0,"",VLOOKUP($D289,WWF_2013Samples_20140919.xlsx!$A$1:$I$588,5,FALSE))</f>
        <v>1 - Tâm</v>
      </c>
      <c r="M289" s="118">
        <f>IF(VLOOKUP($D289,WWF_2013Samples_20140919.xlsx!$A$1:$I$588,6,FALSE)=0,"",VLOOKUP($D289,WWF_2013Samples_20140919.xlsx!$A$1:$I$588,6,FALSE))</f>
        <v>7</v>
      </c>
      <c r="N289" s="118" t="str">
        <f>IF(VLOOKUP($D289,WWF_2013Samples_20140919.xlsx!$A$1:$I$588,7,FALSE)=0,"",VLOOKUP($D289,WWF_2013Samples_20140919.xlsx!$A$1:$I$588,7,FALSE))</f>
        <v>QN-1</v>
      </c>
      <c r="O289" s="119"/>
      <c r="P289" s="113"/>
      <c r="Q289" s="113"/>
      <c r="R289" s="113"/>
    </row>
    <row r="290" spans="1:18" s="155" customFormat="1">
      <c r="A290" s="113"/>
      <c r="B290" s="113">
        <v>288</v>
      </c>
      <c r="C290" s="114" t="s">
        <v>716</v>
      </c>
      <c r="D290" s="115" t="s">
        <v>158</v>
      </c>
      <c r="E290" s="113" t="s">
        <v>2377</v>
      </c>
      <c r="F290" s="162" t="s">
        <v>3666</v>
      </c>
      <c r="G290" s="162" t="s">
        <v>3659</v>
      </c>
      <c r="H290" s="162"/>
      <c r="I290" s="116">
        <f>IF(VLOOKUP($D290,WWF_2013Samples_20140919.xlsx!$A$1:$I$588,2,FALSE)=0,"",VLOOKUP($D290,WWF_2013Samples_20140919.xlsx!$A$1:$I$588,2,FALSE))</f>
        <v>41096</v>
      </c>
      <c r="J290" s="116" t="str">
        <f>IF(VLOOKUP($D290,WWF_2013Samples_20140919.xlsx!$A$1:$I$588,3,FALSE)=0,"",VLOOKUP($D290,WWF_2013Samples_20140919.xlsx!$A$1:$I$588,3,FALSE))</f>
        <v>Quang Nam SaoLa NR</v>
      </c>
      <c r="K290" s="117">
        <f>IF(VLOOKUP($D290,WWF_2013Samples_20140919.xlsx!$A$1:$I$588,4,FALSE)=0,"",VLOOKUP($D290,WWF_2013Samples_20140919.xlsx!$A$1:$I$588,4,FALSE))</f>
        <v>34</v>
      </c>
      <c r="L290" s="118" t="str">
        <f>IF(VLOOKUP($D290,WWF_2013Samples_20140919.xlsx!$A$1:$I$588,5,FALSE)=0,"",VLOOKUP($D290,WWF_2013Samples_20140919.xlsx!$A$1:$I$588,5,FALSE))</f>
        <v>3 - Tâm</v>
      </c>
      <c r="M290" s="118">
        <f>IF(VLOOKUP($D290,WWF_2013Samples_20140919.xlsx!$A$1:$I$588,6,FALSE)=0,"",VLOOKUP($D290,WWF_2013Samples_20140919.xlsx!$A$1:$I$588,6,FALSE))</f>
        <v>10</v>
      </c>
      <c r="N290" s="118" t="str">
        <f>IF(VLOOKUP($D290,WWF_2013Samples_20140919.xlsx!$A$1:$I$588,7,FALSE)=0,"",VLOOKUP($D290,WWF_2013Samples_20140919.xlsx!$A$1:$I$588,7,FALSE))</f>
        <v>QN-3</v>
      </c>
      <c r="O290" s="119"/>
      <c r="P290" s="113"/>
      <c r="Q290" s="113"/>
      <c r="R290" s="113"/>
    </row>
    <row r="291" spans="1:18" s="155" customFormat="1">
      <c r="A291" s="113"/>
      <c r="B291" s="113">
        <v>289</v>
      </c>
      <c r="C291" s="114" t="s">
        <v>716</v>
      </c>
      <c r="D291" s="115" t="s">
        <v>93</v>
      </c>
      <c r="E291" s="113" t="s">
        <v>2377</v>
      </c>
      <c r="F291" s="162" t="s">
        <v>3666</v>
      </c>
      <c r="G291" s="162" t="s">
        <v>3659</v>
      </c>
      <c r="H291" s="162"/>
      <c r="I291" s="116" t="str">
        <f>IF(VLOOKUP($D291,WWF_2013Samples_20140919.xlsx!$A$1:$I$588,2,FALSE)=0,"",VLOOKUP($D291,WWF_2013Samples_20140919.xlsx!$A$1:$I$588,2,FALSE))</f>
        <v>17/7/2012</v>
      </c>
      <c r="J291" s="116" t="str">
        <f>IF(VLOOKUP($D291,WWF_2013Samples_20140919.xlsx!$A$1:$I$588,3,FALSE)=0,"",VLOOKUP($D291,WWF_2013Samples_20140919.xlsx!$A$1:$I$588,3,FALSE))</f>
        <v>Quang Nam SaoLa NR</v>
      </c>
      <c r="K291" s="117">
        <f>IF(VLOOKUP($D291,WWF_2013Samples_20140919.xlsx!$A$1:$I$588,4,FALSE)=0,"",VLOOKUP($D291,WWF_2013Samples_20140919.xlsx!$A$1:$I$588,4,FALSE))</f>
        <v>37</v>
      </c>
      <c r="L291" s="118" t="str">
        <f>IF(VLOOKUP($D291,WWF_2013Samples_20140919.xlsx!$A$1:$I$588,5,FALSE)=0,"",VLOOKUP($D291,WWF_2013Samples_20140919.xlsx!$A$1:$I$588,5,FALSE))</f>
        <v>9 - Tâm</v>
      </c>
      <c r="M291" s="118">
        <f>IF(VLOOKUP($D291,WWF_2013Samples_20140919.xlsx!$A$1:$I$588,6,FALSE)=0,"",VLOOKUP($D291,WWF_2013Samples_20140919.xlsx!$A$1:$I$588,6,FALSE))</f>
        <v>30</v>
      </c>
      <c r="N291" s="118" t="str">
        <f>IF(VLOOKUP($D291,WWF_2013Samples_20140919.xlsx!$A$1:$I$588,7,FALSE)=0,"",VLOOKUP($D291,WWF_2013Samples_20140919.xlsx!$A$1:$I$588,7,FALSE))</f>
        <v>QN-9</v>
      </c>
      <c r="O291" s="119"/>
      <c r="P291" s="113"/>
      <c r="Q291" s="113"/>
      <c r="R291" s="113"/>
    </row>
    <row r="292" spans="1:18" s="155" customFormat="1">
      <c r="A292" s="113"/>
      <c r="B292" s="113">
        <v>290</v>
      </c>
      <c r="C292" s="114" t="s">
        <v>716</v>
      </c>
      <c r="D292" s="115" t="s">
        <v>197</v>
      </c>
      <c r="E292" s="113" t="s">
        <v>2377</v>
      </c>
      <c r="F292" s="162" t="s">
        <v>3666</v>
      </c>
      <c r="G292" s="162" t="s">
        <v>3659</v>
      </c>
      <c r="H292" s="162"/>
      <c r="I292" s="116" t="str">
        <f>IF(VLOOKUP($D292,WWF_2013Samples_20140919.xlsx!$A$1:$I$588,2,FALSE)=0,"",VLOOKUP($D292,WWF_2013Samples_20140919.xlsx!$A$1:$I$588,2,FALSE))</f>
        <v>27/7/2012</v>
      </c>
      <c r="J292" s="116" t="str">
        <f>IF(VLOOKUP($D292,WWF_2013Samples_20140919.xlsx!$A$1:$I$588,3,FALSE)=0,"",VLOOKUP($D292,WWF_2013Samples_20140919.xlsx!$A$1:$I$588,3,FALSE))</f>
        <v>Quang Nam SaoLa NR</v>
      </c>
      <c r="K292" s="117">
        <f>IF(VLOOKUP($D292,WWF_2013Samples_20140919.xlsx!$A$1:$I$588,4,FALSE)=0,"",VLOOKUP($D292,WWF_2013Samples_20140919.xlsx!$A$1:$I$588,4,FALSE))</f>
        <v>45</v>
      </c>
      <c r="L292" s="118" t="str">
        <f>IF(VLOOKUP($D292,WWF_2013Samples_20140919.xlsx!$A$1:$I$588,5,FALSE)=0,"",VLOOKUP($D292,WWF_2013Samples_20140919.xlsx!$A$1:$I$588,5,FALSE))</f>
        <v>13 - Tâm</v>
      </c>
      <c r="M292" s="118">
        <f>IF(VLOOKUP($D292,WWF_2013Samples_20140919.xlsx!$A$1:$I$588,6,FALSE)=0,"",VLOOKUP($D292,WWF_2013Samples_20140919.xlsx!$A$1:$I$588,6,FALSE))</f>
        <v>5</v>
      </c>
      <c r="N292" s="118" t="str">
        <f>IF(VLOOKUP($D292,WWF_2013Samples_20140919.xlsx!$A$1:$I$588,7,FALSE)=0,"",VLOOKUP($D292,WWF_2013Samples_20140919.xlsx!$A$1:$I$588,7,FALSE))</f>
        <v>QN-13</v>
      </c>
      <c r="O292" s="119"/>
      <c r="P292" s="113"/>
      <c r="Q292" s="113"/>
      <c r="R292" s="113"/>
    </row>
    <row r="293" spans="1:18" s="155" customFormat="1">
      <c r="A293" s="113"/>
      <c r="B293" s="113">
        <v>291</v>
      </c>
      <c r="C293" s="114" t="s">
        <v>716</v>
      </c>
      <c r="D293" s="115" t="s">
        <v>240</v>
      </c>
      <c r="E293" s="113" t="s">
        <v>2377</v>
      </c>
      <c r="F293" s="162" t="s">
        <v>3666</v>
      </c>
      <c r="G293" s="162" t="s">
        <v>3659</v>
      </c>
      <c r="H293" s="162"/>
      <c r="I293" s="116">
        <f>IF(VLOOKUP($D293,WWF_2013Samples_20140919.xlsx!$A$1:$I$588,2,FALSE)=0,"",VLOOKUP($D293,WWF_2013Samples_20140919.xlsx!$A$1:$I$588,2,FALSE))</f>
        <v>41128</v>
      </c>
      <c r="J293" s="116" t="str">
        <f>IF(VLOOKUP($D293,WWF_2013Samples_20140919.xlsx!$A$1:$I$588,3,FALSE)=0,"",VLOOKUP($D293,WWF_2013Samples_20140919.xlsx!$A$1:$I$588,3,FALSE))</f>
        <v>Quang Nam SaoLa NR</v>
      </c>
      <c r="K293" s="117">
        <f>IF(VLOOKUP($D293,WWF_2013Samples_20140919.xlsx!$A$1:$I$588,4,FALSE)=0,"",VLOOKUP($D293,WWF_2013Samples_20140919.xlsx!$A$1:$I$588,4,FALSE))</f>
        <v>26</v>
      </c>
      <c r="L293" s="118" t="str">
        <f>IF(VLOOKUP($D293,WWF_2013Samples_20140919.xlsx!$A$1:$I$588,5,FALSE)=0,"",VLOOKUP($D293,WWF_2013Samples_20140919.xlsx!$A$1:$I$588,5,FALSE))</f>
        <v>15 - Tâm</v>
      </c>
      <c r="M293" s="118">
        <f>IF(VLOOKUP($D293,WWF_2013Samples_20140919.xlsx!$A$1:$I$588,6,FALSE)=0,"",VLOOKUP($D293,WWF_2013Samples_20140919.xlsx!$A$1:$I$588,6,FALSE))</f>
        <v>10</v>
      </c>
      <c r="N293" s="118" t="str">
        <f>IF(VLOOKUP($D293,WWF_2013Samples_20140919.xlsx!$A$1:$I$588,7,FALSE)=0,"",VLOOKUP($D293,WWF_2013Samples_20140919.xlsx!$A$1:$I$588,7,FALSE))</f>
        <v>QN-15</v>
      </c>
      <c r="O293" s="119"/>
      <c r="P293" s="113"/>
      <c r="Q293" s="113"/>
      <c r="R293" s="113"/>
    </row>
    <row r="294" spans="1:18" s="155" customFormat="1">
      <c r="A294" s="108"/>
      <c r="B294" s="108">
        <v>292</v>
      </c>
      <c r="C294" s="121" t="s">
        <v>716</v>
      </c>
      <c r="D294" s="109" t="s">
        <v>82</v>
      </c>
      <c r="E294" s="108" t="s">
        <v>3167</v>
      </c>
      <c r="F294" s="162" t="s">
        <v>3666</v>
      </c>
      <c r="G294" s="162" t="s">
        <v>3659</v>
      </c>
      <c r="H294" s="162"/>
      <c r="I294" s="110">
        <f>IF(VLOOKUP($D294,Leech_Combinations_20140919.xls!$A$1:$Q$382,2,FALSE)=0,"",VLOOKUP($D294,Leech_Combinations_20140919.xls!$A$1:$Q$382,2,FALSE))</f>
        <v>41577</v>
      </c>
      <c r="J294" s="110" t="str">
        <f>IF(VLOOKUP($D294,Leech_Combinations_20140919.xls!$A$1:$Q$382,14,FALSE)=0,"",VLOOKUP($D294,Leech_Combinations_20140919.xls!$A$1:$Q$382,14,FALSE))</f>
        <v>Quang nam NR</v>
      </c>
      <c r="K294" s="111">
        <f>IF(VLOOKUP($D294,Leech_Combinations_20140919.xls!$A$1:$Q$382,15,FALSE)=0,"",VLOOKUP($D294,Leech_Combinations_20140919.xls!$A$1:$Q$382,15,FALSE))</f>
        <v>21</v>
      </c>
      <c r="L294" s="120"/>
      <c r="M294" s="120">
        <f>IF(VLOOKUP($D294,Leech_Combinations_20140919.xls!$A$1:$Q$382,13,FALSE)=0, "", VLOOKUP($D294,Leech_Combinations_20140919.xls!$A$1:$Q$382,13,FALSE))</f>
        <v>50</v>
      </c>
      <c r="N294" s="120" t="str">
        <f>IF(VLOOKUP($D294,Leech_Combinations_20140919.xls!$A$1:$Q$382,6,FALSE)=0, "", VLOOKUP($D294,Leech_Combinations_20140919.xls!$A$1:$Q$382,6,FALSE))</f>
        <v>Q02</v>
      </c>
      <c r="O294" s="120" t="str">
        <f>IF(VLOOKUP($D294,Leech_Combinations_20140919.xls!$A$1:$Q$382,3,FALSE)=0, "", VLOOKUP($D294,Leech_Combinations_20140919.xls!$A$1:$Q$382,3,FALSE))</f>
        <v>Minh</v>
      </c>
      <c r="P294" s="108"/>
      <c r="Q294" s="108"/>
      <c r="R294" s="108"/>
    </row>
    <row r="295" spans="1:18" s="155" customFormat="1">
      <c r="A295" s="108"/>
      <c r="B295" s="108">
        <v>293</v>
      </c>
      <c r="C295" s="121" t="s">
        <v>716</v>
      </c>
      <c r="D295" s="109" t="s">
        <v>16</v>
      </c>
      <c r="E295" s="108" t="s">
        <v>3167</v>
      </c>
      <c r="F295" s="162" t="s">
        <v>3666</v>
      </c>
      <c r="G295" s="162" t="s">
        <v>3659</v>
      </c>
      <c r="H295" s="162"/>
      <c r="I295" s="110">
        <f>IF(VLOOKUP($D295,Leech_Combinations_20140919.xls!$A$1:$Q$382,2,FALSE)=0,"",VLOOKUP($D295,Leech_Combinations_20140919.xls!$A$1:$Q$382,2,FALSE))</f>
        <v>41577</v>
      </c>
      <c r="J295" s="110" t="str">
        <f>IF(VLOOKUP($D295,Leech_Combinations_20140919.xls!$A$1:$Q$382,14,FALSE)=0,"",VLOOKUP($D295,Leech_Combinations_20140919.xls!$A$1:$Q$382,14,FALSE))</f>
        <v>Quang nam NR</v>
      </c>
      <c r="K295" s="111">
        <f>IF(VLOOKUP($D295,Leech_Combinations_20140919.xls!$A$1:$Q$382,15,FALSE)=0,"",VLOOKUP($D295,Leech_Combinations_20140919.xls!$A$1:$Q$382,15,FALSE))</f>
        <v>21</v>
      </c>
      <c r="L295" s="120"/>
      <c r="M295" s="120">
        <f>IF(VLOOKUP($D295,Leech_Combinations_20140919.xls!$A$1:$Q$382,13,FALSE)=0, "", VLOOKUP($D295,Leech_Combinations_20140919.xls!$A$1:$Q$382,13,FALSE))</f>
        <v>50</v>
      </c>
      <c r="N295" s="120" t="str">
        <f>IF(VLOOKUP($D295,Leech_Combinations_20140919.xls!$A$1:$Q$382,6,FALSE)=0, "", VLOOKUP($D295,Leech_Combinations_20140919.xls!$A$1:$Q$382,6,FALSE))</f>
        <v>Q105</v>
      </c>
      <c r="O295" s="120" t="str">
        <f>IF(VLOOKUP($D295,Leech_Combinations_20140919.xls!$A$1:$Q$382,3,FALSE)=0, "", VLOOKUP($D295,Leech_Combinations_20140919.xls!$A$1:$Q$382,3,FALSE))</f>
        <v>Andrew</v>
      </c>
      <c r="P295" s="108"/>
      <c r="Q295" s="108"/>
      <c r="R295" s="108"/>
    </row>
    <row r="296" spans="1:18" s="155" customFormat="1">
      <c r="A296" s="108"/>
      <c r="B296" s="108">
        <v>294</v>
      </c>
      <c r="C296" s="121" t="s">
        <v>716</v>
      </c>
      <c r="D296" s="109" t="s">
        <v>165</v>
      </c>
      <c r="E296" s="108" t="s">
        <v>3167</v>
      </c>
      <c r="F296" s="162" t="s">
        <v>3666</v>
      </c>
      <c r="G296" s="162" t="s">
        <v>3659</v>
      </c>
      <c r="H296" s="162"/>
      <c r="I296" s="110">
        <f>IF(VLOOKUP($D296,Leech_Combinations_20140919.xls!$A$1:$Q$382,2,FALSE)=0,"",VLOOKUP($D296,Leech_Combinations_20140919.xls!$A$1:$Q$382,2,FALSE))</f>
        <v>41578</v>
      </c>
      <c r="J296" s="110" t="str">
        <f>IF(VLOOKUP($D296,Leech_Combinations_20140919.xls!$A$1:$Q$382,14,FALSE)=0,"",VLOOKUP($D296,Leech_Combinations_20140919.xls!$A$1:$Q$382,14,FALSE))</f>
        <v>Quang nam NR</v>
      </c>
      <c r="K296" s="111">
        <f>IF(VLOOKUP($D296,Leech_Combinations_20140919.xls!$A$1:$Q$382,15,FALSE)=0,"",VLOOKUP($D296,Leech_Combinations_20140919.xls!$A$1:$Q$382,15,FALSE))</f>
        <v>21</v>
      </c>
      <c r="L296" s="120"/>
      <c r="M296" s="120">
        <f>IF(VLOOKUP($D296,Leech_Combinations_20140919.xls!$A$1:$Q$382,13,FALSE)=0, "", VLOOKUP($D296,Leech_Combinations_20140919.xls!$A$1:$Q$382,13,FALSE))</f>
        <v>50</v>
      </c>
      <c r="N296" s="120" t="str">
        <f>IF(VLOOKUP($D296,Leech_Combinations_20140919.xls!$A$1:$Q$382,6,FALSE)=0, "", VLOOKUP($D296,Leech_Combinations_20140919.xls!$A$1:$Q$382,6,FALSE))</f>
        <v>Q03</v>
      </c>
      <c r="O296" s="120" t="str">
        <f>IF(VLOOKUP($D296,Leech_Combinations_20140919.xls!$A$1:$Q$382,3,FALSE)=0, "", VLOOKUP($D296,Leech_Combinations_20140919.xls!$A$1:$Q$382,3,FALSE))</f>
        <v>Minh</v>
      </c>
      <c r="P296" s="108"/>
      <c r="Q296" s="108"/>
      <c r="R296" s="108"/>
    </row>
    <row r="297" spans="1:18" s="155" customFormat="1">
      <c r="A297" s="108"/>
      <c r="B297" s="108">
        <v>295</v>
      </c>
      <c r="C297" s="121" t="s">
        <v>716</v>
      </c>
      <c r="D297" s="109" t="s">
        <v>598</v>
      </c>
      <c r="E297" s="108" t="s">
        <v>3167</v>
      </c>
      <c r="F297" s="162" t="s">
        <v>3666</v>
      </c>
      <c r="G297" s="162" t="s">
        <v>3659</v>
      </c>
      <c r="H297" s="162"/>
      <c r="I297" s="110">
        <f>IF(VLOOKUP($D297,Leech_Combinations_20140919.xls!$A$1:$Q$382,2,FALSE)=0,"",VLOOKUP($D297,Leech_Combinations_20140919.xls!$A$1:$Q$382,2,FALSE))</f>
        <v>41578</v>
      </c>
      <c r="J297" s="110" t="str">
        <f>IF(VLOOKUP($D297,Leech_Combinations_20140919.xls!$A$1:$Q$382,14,FALSE)=0,"",VLOOKUP($D297,Leech_Combinations_20140919.xls!$A$1:$Q$382,14,FALSE))</f>
        <v>Quang nam NR</v>
      </c>
      <c r="K297" s="111">
        <f>IF(VLOOKUP($D297,Leech_Combinations_20140919.xls!$A$1:$Q$382,15,FALSE)=0,"",VLOOKUP($D297,Leech_Combinations_20140919.xls!$A$1:$Q$382,15,FALSE))</f>
        <v>21</v>
      </c>
      <c r="L297" s="120"/>
      <c r="M297" s="120">
        <f>IF(VLOOKUP($D297,Leech_Combinations_20140919.xls!$A$1:$Q$382,13,FALSE)=0, "", VLOOKUP($D297,Leech_Combinations_20140919.xls!$A$1:$Q$382,13,FALSE))</f>
        <v>50</v>
      </c>
      <c r="N297" s="120" t="str">
        <f>IF(VLOOKUP($D297,Leech_Combinations_20140919.xls!$A$1:$Q$382,6,FALSE)=0, "", VLOOKUP($D297,Leech_Combinations_20140919.xls!$A$1:$Q$382,6,FALSE))</f>
        <v>Q107</v>
      </c>
      <c r="O297" s="120" t="str">
        <f>IF(VLOOKUP($D297,Leech_Combinations_20140919.xls!$A$1:$Q$382,3,FALSE)=0, "", VLOOKUP($D297,Leech_Combinations_20140919.xls!$A$1:$Q$382,3,FALSE))</f>
        <v>Andrew</v>
      </c>
      <c r="P297" s="108"/>
      <c r="Q297" s="108"/>
      <c r="R297" s="108"/>
    </row>
    <row r="298" spans="1:18" s="155" customFormat="1">
      <c r="A298" s="108"/>
      <c r="B298" s="108">
        <v>296</v>
      </c>
      <c r="C298" s="121" t="s">
        <v>716</v>
      </c>
      <c r="D298" s="109" t="s">
        <v>302</v>
      </c>
      <c r="E298" s="108" t="s">
        <v>3167</v>
      </c>
      <c r="F298" s="162" t="s">
        <v>3666</v>
      </c>
      <c r="G298" s="162" t="s">
        <v>3659</v>
      </c>
      <c r="H298" s="162"/>
      <c r="I298" s="110">
        <f>IF(VLOOKUP($D298,Leech_Combinations_20140919.xls!$A$1:$Q$382,2,FALSE)=0,"",VLOOKUP($D298,Leech_Combinations_20140919.xls!$A$1:$Q$382,2,FALSE))</f>
        <v>41578</v>
      </c>
      <c r="J298" s="110" t="str">
        <f>IF(VLOOKUP($D298,Leech_Combinations_20140919.xls!$A$1:$Q$382,14,FALSE)=0,"",VLOOKUP($D298,Leech_Combinations_20140919.xls!$A$1:$Q$382,14,FALSE))</f>
        <v>Quang nam NR</v>
      </c>
      <c r="K298" s="111">
        <f>IF(VLOOKUP($D298,Leech_Combinations_20140919.xls!$A$1:$Q$382,15,FALSE)=0,"",VLOOKUP($D298,Leech_Combinations_20140919.xls!$A$1:$Q$382,15,FALSE))</f>
        <v>21</v>
      </c>
      <c r="L298" s="120"/>
      <c r="M298" s="120">
        <f>IF(VLOOKUP($D298,Leech_Combinations_20140919.xls!$A$1:$Q$382,13,FALSE)=0, "", VLOOKUP($D298,Leech_Combinations_20140919.xls!$A$1:$Q$382,13,FALSE))</f>
        <v>50</v>
      </c>
      <c r="N298" s="120" t="str">
        <f>IF(VLOOKUP($D298,Leech_Combinations_20140919.xls!$A$1:$Q$382,6,FALSE)=0, "", VLOOKUP($D298,Leech_Combinations_20140919.xls!$A$1:$Q$382,6,FALSE))</f>
        <v>Q109</v>
      </c>
      <c r="O298" s="120" t="str">
        <f>IF(VLOOKUP($D298,Leech_Combinations_20140919.xls!$A$1:$Q$382,3,FALSE)=0, "", VLOOKUP($D298,Leech_Combinations_20140919.xls!$A$1:$Q$382,3,FALSE))</f>
        <v>Andrew</v>
      </c>
      <c r="P298" s="108"/>
      <c r="Q298" s="108"/>
      <c r="R298" s="108"/>
    </row>
    <row r="299" spans="1:18" s="155" customFormat="1">
      <c r="A299" s="108"/>
      <c r="B299" s="108">
        <v>297</v>
      </c>
      <c r="C299" s="121" t="s">
        <v>716</v>
      </c>
      <c r="D299" s="109" t="s">
        <v>38</v>
      </c>
      <c r="E299" s="108" t="s">
        <v>3167</v>
      </c>
      <c r="F299" s="162" t="s">
        <v>3666</v>
      </c>
      <c r="G299" s="162" t="s">
        <v>3659</v>
      </c>
      <c r="H299" s="162"/>
      <c r="I299" s="110">
        <f>IF(VLOOKUP($D299,Leech_Combinations_20140919.xls!$A$1:$Q$382,2,FALSE)=0,"",VLOOKUP($D299,Leech_Combinations_20140919.xls!$A$1:$Q$382,2,FALSE))</f>
        <v>41578</v>
      </c>
      <c r="J299" s="110" t="str">
        <f>IF(VLOOKUP($D299,Leech_Combinations_20140919.xls!$A$1:$Q$382,14,FALSE)=0,"",VLOOKUP($D299,Leech_Combinations_20140919.xls!$A$1:$Q$382,14,FALSE))</f>
        <v>Quang nam NR</v>
      </c>
      <c r="K299" s="111">
        <f>IF(VLOOKUP($D299,Leech_Combinations_20140919.xls!$A$1:$Q$382,15,FALSE)=0,"",VLOOKUP($D299,Leech_Combinations_20140919.xls!$A$1:$Q$382,15,FALSE))</f>
        <v>21</v>
      </c>
      <c r="L299" s="120"/>
      <c r="M299" s="120">
        <f>IF(VLOOKUP($D299,Leech_Combinations_20140919.xls!$A$1:$Q$382,13,FALSE)=0, "", VLOOKUP($D299,Leech_Combinations_20140919.xls!$A$1:$Q$382,13,FALSE))</f>
        <v>30</v>
      </c>
      <c r="N299" s="120" t="str">
        <f>IF(VLOOKUP($D299,Leech_Combinations_20140919.xls!$A$1:$Q$382,6,FALSE)=0, "", VLOOKUP($D299,Leech_Combinations_20140919.xls!$A$1:$Q$382,6,FALSE))</f>
        <v>Q306</v>
      </c>
      <c r="O299" s="120" t="str">
        <f>IF(VLOOKUP($D299,Leech_Combinations_20140919.xls!$A$1:$Q$382,3,FALSE)=0, "", VLOOKUP($D299,Leech_Combinations_20140919.xls!$A$1:$Q$382,3,FALSE))</f>
        <v>Thang</v>
      </c>
      <c r="P299" s="108"/>
      <c r="Q299" s="108"/>
      <c r="R299" s="108"/>
    </row>
    <row r="300" spans="1:18" s="108" customFormat="1">
      <c r="B300" s="108">
        <v>298</v>
      </c>
      <c r="C300" s="121" t="s">
        <v>716</v>
      </c>
      <c r="D300" s="109" t="s">
        <v>394</v>
      </c>
      <c r="E300" s="108" t="s">
        <v>3167</v>
      </c>
      <c r="F300" s="162" t="s">
        <v>3666</v>
      </c>
      <c r="G300" s="162" t="s">
        <v>3659</v>
      </c>
      <c r="H300" s="162"/>
      <c r="I300" s="110">
        <f>IF(VLOOKUP($D300,Leech_Combinations_20140919.xls!$A$1:$Q$382,2,FALSE)=0,"",VLOOKUP($D300,Leech_Combinations_20140919.xls!$A$1:$Q$382,2,FALSE))</f>
        <v>41579</v>
      </c>
      <c r="J300" s="110" t="str">
        <f>IF(VLOOKUP($D300,Leech_Combinations_20140919.xls!$A$1:$Q$382,14,FALSE)=0,"",VLOOKUP($D300,Leech_Combinations_20140919.xls!$A$1:$Q$382,14,FALSE))</f>
        <v>Quang nam NR</v>
      </c>
      <c r="K300" s="111">
        <f>IF(VLOOKUP($D300,Leech_Combinations_20140919.xls!$A$1:$Q$382,15,FALSE)=0,"",VLOOKUP($D300,Leech_Combinations_20140919.xls!$A$1:$Q$382,15,FALSE))</f>
        <v>21</v>
      </c>
      <c r="L300" s="120"/>
      <c r="M300" s="120">
        <f>IF(VLOOKUP($D300,Leech_Combinations_20140919.xls!$A$1:$Q$382,13,FALSE)=0, "", VLOOKUP($D300,Leech_Combinations_20140919.xls!$A$1:$Q$382,13,FALSE))</f>
        <v>50</v>
      </c>
      <c r="N300" s="120" t="str">
        <f>IF(VLOOKUP($D300,Leech_Combinations_20140919.xls!$A$1:$Q$382,6,FALSE)=0, "", VLOOKUP($D300,Leech_Combinations_20140919.xls!$A$1:$Q$382,6,FALSE))</f>
        <v>Q111</v>
      </c>
      <c r="O300" s="120" t="str">
        <f>IF(VLOOKUP($D300,Leech_Combinations_20140919.xls!$A$1:$Q$382,3,FALSE)=0, "", VLOOKUP($D300,Leech_Combinations_20140919.xls!$A$1:$Q$382,3,FALSE))</f>
        <v>Andrew</v>
      </c>
    </row>
    <row r="301" spans="1:18" s="108" customFormat="1">
      <c r="B301" s="108">
        <v>299</v>
      </c>
      <c r="C301" s="121" t="s">
        <v>716</v>
      </c>
      <c r="D301" s="109" t="s">
        <v>255</v>
      </c>
      <c r="E301" s="108" t="s">
        <v>3167</v>
      </c>
      <c r="F301" s="162" t="s">
        <v>3666</v>
      </c>
      <c r="G301" s="162" t="s">
        <v>3659</v>
      </c>
      <c r="H301" s="162"/>
      <c r="I301" s="110">
        <f>IF(VLOOKUP($D301,Leech_Combinations_20140919.xls!$A$1:$Q$382,2,FALSE)=0,"",VLOOKUP($D301,Leech_Combinations_20140919.xls!$A$1:$Q$382,2,FALSE))</f>
        <v>41581</v>
      </c>
      <c r="J301" s="110" t="str">
        <f>IF(VLOOKUP($D301,Leech_Combinations_20140919.xls!$A$1:$Q$382,14,FALSE)=0,"",VLOOKUP($D301,Leech_Combinations_20140919.xls!$A$1:$Q$382,14,FALSE))</f>
        <v>Quang nam NR</v>
      </c>
      <c r="K301" s="111" t="str">
        <f>IF(VLOOKUP($D301,Leech_Combinations_20140919.xls!$A$1:$Q$382,15,FALSE)=0,"",VLOOKUP($D301,Leech_Combinations_20140919.xls!$A$1:$Q$382,15,FALSE))</f>
        <v>20, 21</v>
      </c>
      <c r="L301" s="120"/>
      <c r="M301" s="120">
        <f>IF(VLOOKUP($D301,Leech_Combinations_20140919.xls!$A$1:$Q$382,13,FALSE)=0, "", VLOOKUP($D301,Leech_Combinations_20140919.xls!$A$1:$Q$382,13,FALSE))</f>
        <v>50</v>
      </c>
      <c r="N301" s="120" t="str">
        <f>IF(VLOOKUP($D301,Leech_Combinations_20140919.xls!$A$1:$Q$382,6,FALSE)=0, "", VLOOKUP($D301,Leech_Combinations_20140919.xls!$A$1:$Q$382,6,FALSE))</f>
        <v>Q113</v>
      </c>
      <c r="O301" s="120" t="str">
        <f>IF(VLOOKUP($D301,Leech_Combinations_20140919.xls!$A$1:$Q$382,3,FALSE)=0, "", VLOOKUP($D301,Leech_Combinations_20140919.xls!$A$1:$Q$382,3,FALSE))</f>
        <v>Andrew</v>
      </c>
    </row>
    <row r="302" spans="1:18" s="108" customFormat="1">
      <c r="B302" s="108">
        <v>300</v>
      </c>
      <c r="C302" s="121" t="s">
        <v>716</v>
      </c>
      <c r="D302" s="109" t="s">
        <v>73</v>
      </c>
      <c r="E302" s="108" t="s">
        <v>3167</v>
      </c>
      <c r="F302" s="162" t="s">
        <v>3666</v>
      </c>
      <c r="G302" s="162" t="s">
        <v>3659</v>
      </c>
      <c r="H302" s="162"/>
      <c r="I302" s="110">
        <f>IF(VLOOKUP($D302,Leech_Combinations_20140919.xls!$A$1:$Q$382,2,FALSE)=0,"",VLOOKUP($D302,Leech_Combinations_20140919.xls!$A$1:$Q$382,2,FALSE))</f>
        <v>41583</v>
      </c>
      <c r="J302" s="110" t="str">
        <f>IF(VLOOKUP($D302,Leech_Combinations_20140919.xls!$A$1:$Q$382,14,FALSE)=0,"",VLOOKUP($D302,Leech_Combinations_20140919.xls!$A$1:$Q$382,14,FALSE))</f>
        <v>Quang nam NR</v>
      </c>
      <c r="K302" s="111" t="str">
        <f>IF(VLOOKUP($D302,Leech_Combinations_20140919.xls!$A$1:$Q$382,15,FALSE)=0,"",VLOOKUP($D302,Leech_Combinations_20140919.xls!$A$1:$Q$382,15,FALSE))</f>
        <v>20, 21</v>
      </c>
      <c r="L302" s="120"/>
      <c r="M302" s="120">
        <f>IF(VLOOKUP($D302,Leech_Combinations_20140919.xls!$A$1:$Q$382,13,FALSE)=0, "", VLOOKUP($D302,Leech_Combinations_20140919.xls!$A$1:$Q$382,13,FALSE))</f>
        <v>50</v>
      </c>
      <c r="N302" s="120" t="str">
        <f>IF(VLOOKUP($D302,Leech_Combinations_20140919.xls!$A$1:$Q$382,6,FALSE)=0, "", VLOOKUP($D302,Leech_Combinations_20140919.xls!$A$1:$Q$382,6,FALSE))</f>
        <v>Q118</v>
      </c>
      <c r="O302" s="120" t="str">
        <f>IF(VLOOKUP($D302,Leech_Combinations_20140919.xls!$A$1:$Q$382,3,FALSE)=0, "", VLOOKUP($D302,Leech_Combinations_20140919.xls!$A$1:$Q$382,3,FALSE))</f>
        <v>Andrew</v>
      </c>
    </row>
    <row r="303" spans="1:18" s="108" customFormat="1">
      <c r="B303" s="108">
        <v>301</v>
      </c>
      <c r="C303" s="121" t="s">
        <v>716</v>
      </c>
      <c r="D303" s="109" t="s">
        <v>259</v>
      </c>
      <c r="E303" s="108" t="s">
        <v>3167</v>
      </c>
      <c r="F303" s="162" t="s">
        <v>3666</v>
      </c>
      <c r="G303" s="162" t="s">
        <v>3659</v>
      </c>
      <c r="H303" s="162"/>
      <c r="I303" s="110">
        <f>IF(VLOOKUP($D303,Leech_Combinations_20140919.xls!$A$1:$Q$382,2,FALSE)=0,"",VLOOKUP($D303,Leech_Combinations_20140919.xls!$A$1:$Q$382,2,FALSE))</f>
        <v>41584</v>
      </c>
      <c r="J303" s="110" t="str">
        <f>IF(VLOOKUP($D303,Leech_Combinations_20140919.xls!$A$1:$Q$382,14,FALSE)=0,"",VLOOKUP($D303,Leech_Combinations_20140919.xls!$A$1:$Q$382,14,FALSE))</f>
        <v>Quang nam NR</v>
      </c>
      <c r="K303" s="111" t="str">
        <f>IF(VLOOKUP($D303,Leech_Combinations_20140919.xls!$A$1:$Q$382,15,FALSE)=0,"",VLOOKUP($D303,Leech_Combinations_20140919.xls!$A$1:$Q$382,15,FALSE))</f>
        <v>20, 21</v>
      </c>
      <c r="L303" s="120"/>
      <c r="M303" s="120">
        <f>IF(VLOOKUP($D303,Leech_Combinations_20140919.xls!$A$1:$Q$382,13,FALSE)=0, "", VLOOKUP($D303,Leech_Combinations_20140919.xls!$A$1:$Q$382,13,FALSE))</f>
        <v>50</v>
      </c>
      <c r="N303" s="120" t="str">
        <f>IF(VLOOKUP($D303,Leech_Combinations_20140919.xls!$A$1:$Q$382,6,FALSE)=0, "", VLOOKUP($D303,Leech_Combinations_20140919.xls!$A$1:$Q$382,6,FALSE))</f>
        <v>Q123</v>
      </c>
      <c r="O303" s="120" t="str">
        <f>IF(VLOOKUP($D303,Leech_Combinations_20140919.xls!$A$1:$Q$382,3,FALSE)=0, "", VLOOKUP($D303,Leech_Combinations_20140919.xls!$A$1:$Q$382,3,FALSE))</f>
        <v>Andrew</v>
      </c>
    </row>
    <row r="304" spans="1:18" s="108" customFormat="1">
      <c r="B304" s="108">
        <v>302</v>
      </c>
      <c r="C304" s="121" t="s">
        <v>716</v>
      </c>
      <c r="D304" s="109" t="s">
        <v>510</v>
      </c>
      <c r="E304" s="108" t="s">
        <v>3167</v>
      </c>
      <c r="F304" s="162" t="s">
        <v>3666</v>
      </c>
      <c r="G304" s="162" t="s">
        <v>3659</v>
      </c>
      <c r="H304" s="162"/>
      <c r="I304" s="110">
        <f>IF(VLOOKUP($D304,Leech_Combinations_20140919.xls!$A$1:$Q$382,2,FALSE)=0,"",VLOOKUP($D304,Leech_Combinations_20140919.xls!$A$1:$Q$382,2,FALSE))</f>
        <v>41584</v>
      </c>
      <c r="J304" s="110" t="str">
        <f>IF(VLOOKUP($D304,Leech_Combinations_20140919.xls!$A$1:$Q$382,14,FALSE)=0,"",VLOOKUP($D304,Leech_Combinations_20140919.xls!$A$1:$Q$382,14,FALSE))</f>
        <v>Quang nam NR</v>
      </c>
      <c r="K304" s="111">
        <f>IF(VLOOKUP($D304,Leech_Combinations_20140919.xls!$A$1:$Q$382,15,FALSE)=0,"",VLOOKUP($D304,Leech_Combinations_20140919.xls!$A$1:$Q$382,15,FALSE))</f>
        <v>20</v>
      </c>
      <c r="L304" s="120"/>
      <c r="M304" s="120">
        <f>IF(VLOOKUP($D304,Leech_Combinations_20140919.xls!$A$1:$Q$382,13,FALSE)=0, "", VLOOKUP($D304,Leech_Combinations_20140919.xls!$A$1:$Q$382,13,FALSE))</f>
        <v>50</v>
      </c>
      <c r="N304" s="120" t="str">
        <f>IF(VLOOKUP($D304,Leech_Combinations_20140919.xls!$A$1:$Q$382,6,FALSE)=0, "", VLOOKUP($D304,Leech_Combinations_20140919.xls!$A$1:$Q$382,6,FALSE))</f>
        <v>Q214</v>
      </c>
      <c r="O304" s="120" t="str">
        <f>IF(VLOOKUP($D304,Leech_Combinations_20140919.xls!$A$1:$Q$382,3,FALSE)=0, "", VLOOKUP($D304,Leech_Combinations_20140919.xls!$A$1:$Q$382,3,FALSE))</f>
        <v>Hon</v>
      </c>
    </row>
    <row r="305" spans="2:15" s="108" customFormat="1">
      <c r="B305" s="108">
        <v>303</v>
      </c>
      <c r="C305" s="121" t="s">
        <v>716</v>
      </c>
      <c r="D305" s="109" t="s">
        <v>45</v>
      </c>
      <c r="E305" s="108" t="s">
        <v>3167</v>
      </c>
      <c r="F305" s="162" t="s">
        <v>3666</v>
      </c>
      <c r="G305" s="162" t="s">
        <v>3659</v>
      </c>
      <c r="H305" s="162"/>
      <c r="I305" s="110">
        <f>IF(VLOOKUP($D305,Leech_Combinations_20140919.xls!$A$1:$Q$382,2,FALSE)=0,"",VLOOKUP($D305,Leech_Combinations_20140919.xls!$A$1:$Q$382,2,FALSE))</f>
        <v>41585</v>
      </c>
      <c r="J305" s="110" t="str">
        <f>IF(VLOOKUP($D305,Leech_Combinations_20140919.xls!$A$1:$Q$382,14,FALSE)=0,"",VLOOKUP($D305,Leech_Combinations_20140919.xls!$A$1:$Q$382,14,FALSE))</f>
        <v>Quang nam NR</v>
      </c>
      <c r="K305" s="111" t="str">
        <f>IF(VLOOKUP($D305,Leech_Combinations_20140919.xls!$A$1:$Q$382,15,FALSE)=0,"",VLOOKUP($D305,Leech_Combinations_20140919.xls!$A$1:$Q$382,15,FALSE))</f>
        <v>20, 21</v>
      </c>
      <c r="L305" s="120"/>
      <c r="M305" s="120">
        <f>IF(VLOOKUP($D305,Leech_Combinations_20140919.xls!$A$1:$Q$382,13,FALSE)=0, "", VLOOKUP($D305,Leech_Combinations_20140919.xls!$A$1:$Q$382,13,FALSE))</f>
        <v>50</v>
      </c>
      <c r="N305" s="120" t="str">
        <f>IF(VLOOKUP($D305,Leech_Combinations_20140919.xls!$A$1:$Q$382,6,FALSE)=0, "", VLOOKUP($D305,Leech_Combinations_20140919.xls!$A$1:$Q$382,6,FALSE))</f>
        <v>Q124</v>
      </c>
      <c r="O305" s="120" t="str">
        <f>IF(VLOOKUP($D305,Leech_Combinations_20140919.xls!$A$1:$Q$382,3,FALSE)=0, "", VLOOKUP($D305,Leech_Combinations_20140919.xls!$A$1:$Q$382,3,FALSE))</f>
        <v>Andrew</v>
      </c>
    </row>
    <row r="306" spans="2:15" s="108" customFormat="1">
      <c r="B306" s="108">
        <v>304</v>
      </c>
      <c r="C306" s="121" t="s">
        <v>716</v>
      </c>
      <c r="D306" s="109" t="s">
        <v>413</v>
      </c>
      <c r="E306" s="108" t="s">
        <v>3167</v>
      </c>
      <c r="F306" s="162" t="s">
        <v>3666</v>
      </c>
      <c r="G306" s="162" t="s">
        <v>3659</v>
      </c>
      <c r="H306" s="162"/>
      <c r="I306" s="110">
        <f>IF(VLOOKUP($D306,Leech_Combinations_20140919.xls!$A$1:$Q$382,2,FALSE)=0,"",VLOOKUP($D306,Leech_Combinations_20140919.xls!$A$1:$Q$382,2,FALSE))</f>
        <v>41586</v>
      </c>
      <c r="J306" s="110" t="str">
        <f>IF(VLOOKUP($D306,Leech_Combinations_20140919.xls!$A$1:$Q$382,14,FALSE)=0,"",VLOOKUP($D306,Leech_Combinations_20140919.xls!$A$1:$Q$382,14,FALSE))</f>
        <v>Quang nam NR</v>
      </c>
      <c r="K306" s="111" t="str">
        <f>IF(VLOOKUP($D306,Leech_Combinations_20140919.xls!$A$1:$Q$382,15,FALSE)=0,"",VLOOKUP($D306,Leech_Combinations_20140919.xls!$A$1:$Q$382,15,FALSE))</f>
        <v>20, 21</v>
      </c>
      <c r="L306" s="120"/>
      <c r="M306" s="120">
        <f>IF(VLOOKUP($D306,Leech_Combinations_20140919.xls!$A$1:$Q$382,13,FALSE)=0, "", VLOOKUP($D306,Leech_Combinations_20140919.xls!$A$1:$Q$382,13,FALSE))</f>
        <v>50</v>
      </c>
      <c r="N306" s="120" t="str">
        <f>IF(VLOOKUP($D306,Leech_Combinations_20140919.xls!$A$1:$Q$382,6,FALSE)=0, "", VLOOKUP($D306,Leech_Combinations_20140919.xls!$A$1:$Q$382,6,FALSE))</f>
        <v>Q329</v>
      </c>
      <c r="O306" s="120" t="str">
        <f>IF(VLOOKUP($D306,Leech_Combinations_20140919.xls!$A$1:$Q$382,3,FALSE)=0, "", VLOOKUP($D306,Leech_Combinations_20140919.xls!$A$1:$Q$382,3,FALSE))</f>
        <v>Thang</v>
      </c>
    </row>
    <row r="307" spans="2:15" s="108" customFormat="1">
      <c r="B307" s="108">
        <v>305</v>
      </c>
      <c r="C307" s="121" t="s">
        <v>716</v>
      </c>
      <c r="D307" s="109" t="s">
        <v>37</v>
      </c>
      <c r="E307" s="108" t="s">
        <v>3167</v>
      </c>
      <c r="F307" s="162" t="s">
        <v>3666</v>
      </c>
      <c r="G307" s="162" t="s">
        <v>3659</v>
      </c>
      <c r="H307" s="162"/>
      <c r="I307" s="110">
        <f>IF(VLOOKUP($D307,Leech_Combinations_20140919.xls!$A$1:$Q$382,2,FALSE)=0,"",VLOOKUP($D307,Leech_Combinations_20140919.xls!$A$1:$Q$382,2,FALSE))</f>
        <v>41587</v>
      </c>
      <c r="J307" s="110" t="str">
        <f>IF(VLOOKUP($D307,Leech_Combinations_20140919.xls!$A$1:$Q$382,14,FALSE)=0,"",VLOOKUP($D307,Leech_Combinations_20140919.xls!$A$1:$Q$382,14,FALSE))</f>
        <v>Quang nam NR</v>
      </c>
      <c r="K307" s="111" t="str">
        <f>IF(VLOOKUP($D307,Leech_Combinations_20140919.xls!$A$1:$Q$382,15,FALSE)=0,"",VLOOKUP($D307,Leech_Combinations_20140919.xls!$A$1:$Q$382,15,FALSE))</f>
        <v>20, 21</v>
      </c>
      <c r="L307" s="120"/>
      <c r="M307" s="120">
        <f>IF(VLOOKUP($D307,Leech_Combinations_20140919.xls!$A$1:$Q$382,13,FALSE)=0, "", VLOOKUP($D307,Leech_Combinations_20140919.xls!$A$1:$Q$382,13,FALSE))</f>
        <v>50</v>
      </c>
      <c r="N307" s="120" t="str">
        <f>IF(VLOOKUP($D307,Leech_Combinations_20140919.xls!$A$1:$Q$382,6,FALSE)=0, "", VLOOKUP($D307,Leech_Combinations_20140919.xls!$A$1:$Q$382,6,FALSE))</f>
        <v>Q137</v>
      </c>
      <c r="O307" s="120" t="str">
        <f>IF(VLOOKUP($D307,Leech_Combinations_20140919.xls!$A$1:$Q$382,3,FALSE)=0, "", VLOOKUP($D307,Leech_Combinations_20140919.xls!$A$1:$Q$382,3,FALSE))</f>
        <v>Andrew</v>
      </c>
    </row>
    <row r="308" spans="2:15" s="108" customFormat="1">
      <c r="B308" s="108">
        <v>306</v>
      </c>
      <c r="C308" s="121" t="s">
        <v>716</v>
      </c>
      <c r="D308" s="109" t="s">
        <v>299</v>
      </c>
      <c r="E308" s="108" t="s">
        <v>3167</v>
      </c>
      <c r="F308" s="162" t="s">
        <v>3666</v>
      </c>
      <c r="G308" s="162" t="s">
        <v>3659</v>
      </c>
      <c r="H308" s="162"/>
      <c r="I308" s="110">
        <f>IF(VLOOKUP($D308,Leech_Combinations_20140919.xls!$A$1:$Q$382,2,FALSE)=0,"",VLOOKUP($D308,Leech_Combinations_20140919.xls!$A$1:$Q$382,2,FALSE))</f>
        <v>41925</v>
      </c>
      <c r="J308" s="110" t="str">
        <f>IF(VLOOKUP($D308,Leech_Combinations_20140919.xls!$A$1:$Q$382,14,FALSE)=0,"",VLOOKUP($D308,Leech_Combinations_20140919.xls!$A$1:$Q$382,14,FALSE))</f>
        <v>Quang nam NR</v>
      </c>
      <c r="K308" s="111" t="str">
        <f>IF(VLOOKUP($D308,Leech_Combinations_20140919.xls!$A$1:$Q$382,15,FALSE)=0,"",VLOOKUP($D308,Leech_Combinations_20140919.xls!$A$1:$Q$382,15,FALSE))</f>
        <v/>
      </c>
      <c r="L308" s="120"/>
      <c r="M308" s="120">
        <f>IF(VLOOKUP($D308,Leech_Combinations_20140919.xls!$A$1:$Q$382,13,FALSE)=0, "", VLOOKUP($D308,Leech_Combinations_20140919.xls!$A$1:$Q$382,13,FALSE))</f>
        <v>50</v>
      </c>
      <c r="N308" s="120" t="str">
        <f>IF(VLOOKUP($D308,Leech_Combinations_20140919.xls!$A$1:$Q$382,6,FALSE)=0, "", VLOOKUP($D308,Leech_Combinations_20140919.xls!$A$1:$Q$382,6,FALSE))</f>
        <v>Q139</v>
      </c>
      <c r="O308" s="120" t="str">
        <f>IF(VLOOKUP($D308,Leech_Combinations_20140919.xls!$A$1:$Q$382,3,FALSE)=0, "", VLOOKUP($D308,Leech_Combinations_20140919.xls!$A$1:$Q$382,3,FALSE))</f>
        <v/>
      </c>
    </row>
    <row r="309" spans="2:15" s="108" customFormat="1">
      <c r="B309" s="108">
        <v>307</v>
      </c>
      <c r="C309" s="121" t="s">
        <v>716</v>
      </c>
      <c r="D309" s="109" t="s">
        <v>68</v>
      </c>
      <c r="E309" s="108" t="s">
        <v>3167</v>
      </c>
      <c r="F309" s="162" t="s">
        <v>3666</v>
      </c>
      <c r="G309" s="162" t="s">
        <v>3659</v>
      </c>
      <c r="H309" s="162"/>
      <c r="I309" s="110">
        <f>IF(VLOOKUP($D309,Leech_Combinations_20140919.xls!$A$1:$Q$382,2,FALSE)=0,"",VLOOKUP($D309,Leech_Combinations_20140919.xls!$A$1:$Q$382,2,FALSE))</f>
        <v>41587</v>
      </c>
      <c r="J309" s="110" t="str">
        <f>IF(VLOOKUP($D309,Leech_Combinations_20140919.xls!$A$1:$Q$382,14,FALSE)=0,"",VLOOKUP($D309,Leech_Combinations_20140919.xls!$A$1:$Q$382,14,FALSE))</f>
        <v>Quang nam NR</v>
      </c>
      <c r="K309" s="111" t="str">
        <f>IF(VLOOKUP($D309,Leech_Combinations_20140919.xls!$A$1:$Q$382,15,FALSE)=0,"",VLOOKUP($D309,Leech_Combinations_20140919.xls!$A$1:$Q$382,15,FALSE))</f>
        <v>20, 21</v>
      </c>
      <c r="L309" s="120"/>
      <c r="M309" s="120">
        <f>IF(VLOOKUP($D309,Leech_Combinations_20140919.xls!$A$1:$Q$382,13,FALSE)=0, "", VLOOKUP($D309,Leech_Combinations_20140919.xls!$A$1:$Q$382,13,FALSE))</f>
        <v>50</v>
      </c>
      <c r="N309" s="120" t="str">
        <f>IF(VLOOKUP($D309,Leech_Combinations_20140919.xls!$A$1:$Q$382,6,FALSE)=0, "", VLOOKUP($D309,Leech_Combinations_20140919.xls!$A$1:$Q$382,6,FALSE))</f>
        <v>Q331</v>
      </c>
      <c r="O309" s="120" t="str">
        <f>IF(VLOOKUP($D309,Leech_Combinations_20140919.xls!$A$1:$Q$382,3,FALSE)=0, "", VLOOKUP($D309,Leech_Combinations_20140919.xls!$A$1:$Q$382,3,FALSE))</f>
        <v>Thang</v>
      </c>
    </row>
    <row r="310" spans="2:15" s="108" customFormat="1">
      <c r="B310" s="108">
        <v>308</v>
      </c>
      <c r="C310" s="121" t="s">
        <v>716</v>
      </c>
      <c r="D310" s="109" t="s">
        <v>301</v>
      </c>
      <c r="E310" s="108" t="s">
        <v>3167</v>
      </c>
      <c r="F310" s="162" t="s">
        <v>3666</v>
      </c>
      <c r="G310" s="162" t="s">
        <v>3659</v>
      </c>
      <c r="H310" s="162"/>
      <c r="I310" s="110">
        <f>IF(VLOOKUP($D310,Leech_Combinations_20140919.xls!$A$1:$Q$382,2,FALSE)=0,"",VLOOKUP($D310,Leech_Combinations_20140919.xls!$A$1:$Q$382,2,FALSE))</f>
        <v>41925</v>
      </c>
      <c r="J310" s="110" t="str">
        <f>IF(VLOOKUP($D310,Leech_Combinations_20140919.xls!$A$1:$Q$382,14,FALSE)=0,"",VLOOKUP($D310,Leech_Combinations_20140919.xls!$A$1:$Q$382,14,FALSE))</f>
        <v>Quang nam NR</v>
      </c>
      <c r="K310" s="111" t="str">
        <f>IF(VLOOKUP($D310,Leech_Combinations_20140919.xls!$A$1:$Q$382,15,FALSE)=0,"",VLOOKUP($D310,Leech_Combinations_20140919.xls!$A$1:$Q$382,15,FALSE))</f>
        <v/>
      </c>
      <c r="L310" s="120"/>
      <c r="M310" s="120">
        <f>IF(VLOOKUP($D310,Leech_Combinations_20140919.xls!$A$1:$Q$382,13,FALSE)=0, "", VLOOKUP($D310,Leech_Combinations_20140919.xls!$A$1:$Q$382,13,FALSE))</f>
        <v>50</v>
      </c>
      <c r="N310" s="120" t="str">
        <f>IF(VLOOKUP($D310,Leech_Combinations_20140919.xls!$A$1:$Q$382,6,FALSE)=0, "", VLOOKUP($D310,Leech_Combinations_20140919.xls!$A$1:$Q$382,6,FALSE))</f>
        <v>Q28</v>
      </c>
      <c r="O310" s="120" t="str">
        <f>IF(VLOOKUP($D310,Leech_Combinations_20140919.xls!$A$1:$Q$382,3,FALSE)=0, "", VLOOKUP($D310,Leech_Combinations_20140919.xls!$A$1:$Q$382,3,FALSE))</f>
        <v/>
      </c>
    </row>
    <row r="311" spans="2:15" s="108" customFormat="1">
      <c r="B311" s="108">
        <v>309</v>
      </c>
      <c r="C311" s="121" t="s">
        <v>716</v>
      </c>
      <c r="D311" s="109" t="s">
        <v>17</v>
      </c>
      <c r="E311" s="108" t="s">
        <v>3167</v>
      </c>
      <c r="F311" s="162" t="s">
        <v>3666</v>
      </c>
      <c r="G311" s="162" t="s">
        <v>3659</v>
      </c>
      <c r="H311" s="162"/>
      <c r="I311" s="110" t="str">
        <f>IF(VLOOKUP($D311,Leech_Combinations_20140919.xls!$A$1:$Q$382,2,FALSE)=0,"",VLOOKUP($D311,Leech_Combinations_20140919.xls!$A$1:$Q$382,2,FALSE))</f>
        <v/>
      </c>
      <c r="J311" s="110" t="str">
        <f>IF(VLOOKUP($D311,Leech_Combinations_20140919.xls!$A$1:$Q$382,14,FALSE)=0,"",VLOOKUP($D311,Leech_Combinations_20140919.xls!$A$1:$Q$382,14,FALSE))</f>
        <v>Quang nam NR</v>
      </c>
      <c r="K311" s="111" t="str">
        <f>IF(VLOOKUP($D311,Leech_Combinations_20140919.xls!$A$1:$Q$382,15,FALSE)=0,"",VLOOKUP($D311,Leech_Combinations_20140919.xls!$A$1:$Q$382,15,FALSE))</f>
        <v/>
      </c>
      <c r="L311" s="120"/>
      <c r="M311" s="120">
        <f>IF(VLOOKUP($D311,Leech_Combinations_20140919.xls!$A$1:$Q$382,13,FALSE)=0, "", VLOOKUP($D311,Leech_Combinations_20140919.xls!$A$1:$Q$382,13,FALSE))</f>
        <v>50</v>
      </c>
      <c r="N311" s="120" t="str">
        <f>IF(VLOOKUP($D311,Leech_Combinations_20140919.xls!$A$1:$Q$382,6,FALSE)=0, "", VLOOKUP($D311,Leech_Combinations_20140919.xls!$A$1:$Q$382,6,FALSE))</f>
        <v>Q33</v>
      </c>
      <c r="O311" s="120" t="str">
        <f>IF(VLOOKUP($D311,Leech_Combinations_20140919.xls!$A$1:$Q$382,3,FALSE)=0, "", VLOOKUP($D311,Leech_Combinations_20140919.xls!$A$1:$Q$382,3,FALSE))</f>
        <v/>
      </c>
    </row>
    <row r="312" spans="2:15" s="108" customFormat="1">
      <c r="B312" s="108">
        <v>310</v>
      </c>
      <c r="C312" s="121" t="s">
        <v>716</v>
      </c>
      <c r="D312" s="109" t="s">
        <v>230</v>
      </c>
      <c r="E312" s="108" t="s">
        <v>3167</v>
      </c>
      <c r="F312" s="162" t="s">
        <v>3666</v>
      </c>
      <c r="G312" s="162" t="s">
        <v>3659</v>
      </c>
      <c r="H312" s="162"/>
      <c r="I312" s="110">
        <f>IF(VLOOKUP($D312,Leech_Combinations_20140919.xls!$A$1:$Q$382,2,FALSE)=0,"",VLOOKUP($D312,Leech_Combinations_20140919.xls!$A$1:$Q$382,2,FALSE))</f>
        <v>41615</v>
      </c>
      <c r="J312" s="110" t="str">
        <f>IF(VLOOKUP($D312,Leech_Combinations_20140919.xls!$A$1:$Q$382,14,FALSE)=0,"",VLOOKUP($D312,Leech_Combinations_20140919.xls!$A$1:$Q$382,14,FALSE))</f>
        <v>Quang nam NR</v>
      </c>
      <c r="K312" s="111">
        <f>IF(VLOOKUP($D312,Leech_Combinations_20140919.xls!$A$1:$Q$382,15,FALSE)=0,"",VLOOKUP($D312,Leech_Combinations_20140919.xls!$A$1:$Q$382,15,FALSE))</f>
        <v>14</v>
      </c>
      <c r="L312" s="120"/>
      <c r="M312" s="120">
        <f>IF(VLOOKUP($D312,Leech_Combinations_20140919.xls!$A$1:$Q$382,13,FALSE)=0, "", VLOOKUP($D312,Leech_Combinations_20140919.xls!$A$1:$Q$382,13,FALSE))</f>
        <v>50</v>
      </c>
      <c r="N312" s="120" t="str">
        <f>IF(VLOOKUP($D312,Leech_Combinations_20140919.xls!$A$1:$Q$382,6,FALSE)=0, "", VLOOKUP($D312,Leech_Combinations_20140919.xls!$A$1:$Q$382,6,FALSE))</f>
        <v>QN 1002</v>
      </c>
      <c r="O312" s="120" t="str">
        <f>IF(VLOOKUP($D312,Leech_Combinations_20140919.xls!$A$1:$Q$382,3,FALSE)=0, "", VLOOKUP($D312,Leech_Combinations_20140919.xls!$A$1:$Q$382,3,FALSE))</f>
        <v>Đến, Cường, Lê</v>
      </c>
    </row>
    <row r="313" spans="2:15" s="108" customFormat="1">
      <c r="B313" s="108">
        <v>311</v>
      </c>
      <c r="C313" s="121" t="s">
        <v>716</v>
      </c>
      <c r="D313" s="109" t="s">
        <v>147</v>
      </c>
      <c r="E313" s="108" t="s">
        <v>3167</v>
      </c>
      <c r="F313" s="162" t="s">
        <v>3666</v>
      </c>
      <c r="G313" s="162" t="s">
        <v>3659</v>
      </c>
      <c r="H313" s="162"/>
      <c r="I313" s="110">
        <f>IF(VLOOKUP($D313,Leech_Combinations_20140919.xls!$A$1:$Q$382,2,FALSE)=0,"",VLOOKUP($D313,Leech_Combinations_20140919.xls!$A$1:$Q$382,2,FALSE))</f>
        <v>41616</v>
      </c>
      <c r="J313" s="110" t="str">
        <f>IF(VLOOKUP($D313,Leech_Combinations_20140919.xls!$A$1:$Q$382,14,FALSE)=0,"",VLOOKUP($D313,Leech_Combinations_20140919.xls!$A$1:$Q$382,14,FALSE))</f>
        <v>Quang nam NR</v>
      </c>
      <c r="K313" s="111">
        <f>IF(VLOOKUP($D313,Leech_Combinations_20140919.xls!$A$1:$Q$382,15,FALSE)=0,"",VLOOKUP($D313,Leech_Combinations_20140919.xls!$A$1:$Q$382,15,FALSE))</f>
        <v>14</v>
      </c>
      <c r="L313" s="120"/>
      <c r="M313" s="120">
        <f>IF(VLOOKUP($D313,Leech_Combinations_20140919.xls!$A$1:$Q$382,13,FALSE)=0, "", VLOOKUP($D313,Leech_Combinations_20140919.xls!$A$1:$Q$382,13,FALSE))</f>
        <v>50</v>
      </c>
      <c r="N313" s="120" t="str">
        <f>IF(VLOOKUP($D313,Leech_Combinations_20140919.xls!$A$1:$Q$382,6,FALSE)=0, "", VLOOKUP($D313,Leech_Combinations_20140919.xls!$A$1:$Q$382,6,FALSE))</f>
        <v>QN 1008</v>
      </c>
      <c r="O313" s="120" t="str">
        <f>IF(VLOOKUP($D313,Leech_Combinations_20140919.xls!$A$1:$Q$382,3,FALSE)=0, "", VLOOKUP($D313,Leech_Combinations_20140919.xls!$A$1:$Q$382,3,FALSE))</f>
        <v>Đến, Cường, Lê</v>
      </c>
    </row>
    <row r="314" spans="2:15" s="108" customFormat="1">
      <c r="B314" s="108">
        <v>312</v>
      </c>
      <c r="C314" s="121" t="s">
        <v>716</v>
      </c>
      <c r="D314" s="109" t="s">
        <v>193</v>
      </c>
      <c r="E314" s="108" t="s">
        <v>3167</v>
      </c>
      <c r="F314" s="162" t="s">
        <v>3666</v>
      </c>
      <c r="G314" s="162" t="s">
        <v>3659</v>
      </c>
      <c r="H314" s="162"/>
      <c r="I314" s="110">
        <f>IF(VLOOKUP($D314,Leech_Combinations_20140919.xls!$A$1:$Q$382,2,FALSE)=0,"",VLOOKUP($D314,Leech_Combinations_20140919.xls!$A$1:$Q$382,2,FALSE))</f>
        <v>41616</v>
      </c>
      <c r="J314" s="110" t="str">
        <f>IF(VLOOKUP($D314,Leech_Combinations_20140919.xls!$A$1:$Q$382,14,FALSE)=0,"",VLOOKUP($D314,Leech_Combinations_20140919.xls!$A$1:$Q$382,14,FALSE))</f>
        <v>Quang nam NR</v>
      </c>
      <c r="K314" s="111">
        <f>IF(VLOOKUP($D314,Leech_Combinations_20140919.xls!$A$1:$Q$382,15,FALSE)=0,"",VLOOKUP($D314,Leech_Combinations_20140919.xls!$A$1:$Q$382,15,FALSE))</f>
        <v>14</v>
      </c>
      <c r="L314" s="120"/>
      <c r="M314" s="120">
        <f>IF(VLOOKUP($D314,Leech_Combinations_20140919.xls!$A$1:$Q$382,13,FALSE)=0, "", VLOOKUP($D314,Leech_Combinations_20140919.xls!$A$1:$Q$382,13,FALSE))</f>
        <v>50</v>
      </c>
      <c r="N314" s="120" t="str">
        <f>IF(VLOOKUP($D314,Leech_Combinations_20140919.xls!$A$1:$Q$382,6,FALSE)=0, "", VLOOKUP($D314,Leech_Combinations_20140919.xls!$A$1:$Q$382,6,FALSE))</f>
        <v>QN 1010</v>
      </c>
      <c r="O314" s="120" t="str">
        <f>IF(VLOOKUP($D314,Leech_Combinations_20140919.xls!$A$1:$Q$382,3,FALSE)=0, "", VLOOKUP($D314,Leech_Combinations_20140919.xls!$A$1:$Q$382,3,FALSE))</f>
        <v>Đến, Cường, Lê</v>
      </c>
    </row>
    <row r="315" spans="2:15" s="108" customFormat="1">
      <c r="B315" s="108">
        <v>313</v>
      </c>
      <c r="C315" s="121" t="s">
        <v>716</v>
      </c>
      <c r="D315" s="109" t="s">
        <v>277</v>
      </c>
      <c r="E315" s="108" t="s">
        <v>3167</v>
      </c>
      <c r="F315" s="162" t="s">
        <v>3666</v>
      </c>
      <c r="G315" s="162" t="s">
        <v>3659</v>
      </c>
      <c r="H315" s="162"/>
      <c r="I315" s="110">
        <f>IF(VLOOKUP($D315,Leech_Combinations_20140919.xls!$A$1:$Q$382,2,FALSE)=0,"",VLOOKUP($D315,Leech_Combinations_20140919.xls!$A$1:$Q$382,2,FALSE))</f>
        <v>41617</v>
      </c>
      <c r="J315" s="110" t="str">
        <f>IF(VLOOKUP($D315,Leech_Combinations_20140919.xls!$A$1:$Q$382,14,FALSE)=0,"",VLOOKUP($D315,Leech_Combinations_20140919.xls!$A$1:$Q$382,14,FALSE))</f>
        <v>Quang nam NR</v>
      </c>
      <c r="K315" s="111">
        <f>IF(VLOOKUP($D315,Leech_Combinations_20140919.xls!$A$1:$Q$382,15,FALSE)=0,"",VLOOKUP($D315,Leech_Combinations_20140919.xls!$A$1:$Q$382,15,FALSE))</f>
        <v>14</v>
      </c>
      <c r="L315" s="120"/>
      <c r="M315" s="120">
        <f>IF(VLOOKUP($D315,Leech_Combinations_20140919.xls!$A$1:$Q$382,13,FALSE)=0, "", VLOOKUP($D315,Leech_Combinations_20140919.xls!$A$1:$Q$382,13,FALSE))</f>
        <v>50</v>
      </c>
      <c r="N315" s="120" t="str">
        <f>IF(VLOOKUP($D315,Leech_Combinations_20140919.xls!$A$1:$Q$382,6,FALSE)=0, "", VLOOKUP($D315,Leech_Combinations_20140919.xls!$A$1:$Q$382,6,FALSE))</f>
        <v>QN 1013</v>
      </c>
      <c r="O315" s="120" t="str">
        <f>IF(VLOOKUP($D315,Leech_Combinations_20140919.xls!$A$1:$Q$382,3,FALSE)=0, "", VLOOKUP($D315,Leech_Combinations_20140919.xls!$A$1:$Q$382,3,FALSE))</f>
        <v>Đến, Cường, Lê</v>
      </c>
    </row>
    <row r="316" spans="2:15" s="108" customFormat="1">
      <c r="B316" s="108">
        <v>314</v>
      </c>
      <c r="C316" s="121" t="s">
        <v>716</v>
      </c>
      <c r="D316" s="109" t="s">
        <v>201</v>
      </c>
      <c r="E316" s="108" t="s">
        <v>3167</v>
      </c>
      <c r="F316" s="162" t="s">
        <v>3666</v>
      </c>
      <c r="G316" s="162" t="s">
        <v>3659</v>
      </c>
      <c r="H316" s="162"/>
      <c r="I316" s="110">
        <f>IF(VLOOKUP($D316,Leech_Combinations_20140919.xls!$A$1:$Q$382,2,FALSE)=0,"",VLOOKUP($D316,Leech_Combinations_20140919.xls!$A$1:$Q$382,2,FALSE))</f>
        <v>41619</v>
      </c>
      <c r="J316" s="110" t="str">
        <f>IF(VLOOKUP($D316,Leech_Combinations_20140919.xls!$A$1:$Q$382,14,FALSE)=0,"",VLOOKUP($D316,Leech_Combinations_20140919.xls!$A$1:$Q$382,14,FALSE))</f>
        <v>Quang nam NR</v>
      </c>
      <c r="K316" s="111">
        <f>IF(VLOOKUP($D316,Leech_Combinations_20140919.xls!$A$1:$Q$382,15,FALSE)=0,"",VLOOKUP($D316,Leech_Combinations_20140919.xls!$A$1:$Q$382,15,FALSE))</f>
        <v>14</v>
      </c>
      <c r="L316" s="120"/>
      <c r="M316" s="120">
        <f>IF(VLOOKUP($D316,Leech_Combinations_20140919.xls!$A$1:$Q$382,13,FALSE)=0, "", VLOOKUP($D316,Leech_Combinations_20140919.xls!$A$1:$Q$382,13,FALSE))</f>
        <v>50</v>
      </c>
      <c r="N316" s="120" t="str">
        <f>IF(VLOOKUP($D316,Leech_Combinations_20140919.xls!$A$1:$Q$382,6,FALSE)=0, "", VLOOKUP($D316,Leech_Combinations_20140919.xls!$A$1:$Q$382,6,FALSE))</f>
        <v>QN 1022</v>
      </c>
      <c r="O316" s="120" t="str">
        <f>IF(VLOOKUP($D316,Leech_Combinations_20140919.xls!$A$1:$Q$382,3,FALSE)=0, "", VLOOKUP($D316,Leech_Combinations_20140919.xls!$A$1:$Q$382,3,FALSE))</f>
        <v>Đến, Cường, Lê</v>
      </c>
    </row>
    <row r="317" spans="2:15" s="108" customFormat="1">
      <c r="B317" s="108">
        <v>315</v>
      </c>
      <c r="C317" s="121" t="s">
        <v>716</v>
      </c>
      <c r="D317" s="109" t="s">
        <v>300</v>
      </c>
      <c r="E317" s="108" t="s">
        <v>3167</v>
      </c>
      <c r="F317" s="162" t="s">
        <v>3666</v>
      </c>
      <c r="G317" s="162" t="s">
        <v>3659</v>
      </c>
      <c r="H317" s="162"/>
      <c r="I317" s="110">
        <f>IF(VLOOKUP($D317,Leech_Combinations_20140919.xls!$A$1:$Q$382,2,FALSE)=0,"",VLOOKUP($D317,Leech_Combinations_20140919.xls!$A$1:$Q$382,2,FALSE))</f>
        <v>41619</v>
      </c>
      <c r="J317" s="110" t="str">
        <f>IF(VLOOKUP($D317,Leech_Combinations_20140919.xls!$A$1:$Q$382,14,FALSE)=0,"",VLOOKUP($D317,Leech_Combinations_20140919.xls!$A$1:$Q$382,14,FALSE))</f>
        <v>Quang nam NR</v>
      </c>
      <c r="K317" s="111">
        <f>IF(VLOOKUP($D317,Leech_Combinations_20140919.xls!$A$1:$Q$382,15,FALSE)=0,"",VLOOKUP($D317,Leech_Combinations_20140919.xls!$A$1:$Q$382,15,FALSE))</f>
        <v>14</v>
      </c>
      <c r="L317" s="120"/>
      <c r="M317" s="120">
        <f>IF(VLOOKUP($D317,Leech_Combinations_20140919.xls!$A$1:$Q$382,13,FALSE)=0, "", VLOOKUP($D317,Leech_Combinations_20140919.xls!$A$1:$Q$382,13,FALSE))</f>
        <v>50</v>
      </c>
      <c r="N317" s="120" t="str">
        <f>IF(VLOOKUP($D317,Leech_Combinations_20140919.xls!$A$1:$Q$382,6,FALSE)=0, "", VLOOKUP($D317,Leech_Combinations_20140919.xls!$A$1:$Q$382,6,FALSE))</f>
        <v>QN 1024</v>
      </c>
      <c r="O317" s="120" t="str">
        <f>IF(VLOOKUP($D317,Leech_Combinations_20140919.xls!$A$1:$Q$382,3,FALSE)=0, "", VLOOKUP($D317,Leech_Combinations_20140919.xls!$A$1:$Q$382,3,FALSE))</f>
        <v>Đến, Cường, Lê</v>
      </c>
    </row>
    <row r="318" spans="2:15" s="108" customFormat="1">
      <c r="B318" s="108">
        <v>316</v>
      </c>
      <c r="C318" s="121" t="s">
        <v>717</v>
      </c>
      <c r="D318" s="122" t="s">
        <v>514</v>
      </c>
      <c r="E318" s="108" t="s">
        <v>3653</v>
      </c>
      <c r="F318" s="162"/>
      <c r="G318" s="162" t="s">
        <v>3655</v>
      </c>
      <c r="H318" s="162"/>
      <c r="I318" s="110"/>
      <c r="J318" s="110"/>
      <c r="K318" s="110"/>
      <c r="L318" s="110"/>
      <c r="M318" s="112"/>
      <c r="N318" s="120"/>
      <c r="O318" s="120"/>
    </row>
    <row r="319" spans="2:15" s="108" customFormat="1">
      <c r="B319" s="108">
        <v>317</v>
      </c>
      <c r="C319" s="121" t="s">
        <v>717</v>
      </c>
      <c r="D319" s="122" t="s">
        <v>586</v>
      </c>
      <c r="E319" s="108" t="s">
        <v>3653</v>
      </c>
      <c r="F319" s="162"/>
      <c r="G319" s="162" t="s">
        <v>3655</v>
      </c>
      <c r="H319" s="162"/>
      <c r="I319" s="110"/>
      <c r="J319" s="110"/>
      <c r="K319" s="110"/>
      <c r="L319" s="110"/>
      <c r="M319" s="112"/>
      <c r="N319" s="120"/>
      <c r="O319" s="120"/>
    </row>
    <row r="320" spans="2:15" s="108" customFormat="1">
      <c r="B320" s="108">
        <v>318</v>
      </c>
      <c r="C320" s="121" t="s">
        <v>717</v>
      </c>
      <c r="D320" s="122" t="s">
        <v>609</v>
      </c>
      <c r="E320" s="108" t="s">
        <v>3653</v>
      </c>
      <c r="F320" s="162"/>
      <c r="G320" s="162" t="s">
        <v>3655</v>
      </c>
      <c r="H320" s="162"/>
      <c r="I320" s="110"/>
      <c r="J320" s="110"/>
      <c r="K320" s="110"/>
      <c r="L320" s="110"/>
      <c r="M320" s="112"/>
      <c r="N320" s="120"/>
      <c r="O320" s="120"/>
    </row>
    <row r="321" spans="1:18" s="108" customFormat="1">
      <c r="B321" s="108">
        <v>319</v>
      </c>
      <c r="C321" s="121" t="s">
        <v>717</v>
      </c>
      <c r="D321" s="122" t="s">
        <v>565</v>
      </c>
      <c r="E321" s="108" t="s">
        <v>3653</v>
      </c>
      <c r="F321" s="162"/>
      <c r="G321" s="162" t="s">
        <v>3655</v>
      </c>
      <c r="H321" s="162"/>
      <c r="I321" s="110"/>
      <c r="J321" s="110"/>
      <c r="K321" s="110"/>
      <c r="L321" s="110"/>
      <c r="M321" s="112"/>
      <c r="N321" s="120"/>
      <c r="O321" s="120"/>
    </row>
    <row r="322" spans="1:18" s="108" customFormat="1">
      <c r="B322" s="108">
        <v>320</v>
      </c>
      <c r="C322" s="121" t="s">
        <v>717</v>
      </c>
      <c r="D322" s="122" t="s">
        <v>705</v>
      </c>
      <c r="E322" s="108" t="s">
        <v>3653</v>
      </c>
      <c r="F322" s="162"/>
      <c r="G322" s="162" t="s">
        <v>3655</v>
      </c>
      <c r="H322" s="162"/>
      <c r="I322" s="110"/>
      <c r="J322" s="110"/>
      <c r="K322" s="110"/>
      <c r="L322" s="110"/>
      <c r="M322" s="112"/>
      <c r="N322" s="120"/>
      <c r="O322" s="120"/>
    </row>
    <row r="323" spans="1:18" s="108" customFormat="1">
      <c r="B323" s="108">
        <v>321</v>
      </c>
      <c r="C323" s="121" t="s">
        <v>717</v>
      </c>
      <c r="D323" s="122" t="s">
        <v>566</v>
      </c>
      <c r="E323" s="108" t="s">
        <v>3653</v>
      </c>
      <c r="F323" s="162"/>
      <c r="G323" s="162" t="s">
        <v>3655</v>
      </c>
      <c r="H323" s="162"/>
      <c r="I323" s="110"/>
      <c r="J323" s="110"/>
      <c r="K323" s="110"/>
      <c r="L323" s="110"/>
      <c r="M323" s="112"/>
      <c r="N323" s="120"/>
      <c r="O323" s="120"/>
    </row>
    <row r="324" spans="1:18" s="108" customFormat="1">
      <c r="B324" s="108">
        <v>322</v>
      </c>
      <c r="C324" s="121" t="s">
        <v>717</v>
      </c>
      <c r="D324" s="122" t="s">
        <v>585</v>
      </c>
      <c r="E324" s="108" t="s">
        <v>3653</v>
      </c>
      <c r="F324" s="162"/>
      <c r="G324" s="162" t="s">
        <v>3655</v>
      </c>
      <c r="H324" s="162"/>
      <c r="I324" s="110"/>
      <c r="J324" s="110"/>
      <c r="K324" s="110"/>
      <c r="L324" s="110"/>
      <c r="M324" s="112"/>
      <c r="N324" s="120"/>
      <c r="O324" s="120"/>
    </row>
    <row r="325" spans="1:18" s="108" customFormat="1">
      <c r="B325" s="108">
        <v>323</v>
      </c>
      <c r="C325" s="121" t="s">
        <v>717</v>
      </c>
      <c r="D325" s="122" t="s">
        <v>675</v>
      </c>
      <c r="E325" s="108" t="s">
        <v>3653</v>
      </c>
      <c r="F325" s="162"/>
      <c r="G325" s="162" t="s">
        <v>3655</v>
      </c>
      <c r="H325" s="162"/>
      <c r="I325" s="110"/>
      <c r="J325" s="110"/>
      <c r="K325" s="110"/>
      <c r="L325" s="110"/>
      <c r="M325" s="112"/>
      <c r="N325" s="120"/>
      <c r="O325" s="120"/>
    </row>
    <row r="326" spans="1:18" s="108" customFormat="1">
      <c r="B326" s="108">
        <v>324</v>
      </c>
      <c r="C326" s="121" t="s">
        <v>717</v>
      </c>
      <c r="D326" s="122" t="s">
        <v>646</v>
      </c>
      <c r="E326" s="108" t="s">
        <v>3653</v>
      </c>
      <c r="F326" s="162"/>
      <c r="G326" s="162" t="s">
        <v>3655</v>
      </c>
      <c r="H326" s="162"/>
      <c r="I326" s="110"/>
      <c r="J326" s="110"/>
      <c r="K326" s="110"/>
      <c r="L326" s="110"/>
      <c r="M326" s="112"/>
      <c r="N326" s="120"/>
      <c r="O326" s="120"/>
    </row>
    <row r="327" spans="1:18" s="108" customFormat="1">
      <c r="B327" s="108">
        <v>325</v>
      </c>
      <c r="C327" s="121" t="s">
        <v>717</v>
      </c>
      <c r="D327" s="122" t="s">
        <v>485</v>
      </c>
      <c r="E327" s="108" t="s">
        <v>3653</v>
      </c>
      <c r="F327" s="162"/>
      <c r="G327" s="162" t="s">
        <v>3655</v>
      </c>
      <c r="H327" s="162"/>
      <c r="I327" s="110"/>
      <c r="J327" s="110"/>
      <c r="K327" s="110"/>
      <c r="L327" s="110"/>
      <c r="M327" s="112"/>
      <c r="N327" s="120"/>
      <c r="O327" s="120"/>
    </row>
    <row r="328" spans="1:18" s="108" customFormat="1">
      <c r="B328" s="108">
        <v>326</v>
      </c>
      <c r="C328" s="121" t="s">
        <v>717</v>
      </c>
      <c r="D328" s="122" t="s">
        <v>664</v>
      </c>
      <c r="E328" s="108" t="s">
        <v>3653</v>
      </c>
      <c r="F328" s="162"/>
      <c r="G328" s="162" t="s">
        <v>3655</v>
      </c>
      <c r="H328" s="162"/>
      <c r="I328" s="110"/>
      <c r="J328" s="110"/>
      <c r="K328" s="110"/>
      <c r="L328" s="110"/>
      <c r="M328" s="112"/>
      <c r="N328" s="120"/>
      <c r="O328" s="120"/>
    </row>
    <row r="329" spans="1:18" s="108" customFormat="1">
      <c r="B329" s="108">
        <v>327</v>
      </c>
      <c r="C329" s="121" t="s">
        <v>717</v>
      </c>
      <c r="D329" s="122" t="s">
        <v>691</v>
      </c>
      <c r="E329" s="108" t="s">
        <v>3653</v>
      </c>
      <c r="F329" s="162"/>
      <c r="G329" s="162" t="s">
        <v>3655</v>
      </c>
      <c r="H329" s="162"/>
      <c r="I329" s="110"/>
      <c r="J329" s="110"/>
      <c r="K329" s="110"/>
      <c r="L329" s="110"/>
      <c r="M329" s="112"/>
      <c r="N329" s="120"/>
      <c r="O329" s="120"/>
    </row>
    <row r="330" spans="1:18" s="108" customFormat="1">
      <c r="B330" s="108">
        <v>328</v>
      </c>
      <c r="C330" s="121" t="s">
        <v>717</v>
      </c>
      <c r="D330" s="122" t="s">
        <v>657</v>
      </c>
      <c r="E330" s="108" t="s">
        <v>3653</v>
      </c>
      <c r="F330" s="162"/>
      <c r="G330" s="162" t="s">
        <v>3655</v>
      </c>
      <c r="H330" s="162"/>
      <c r="I330" s="110"/>
      <c r="J330" s="110"/>
      <c r="K330" s="110"/>
      <c r="L330" s="110"/>
      <c r="M330" s="112"/>
      <c r="N330" s="120"/>
      <c r="O330" s="120"/>
    </row>
    <row r="331" spans="1:18" s="108" customFormat="1">
      <c r="A331" s="113"/>
      <c r="B331" s="113">
        <v>329</v>
      </c>
      <c r="C331" s="114" t="s">
        <v>717</v>
      </c>
      <c r="D331" s="115" t="s">
        <v>229</v>
      </c>
      <c r="E331" s="113" t="s">
        <v>2377</v>
      </c>
      <c r="F331" s="162" t="s">
        <v>3666</v>
      </c>
      <c r="G331" s="162" t="s">
        <v>3659</v>
      </c>
      <c r="H331" s="162"/>
      <c r="I331" s="116" t="str">
        <f>IF(VLOOKUP($D331,WWF_2013Samples_20140919.xlsx!$A$1:$I$588,2,FALSE)=0,"",VLOOKUP($D331,WWF_2013Samples_20140919.xlsx!$A$1:$I$588,2,FALSE))</f>
        <v>26/05/2013</v>
      </c>
      <c r="J331" s="116" t="str">
        <f>IF(VLOOKUP($D331,WWF_2013Samples_20140919.xlsx!$A$1:$I$588,3,FALSE)=0,"",VLOOKUP($D331,WWF_2013Samples_20140919.xlsx!$A$1:$I$588,3,FALSE))</f>
        <v>Quang Nam SaoLa NR</v>
      </c>
      <c r="K331" s="117">
        <f>IF(VLOOKUP($D331,WWF_2013Samples_20140919.xlsx!$A$1:$I$588,4,FALSE)=0,"",VLOOKUP($D331,WWF_2013Samples_20140919.xlsx!$A$1:$I$588,4,FALSE))</f>
        <v>43</v>
      </c>
      <c r="L331" s="118" t="str">
        <f>IF(VLOOKUP($D331,WWF_2013Samples_20140919.xlsx!$A$1:$I$588,5,FALSE)=0,"",VLOOKUP($D331,WWF_2013Samples_20140919.xlsx!$A$1:$I$588,5,FALSE))</f>
        <v>A26/05/13 I</v>
      </c>
      <c r="M331" s="118">
        <f>IF(VLOOKUP($D331,WWF_2013Samples_20140919.xlsx!$A$1:$I$588,6,FALSE)=0,"",VLOOKUP($D331,WWF_2013Samples_20140919.xlsx!$A$1:$I$588,6,FALSE))</f>
        <v>13</v>
      </c>
      <c r="N331" s="118" t="str">
        <f>IF(VLOOKUP($D331,WWF_2013Samples_20140919.xlsx!$A$1:$I$588,7,FALSE)=0,"",VLOOKUP($D331,WWF_2013Samples_20140919.xlsx!$A$1:$I$588,7,FALSE))</f>
        <v>QN-233</v>
      </c>
      <c r="O331" s="119"/>
      <c r="P331" s="113"/>
      <c r="Q331" s="113"/>
      <c r="R331" s="113"/>
    </row>
    <row r="332" spans="1:18" s="108" customFormat="1">
      <c r="A332" s="113"/>
      <c r="B332" s="113">
        <v>330</v>
      </c>
      <c r="C332" s="114" t="s">
        <v>717</v>
      </c>
      <c r="D332" s="115" t="s">
        <v>128</v>
      </c>
      <c r="E332" s="113" t="s">
        <v>2377</v>
      </c>
      <c r="F332" s="162" t="s">
        <v>3666</v>
      </c>
      <c r="G332" s="162" t="s">
        <v>3659</v>
      </c>
      <c r="H332" s="162"/>
      <c r="I332" s="116" t="str">
        <f>IF(VLOOKUP($D332,WWF_2013Samples_20140919.xlsx!$A$1:$I$588,2,FALSE)=0,"",VLOOKUP($D332,WWF_2013Samples_20140919.xlsx!$A$1:$I$588,2,FALSE))</f>
        <v>28/05/2013</v>
      </c>
      <c r="J332" s="116" t="str">
        <f>IF(VLOOKUP($D332,WWF_2013Samples_20140919.xlsx!$A$1:$I$588,3,FALSE)=0,"",VLOOKUP($D332,WWF_2013Samples_20140919.xlsx!$A$1:$I$588,3,FALSE))</f>
        <v>Quang Nam SaoLa NR</v>
      </c>
      <c r="K332" s="117">
        <f>IF(VLOOKUP($D332,WWF_2013Samples_20140919.xlsx!$A$1:$I$588,4,FALSE)=0,"",VLOOKUP($D332,WWF_2013Samples_20140919.xlsx!$A$1:$I$588,4,FALSE))</f>
        <v>12</v>
      </c>
      <c r="L332" s="118" t="str">
        <f>IF(VLOOKUP($D332,WWF_2013Samples_20140919.xlsx!$A$1:$I$588,5,FALSE)=0,"",VLOOKUP($D332,WWF_2013Samples_20140919.xlsx!$A$1:$I$588,5,FALSE))</f>
        <v>Hùng</v>
      </c>
      <c r="M332" s="118">
        <f>IF(VLOOKUP($D332,WWF_2013Samples_20140919.xlsx!$A$1:$I$588,6,FALSE)=0,"",VLOOKUP($D332,WWF_2013Samples_20140919.xlsx!$A$1:$I$588,6,FALSE))</f>
        <v>65</v>
      </c>
      <c r="N332" s="118" t="str">
        <f>IF(VLOOKUP($D332,WWF_2013Samples_20140919.xlsx!$A$1:$I$588,7,FALSE)=0,"",VLOOKUP($D332,WWF_2013Samples_20140919.xlsx!$A$1:$I$588,7,FALSE))</f>
        <v>QN-238</v>
      </c>
      <c r="O332" s="119"/>
      <c r="P332" s="113"/>
      <c r="Q332" s="113"/>
      <c r="R332" s="113"/>
    </row>
    <row r="333" spans="1:18" s="108" customFormat="1">
      <c r="A333" s="113"/>
      <c r="B333" s="113">
        <v>331</v>
      </c>
      <c r="C333" s="114" t="s">
        <v>717</v>
      </c>
      <c r="D333" s="115" t="s">
        <v>88</v>
      </c>
      <c r="E333" s="113" t="s">
        <v>2377</v>
      </c>
      <c r="F333" s="162" t="s">
        <v>3666</v>
      </c>
      <c r="G333" s="162" t="s">
        <v>3659</v>
      </c>
      <c r="H333" s="162"/>
      <c r="I333" s="116">
        <f>IF(VLOOKUP($D333,WWF_2013Samples_20140919.xlsx!$A$1:$I$588,2,FALSE)=0,"",VLOOKUP($D333,WWF_2013Samples_20140919.xlsx!$A$1:$I$588,2,FALSE))</f>
        <v>41551</v>
      </c>
      <c r="J333" s="116" t="str">
        <f>IF(VLOOKUP($D333,WWF_2013Samples_20140919.xlsx!$A$1:$I$588,3,FALSE)=0,"",VLOOKUP($D333,WWF_2013Samples_20140919.xlsx!$A$1:$I$588,3,FALSE))</f>
        <v>Quang Nam SaoLa NR</v>
      </c>
      <c r="K333" s="117">
        <f>IF(VLOOKUP($D333,WWF_2013Samples_20140919.xlsx!$A$1:$I$588,4,FALSE)=0,"",VLOOKUP($D333,WWF_2013Samples_20140919.xlsx!$A$1:$I$588,4,FALSE))</f>
        <v>14</v>
      </c>
      <c r="L333" s="118" t="str">
        <f>IF(VLOOKUP($D333,WWF_2013Samples_20140919.xlsx!$A$1:$I$588,5,FALSE)=0,"",VLOOKUP($D333,WWF_2013Samples_20140919.xlsx!$A$1:$I$588,5,FALSE))</f>
        <v>Lâm</v>
      </c>
      <c r="M333" s="118">
        <f>IF(VLOOKUP($D333,WWF_2013Samples_20140919.xlsx!$A$1:$I$588,6,FALSE)=0,"",VLOOKUP($D333,WWF_2013Samples_20140919.xlsx!$A$1:$I$588,6,FALSE))</f>
        <v>60</v>
      </c>
      <c r="N333" s="118" t="str">
        <f>IF(VLOOKUP($D333,WWF_2013Samples_20140919.xlsx!$A$1:$I$588,7,FALSE)=0,"",VLOOKUP($D333,WWF_2013Samples_20140919.xlsx!$A$1:$I$588,7,FALSE))</f>
        <v>QN-249</v>
      </c>
      <c r="O333" s="119"/>
      <c r="P333" s="113"/>
      <c r="Q333" s="113"/>
      <c r="R333" s="113"/>
    </row>
    <row r="334" spans="1:18" s="108" customFormat="1">
      <c r="A334" s="113"/>
      <c r="B334" s="113">
        <v>332</v>
      </c>
      <c r="C334" s="114" t="s">
        <v>717</v>
      </c>
      <c r="D334" s="115" t="s">
        <v>351</v>
      </c>
      <c r="E334" s="113" t="s">
        <v>2377</v>
      </c>
      <c r="F334" s="162" t="s">
        <v>3666</v>
      </c>
      <c r="G334" s="162" t="s">
        <v>3659</v>
      </c>
      <c r="H334" s="162"/>
      <c r="I334" s="116">
        <f>IF(VLOOKUP($D334,WWF_2013Samples_20140919.xlsx!$A$1:$I$588,2,FALSE)=0,"",VLOOKUP($D334,WWF_2013Samples_20140919.xlsx!$A$1:$I$588,2,FALSE))</f>
        <v>41551</v>
      </c>
      <c r="J334" s="116" t="str">
        <f>IF(VLOOKUP($D334,WWF_2013Samples_20140919.xlsx!$A$1:$I$588,3,FALSE)=0,"",VLOOKUP($D334,WWF_2013Samples_20140919.xlsx!$A$1:$I$588,3,FALSE))</f>
        <v>Quang Nam SaoLa NR</v>
      </c>
      <c r="K334" s="117">
        <f>IF(VLOOKUP($D334,WWF_2013Samples_20140919.xlsx!$A$1:$I$588,4,FALSE)=0,"",VLOOKUP($D334,WWF_2013Samples_20140919.xlsx!$A$1:$I$588,4,FALSE))</f>
        <v>14</v>
      </c>
      <c r="L334" s="118" t="str">
        <f>IF(VLOOKUP($D334,WWF_2013Samples_20140919.xlsx!$A$1:$I$588,5,FALSE)=0,"",VLOOKUP($D334,WWF_2013Samples_20140919.xlsx!$A$1:$I$588,5,FALSE))</f>
        <v>Cường</v>
      </c>
      <c r="M334" s="118">
        <f>IF(VLOOKUP($D334,WWF_2013Samples_20140919.xlsx!$A$1:$I$588,6,FALSE)=0,"",VLOOKUP($D334,WWF_2013Samples_20140919.xlsx!$A$1:$I$588,6,FALSE))</f>
        <v>50</v>
      </c>
      <c r="N334" s="118" t="str">
        <f>IF(VLOOKUP($D334,WWF_2013Samples_20140919.xlsx!$A$1:$I$588,7,FALSE)=0,"",VLOOKUP($D334,WWF_2013Samples_20140919.xlsx!$A$1:$I$588,7,FALSE))</f>
        <v>QN-251</v>
      </c>
      <c r="O334" s="119"/>
      <c r="P334" s="113"/>
      <c r="Q334" s="113"/>
      <c r="R334" s="113"/>
    </row>
    <row r="335" spans="1:18" s="108" customFormat="1">
      <c r="A335" s="113"/>
      <c r="B335" s="113">
        <v>333</v>
      </c>
      <c r="C335" s="114" t="s">
        <v>717</v>
      </c>
      <c r="D335" s="115" t="s">
        <v>425</v>
      </c>
      <c r="E335" s="113" t="s">
        <v>2377</v>
      </c>
      <c r="F335" s="162" t="s">
        <v>3666</v>
      </c>
      <c r="G335" s="162" t="s">
        <v>3659</v>
      </c>
      <c r="H335" s="162"/>
      <c r="I335" s="116">
        <f>IF(VLOOKUP($D335,WWF_2013Samples_20140919.xlsx!$A$1:$I$588,2,FALSE)=0,"",VLOOKUP($D335,WWF_2013Samples_20140919.xlsx!$A$1:$I$588,2,FALSE))</f>
        <v>41551</v>
      </c>
      <c r="J335" s="116" t="str">
        <f>IF(VLOOKUP($D335,WWF_2013Samples_20140919.xlsx!$A$1:$I$588,3,FALSE)=0,"",VLOOKUP($D335,WWF_2013Samples_20140919.xlsx!$A$1:$I$588,3,FALSE))</f>
        <v>Quang Nam SaoLa NR</v>
      </c>
      <c r="K335" s="117">
        <f>IF(VLOOKUP($D335,WWF_2013Samples_20140919.xlsx!$A$1:$I$588,4,FALSE)=0,"",VLOOKUP($D335,WWF_2013Samples_20140919.xlsx!$A$1:$I$588,4,FALSE))</f>
        <v>14</v>
      </c>
      <c r="L335" s="118" t="str">
        <f>IF(VLOOKUP($D335,WWF_2013Samples_20140919.xlsx!$A$1:$I$588,5,FALSE)=0,"",VLOOKUP($D335,WWF_2013Samples_20140919.xlsx!$A$1:$I$588,5,FALSE))</f>
        <v>Anh</v>
      </c>
      <c r="M335" s="118">
        <f>IF(VLOOKUP($D335,WWF_2013Samples_20140919.xlsx!$A$1:$I$588,6,FALSE)=0,"",VLOOKUP($D335,WWF_2013Samples_20140919.xlsx!$A$1:$I$588,6,FALSE))</f>
        <v>42</v>
      </c>
      <c r="N335" s="118" t="str">
        <f>IF(VLOOKUP($D335,WWF_2013Samples_20140919.xlsx!$A$1:$I$588,7,FALSE)=0,"",VLOOKUP($D335,WWF_2013Samples_20140919.xlsx!$A$1:$I$588,7,FALSE))</f>
        <v>QN-253</v>
      </c>
      <c r="O335" s="119"/>
      <c r="P335" s="113"/>
      <c r="Q335" s="113"/>
      <c r="R335" s="113"/>
    </row>
    <row r="336" spans="1:18" s="108" customFormat="1">
      <c r="A336" s="113"/>
      <c r="B336" s="113">
        <v>334</v>
      </c>
      <c r="C336" s="114" t="s">
        <v>717</v>
      </c>
      <c r="D336" s="115" t="s">
        <v>348</v>
      </c>
      <c r="E336" s="113" t="s">
        <v>2377</v>
      </c>
      <c r="F336" s="162" t="s">
        <v>3666</v>
      </c>
      <c r="G336" s="162" t="s">
        <v>3659</v>
      </c>
      <c r="H336" s="162"/>
      <c r="I336" s="116">
        <f>IF(VLOOKUP($D336,WWF_2013Samples_20140919.xlsx!$A$1:$I$588,2,FALSE)=0,"",VLOOKUP($D336,WWF_2013Samples_20140919.xlsx!$A$1:$I$588,2,FALSE))</f>
        <v>41582</v>
      </c>
      <c r="J336" s="116" t="str">
        <f>IF(VLOOKUP($D336,WWF_2013Samples_20140919.xlsx!$A$1:$I$588,3,FALSE)=0,"",VLOOKUP($D336,WWF_2013Samples_20140919.xlsx!$A$1:$I$588,3,FALSE))</f>
        <v>Quang Nam SaoLa NR</v>
      </c>
      <c r="K336" s="117">
        <f>IF(VLOOKUP($D336,WWF_2013Samples_20140919.xlsx!$A$1:$I$588,4,FALSE)=0,"",VLOOKUP($D336,WWF_2013Samples_20140919.xlsx!$A$1:$I$588,4,FALSE))</f>
        <v>14</v>
      </c>
      <c r="L336" s="118" t="str">
        <f>IF(VLOOKUP($D336,WWF_2013Samples_20140919.xlsx!$A$1:$I$588,5,FALSE)=0,"",VLOOKUP($D336,WWF_2013Samples_20140919.xlsx!$A$1:$I$588,5,FALSE))</f>
        <v>Lâm</v>
      </c>
      <c r="M336" s="118">
        <f>IF(VLOOKUP($D336,WWF_2013Samples_20140919.xlsx!$A$1:$I$588,6,FALSE)=0,"",VLOOKUP($D336,WWF_2013Samples_20140919.xlsx!$A$1:$I$588,6,FALSE))</f>
        <v>41</v>
      </c>
      <c r="N336" s="118" t="str">
        <f>IF(VLOOKUP($D336,WWF_2013Samples_20140919.xlsx!$A$1:$I$588,7,FALSE)=0,"",VLOOKUP($D336,WWF_2013Samples_20140919.xlsx!$A$1:$I$588,7,FALSE))</f>
        <v>QN-255</v>
      </c>
      <c r="O336" s="119"/>
      <c r="P336" s="113"/>
      <c r="Q336" s="113"/>
      <c r="R336" s="113"/>
    </row>
    <row r="337" spans="1:18" s="108" customFormat="1">
      <c r="A337" s="113"/>
      <c r="B337" s="113">
        <v>335</v>
      </c>
      <c r="C337" s="114" t="s">
        <v>717</v>
      </c>
      <c r="D337" s="115" t="s">
        <v>20</v>
      </c>
      <c r="E337" s="113" t="s">
        <v>2377</v>
      </c>
      <c r="F337" s="162" t="s">
        <v>3666</v>
      </c>
      <c r="G337" s="162" t="s">
        <v>3659</v>
      </c>
      <c r="H337" s="162"/>
      <c r="I337" s="116">
        <f>IF(VLOOKUP($D337,WWF_2013Samples_20140919.xlsx!$A$1:$I$588,2,FALSE)=0,"",VLOOKUP($D337,WWF_2013Samples_20140919.xlsx!$A$1:$I$588,2,FALSE))</f>
        <v>41582</v>
      </c>
      <c r="J337" s="116" t="str">
        <f>IF(VLOOKUP($D337,WWF_2013Samples_20140919.xlsx!$A$1:$I$588,3,FALSE)=0,"",VLOOKUP($D337,WWF_2013Samples_20140919.xlsx!$A$1:$I$588,3,FALSE))</f>
        <v>Quang Nam SaoLa NR</v>
      </c>
      <c r="K337" s="117">
        <f>IF(VLOOKUP($D337,WWF_2013Samples_20140919.xlsx!$A$1:$I$588,4,FALSE)=0,"",VLOOKUP($D337,WWF_2013Samples_20140919.xlsx!$A$1:$I$588,4,FALSE))</f>
        <v>14</v>
      </c>
      <c r="L337" s="118" t="str">
        <f>IF(VLOOKUP($D337,WWF_2013Samples_20140919.xlsx!$A$1:$I$588,5,FALSE)=0,"",VLOOKUP($D337,WWF_2013Samples_20140919.xlsx!$A$1:$I$588,5,FALSE))</f>
        <v>Thắng</v>
      </c>
      <c r="M337" s="118">
        <f>IF(VLOOKUP($D337,WWF_2013Samples_20140919.xlsx!$A$1:$I$588,6,FALSE)=0,"",VLOOKUP($D337,WWF_2013Samples_20140919.xlsx!$A$1:$I$588,6,FALSE))</f>
        <v>35</v>
      </c>
      <c r="N337" s="118" t="str">
        <f>IF(VLOOKUP($D337,WWF_2013Samples_20140919.xlsx!$A$1:$I$588,7,FALSE)=0,"",VLOOKUP($D337,WWF_2013Samples_20140919.xlsx!$A$1:$I$588,7,FALSE))</f>
        <v>QN-258</v>
      </c>
      <c r="O337" s="119"/>
      <c r="P337" s="113"/>
      <c r="Q337" s="113"/>
      <c r="R337" s="113"/>
    </row>
    <row r="338" spans="1:18" s="108" customFormat="1">
      <c r="A338" s="113"/>
      <c r="B338" s="113">
        <v>336</v>
      </c>
      <c r="C338" s="114" t="s">
        <v>717</v>
      </c>
      <c r="D338" s="115" t="s">
        <v>463</v>
      </c>
      <c r="E338" s="113" t="s">
        <v>2377</v>
      </c>
      <c r="F338" s="162" t="s">
        <v>3666</v>
      </c>
      <c r="G338" s="162" t="s">
        <v>3659</v>
      </c>
      <c r="H338" s="162"/>
      <c r="I338" s="116">
        <f>IF(VLOOKUP($D338,WWF_2013Samples_20140919.xlsx!$A$1:$I$588,2,FALSE)=0,"",VLOOKUP($D338,WWF_2013Samples_20140919.xlsx!$A$1:$I$588,2,FALSE))</f>
        <v>41582</v>
      </c>
      <c r="J338" s="116" t="str">
        <f>IF(VLOOKUP($D338,WWF_2013Samples_20140919.xlsx!$A$1:$I$588,3,FALSE)=0,"",VLOOKUP($D338,WWF_2013Samples_20140919.xlsx!$A$1:$I$588,3,FALSE))</f>
        <v>Quang Nam SaoLa NR</v>
      </c>
      <c r="K338" s="117">
        <f>IF(VLOOKUP($D338,WWF_2013Samples_20140919.xlsx!$A$1:$I$588,4,FALSE)=0,"",VLOOKUP($D338,WWF_2013Samples_20140919.xlsx!$A$1:$I$588,4,FALSE))</f>
        <v>14</v>
      </c>
      <c r="L338" s="118" t="str">
        <f>IF(VLOOKUP($D338,WWF_2013Samples_20140919.xlsx!$A$1:$I$588,5,FALSE)=0,"",VLOOKUP($D338,WWF_2013Samples_20140919.xlsx!$A$1:$I$588,5,FALSE))</f>
        <v>Hùng</v>
      </c>
      <c r="M338" s="118">
        <f>IF(VLOOKUP($D338,WWF_2013Samples_20140919.xlsx!$A$1:$I$588,6,FALSE)=0,"",VLOOKUP($D338,WWF_2013Samples_20140919.xlsx!$A$1:$I$588,6,FALSE))</f>
        <v>20</v>
      </c>
      <c r="N338" s="118" t="str">
        <f>IF(VLOOKUP($D338,WWF_2013Samples_20140919.xlsx!$A$1:$I$588,7,FALSE)=0,"",VLOOKUP($D338,WWF_2013Samples_20140919.xlsx!$A$1:$I$588,7,FALSE))</f>
        <v>QN-261</v>
      </c>
      <c r="O338" s="119"/>
      <c r="P338" s="113"/>
      <c r="Q338" s="113"/>
      <c r="R338" s="113"/>
    </row>
    <row r="339" spans="1:18" s="108" customFormat="1">
      <c r="A339" s="113"/>
      <c r="B339" s="113">
        <v>337</v>
      </c>
      <c r="C339" s="114" t="s">
        <v>717</v>
      </c>
      <c r="D339" s="115" t="s">
        <v>81</v>
      </c>
      <c r="E339" s="113" t="s">
        <v>2377</v>
      </c>
      <c r="F339" s="162" t="s">
        <v>3666</v>
      </c>
      <c r="G339" s="162" t="s">
        <v>3659</v>
      </c>
      <c r="H339" s="162"/>
      <c r="I339" s="116">
        <f>IF(VLOOKUP($D339,WWF_2013Samples_20140919.xlsx!$A$1:$I$588,2,FALSE)=0,"",VLOOKUP($D339,WWF_2013Samples_20140919.xlsx!$A$1:$I$588,2,FALSE))</f>
        <v>41612</v>
      </c>
      <c r="J339" s="116" t="str">
        <f>IF(VLOOKUP($D339,WWF_2013Samples_20140919.xlsx!$A$1:$I$588,3,FALSE)=0,"",VLOOKUP($D339,WWF_2013Samples_20140919.xlsx!$A$1:$I$588,3,FALSE))</f>
        <v>Quang Nam SaoLa NR</v>
      </c>
      <c r="K339" s="117">
        <f>IF(VLOOKUP($D339,WWF_2013Samples_20140919.xlsx!$A$1:$I$588,4,FALSE)=0,"",VLOOKUP($D339,WWF_2013Samples_20140919.xlsx!$A$1:$I$588,4,FALSE))</f>
        <v>14</v>
      </c>
      <c r="L339" s="118" t="str">
        <f>IF(VLOOKUP($D339,WWF_2013Samples_20140919.xlsx!$A$1:$I$588,5,FALSE)=0,"",VLOOKUP($D339,WWF_2013Samples_20140919.xlsx!$A$1:$I$588,5,FALSE))</f>
        <v>Anh</v>
      </c>
      <c r="M339" s="118">
        <f>IF(VLOOKUP($D339,WWF_2013Samples_20140919.xlsx!$A$1:$I$588,6,FALSE)=0,"",VLOOKUP($D339,WWF_2013Samples_20140919.xlsx!$A$1:$I$588,6,FALSE))</f>
        <v>43</v>
      </c>
      <c r="N339" s="118" t="str">
        <f>IF(VLOOKUP($D339,WWF_2013Samples_20140919.xlsx!$A$1:$I$588,7,FALSE)=0,"",VLOOKUP($D339,WWF_2013Samples_20140919.xlsx!$A$1:$I$588,7,FALSE))</f>
        <v>QN-264</v>
      </c>
      <c r="O339" s="119"/>
      <c r="P339" s="113"/>
      <c r="Q339" s="113"/>
      <c r="R339" s="113"/>
    </row>
    <row r="340" spans="1:18" s="108" customFormat="1">
      <c r="A340" s="113"/>
      <c r="B340" s="113">
        <v>338</v>
      </c>
      <c r="C340" s="114" t="s">
        <v>717</v>
      </c>
      <c r="D340" s="115" t="s">
        <v>154</v>
      </c>
      <c r="E340" s="113" t="s">
        <v>2377</v>
      </c>
      <c r="F340" s="162" t="s">
        <v>3666</v>
      </c>
      <c r="G340" s="162" t="s">
        <v>3659</v>
      </c>
      <c r="H340" s="162"/>
      <c r="I340" s="116">
        <f>IF(VLOOKUP($D340,WWF_2013Samples_20140919.xlsx!$A$1:$I$588,2,FALSE)=0,"",VLOOKUP($D340,WWF_2013Samples_20140919.xlsx!$A$1:$I$588,2,FALSE))</f>
        <v>41612</v>
      </c>
      <c r="J340" s="116" t="str">
        <f>IF(VLOOKUP($D340,WWF_2013Samples_20140919.xlsx!$A$1:$I$588,3,FALSE)=0,"",VLOOKUP($D340,WWF_2013Samples_20140919.xlsx!$A$1:$I$588,3,FALSE))</f>
        <v>Quang Nam SaoLa NR</v>
      </c>
      <c r="K340" s="117">
        <f>IF(VLOOKUP($D340,WWF_2013Samples_20140919.xlsx!$A$1:$I$588,4,FALSE)=0,"",VLOOKUP($D340,WWF_2013Samples_20140919.xlsx!$A$1:$I$588,4,FALSE))</f>
        <v>14</v>
      </c>
      <c r="L340" s="118" t="str">
        <f>IF(VLOOKUP($D340,WWF_2013Samples_20140919.xlsx!$A$1:$I$588,5,FALSE)=0,"",VLOOKUP($D340,WWF_2013Samples_20140919.xlsx!$A$1:$I$588,5,FALSE))</f>
        <v>Lâm</v>
      </c>
      <c r="M340" s="118">
        <f>IF(VLOOKUP($D340,WWF_2013Samples_20140919.xlsx!$A$1:$I$588,6,FALSE)=0,"",VLOOKUP($D340,WWF_2013Samples_20140919.xlsx!$A$1:$I$588,6,FALSE))</f>
        <v>60</v>
      </c>
      <c r="N340" s="118" t="str">
        <f>IF(VLOOKUP($D340,WWF_2013Samples_20140919.xlsx!$A$1:$I$588,7,FALSE)=0,"",VLOOKUP($D340,WWF_2013Samples_20140919.xlsx!$A$1:$I$588,7,FALSE))</f>
        <v>QN-267</v>
      </c>
      <c r="O340" s="119"/>
      <c r="P340" s="113"/>
      <c r="Q340" s="113"/>
      <c r="R340" s="113"/>
    </row>
    <row r="341" spans="1:18" s="108" customFormat="1">
      <c r="A341" s="113"/>
      <c r="B341" s="113">
        <v>339</v>
      </c>
      <c r="C341" s="114" t="s">
        <v>717</v>
      </c>
      <c r="D341" s="115" t="s">
        <v>1</v>
      </c>
      <c r="E341" s="113" t="s">
        <v>2377</v>
      </c>
      <c r="F341" s="162" t="s">
        <v>3666</v>
      </c>
      <c r="G341" s="162" t="s">
        <v>3659</v>
      </c>
      <c r="H341" s="162"/>
      <c r="I341" s="116" t="str">
        <f>IF(VLOOKUP($D341,WWF_2013Samples_20140919.xlsx!$A$1:$I$588,2,FALSE)=0,"",VLOOKUP($D341,WWF_2013Samples_20140919.xlsx!$A$1:$I$588,2,FALSE))</f>
        <v>13/4/2013</v>
      </c>
      <c r="J341" s="116" t="str">
        <f>IF(VLOOKUP($D341,WWF_2013Samples_20140919.xlsx!$A$1:$I$588,3,FALSE)=0,"",VLOOKUP($D341,WWF_2013Samples_20140919.xlsx!$A$1:$I$588,3,FALSE))</f>
        <v>Quang Nam SaoLa NR</v>
      </c>
      <c r="K341" s="117">
        <f>IF(VLOOKUP($D341,WWF_2013Samples_20140919.xlsx!$A$1:$I$588,4,FALSE)=0,"",VLOOKUP($D341,WWF_2013Samples_20140919.xlsx!$A$1:$I$588,4,FALSE))</f>
        <v>14</v>
      </c>
      <c r="L341" s="118" t="str">
        <f>IF(VLOOKUP($D341,WWF_2013Samples_20140919.xlsx!$A$1:$I$588,5,FALSE)=0,"",VLOOKUP($D341,WWF_2013Samples_20140919.xlsx!$A$1:$I$588,5,FALSE))</f>
        <v>Hùng</v>
      </c>
      <c r="M341" s="118">
        <f>IF(VLOOKUP($D341,WWF_2013Samples_20140919.xlsx!$A$1:$I$588,6,FALSE)=0,"",VLOOKUP($D341,WWF_2013Samples_20140919.xlsx!$A$1:$I$588,6,FALSE))</f>
        <v>26</v>
      </c>
      <c r="N341" s="118" t="str">
        <f>IF(VLOOKUP($D341,WWF_2013Samples_20140919.xlsx!$A$1:$I$588,7,FALSE)=0,"",VLOOKUP($D341,WWF_2013Samples_20140919.xlsx!$A$1:$I$588,7,FALSE))</f>
        <v>QN-269</v>
      </c>
      <c r="O341" s="119"/>
      <c r="P341" s="113"/>
      <c r="Q341" s="113"/>
      <c r="R341" s="113"/>
    </row>
    <row r="342" spans="1:18" s="108" customFormat="1">
      <c r="A342" s="113"/>
      <c r="B342" s="113">
        <v>340</v>
      </c>
      <c r="C342" s="114" t="s">
        <v>717</v>
      </c>
      <c r="D342" s="115" t="s">
        <v>148</v>
      </c>
      <c r="E342" s="113" t="s">
        <v>2377</v>
      </c>
      <c r="F342" s="162" t="s">
        <v>3666</v>
      </c>
      <c r="G342" s="162" t="s">
        <v>3659</v>
      </c>
      <c r="H342" s="162"/>
      <c r="I342" s="116" t="str">
        <f>IF(VLOOKUP($D342,WWF_2013Samples_20140919.xlsx!$A$1:$I$588,2,FALSE)=0,"",VLOOKUP($D342,WWF_2013Samples_20140919.xlsx!$A$1:$I$588,2,FALSE))</f>
        <v>24/4/2013</v>
      </c>
      <c r="J342" s="116" t="str">
        <f>IF(VLOOKUP($D342,WWF_2013Samples_20140919.xlsx!$A$1:$I$588,3,FALSE)=0,"",VLOOKUP($D342,WWF_2013Samples_20140919.xlsx!$A$1:$I$588,3,FALSE))</f>
        <v>Quang Nam SaoLa NR</v>
      </c>
      <c r="K342" s="117">
        <f>IF(VLOOKUP($D342,WWF_2013Samples_20140919.xlsx!$A$1:$I$588,4,FALSE)=0,"",VLOOKUP($D342,WWF_2013Samples_20140919.xlsx!$A$1:$I$588,4,FALSE))</f>
        <v>21</v>
      </c>
      <c r="L342" s="118" t="str">
        <f>IF(VLOOKUP($D342,WWF_2013Samples_20140919.xlsx!$A$1:$I$588,5,FALSE)=0,"",VLOOKUP($D342,WWF_2013Samples_20140919.xlsx!$A$1:$I$588,5,FALSE))</f>
        <v>Lê Ka Thắng</v>
      </c>
      <c r="M342" s="118">
        <f>IF(VLOOKUP($D342,WWF_2013Samples_20140919.xlsx!$A$1:$I$588,6,FALSE)=0,"",VLOOKUP($D342,WWF_2013Samples_20140919.xlsx!$A$1:$I$588,6,FALSE))</f>
        <v>24</v>
      </c>
      <c r="N342" s="118" t="str">
        <f>IF(VLOOKUP($D342,WWF_2013Samples_20140919.xlsx!$A$1:$I$588,7,FALSE)=0,"",VLOOKUP($D342,WWF_2013Samples_20140919.xlsx!$A$1:$I$588,7,FALSE))</f>
        <v>QN-273</v>
      </c>
      <c r="O342" s="119"/>
      <c r="P342" s="113"/>
      <c r="Q342" s="113"/>
      <c r="R342" s="113"/>
    </row>
    <row r="343" spans="1:18" s="108" customFormat="1">
      <c r="A343" s="113"/>
      <c r="B343" s="113">
        <v>341</v>
      </c>
      <c r="C343" s="114" t="s">
        <v>717</v>
      </c>
      <c r="D343" s="115" t="s">
        <v>48</v>
      </c>
      <c r="E343" s="113" t="s">
        <v>2377</v>
      </c>
      <c r="F343" s="162" t="s">
        <v>3666</v>
      </c>
      <c r="G343" s="162" t="s">
        <v>3659</v>
      </c>
      <c r="H343" s="162"/>
      <c r="I343" s="116" t="str">
        <f>IF(VLOOKUP($D343,WWF_2013Samples_20140919.xlsx!$A$1:$I$588,2,FALSE)=0,"",VLOOKUP($D343,WWF_2013Samples_20140919.xlsx!$A$1:$I$588,2,FALSE))</f>
        <v>25/4/2013</v>
      </c>
      <c r="J343" s="116" t="str">
        <f>IF(VLOOKUP($D343,WWF_2013Samples_20140919.xlsx!$A$1:$I$588,3,FALSE)=0,"",VLOOKUP($D343,WWF_2013Samples_20140919.xlsx!$A$1:$I$588,3,FALSE))</f>
        <v>Quang Nam SaoLa NR</v>
      </c>
      <c r="K343" s="117">
        <f>IF(VLOOKUP($D343,WWF_2013Samples_20140919.xlsx!$A$1:$I$588,4,FALSE)=0,"",VLOOKUP($D343,WWF_2013Samples_20140919.xlsx!$A$1:$I$588,4,FALSE))</f>
        <v>21</v>
      </c>
      <c r="L343" s="118" t="str">
        <f>IF(VLOOKUP($D343,WWF_2013Samples_20140919.xlsx!$A$1:$I$588,5,FALSE)=0,"",VLOOKUP($D343,WWF_2013Samples_20140919.xlsx!$A$1:$I$588,5,FALSE))</f>
        <v>Lê Ka Thắng</v>
      </c>
      <c r="M343" s="118">
        <f>IF(VLOOKUP($D343,WWF_2013Samples_20140919.xlsx!$A$1:$I$588,6,FALSE)=0,"",VLOOKUP($D343,WWF_2013Samples_20140919.xlsx!$A$1:$I$588,6,FALSE))</f>
        <v>42</v>
      </c>
      <c r="N343" s="118" t="str">
        <f>IF(VLOOKUP($D343,WWF_2013Samples_20140919.xlsx!$A$1:$I$588,7,FALSE)=0,"",VLOOKUP($D343,WWF_2013Samples_20140919.xlsx!$A$1:$I$588,7,FALSE))</f>
        <v>QN-277</v>
      </c>
      <c r="O343" s="119"/>
      <c r="P343" s="113"/>
      <c r="Q343" s="113"/>
      <c r="R343" s="113"/>
    </row>
    <row r="344" spans="1:18" s="108" customFormat="1">
      <c r="A344" s="113"/>
      <c r="B344" s="113">
        <v>342</v>
      </c>
      <c r="C344" s="114" t="s">
        <v>717</v>
      </c>
      <c r="D344" s="115" t="s">
        <v>278</v>
      </c>
      <c r="E344" s="113" t="s">
        <v>2377</v>
      </c>
      <c r="F344" s="162" t="s">
        <v>3666</v>
      </c>
      <c r="G344" s="162" t="s">
        <v>3659</v>
      </c>
      <c r="H344" s="162"/>
      <c r="I344" s="116" t="str">
        <f>IF(VLOOKUP($D344,WWF_2013Samples_20140919.xlsx!$A$1:$I$588,2,FALSE)=0,"",VLOOKUP($D344,WWF_2013Samples_20140919.xlsx!$A$1:$I$588,2,FALSE))</f>
        <v>25/4/2013</v>
      </c>
      <c r="J344" s="116" t="str">
        <f>IF(VLOOKUP($D344,WWF_2013Samples_20140919.xlsx!$A$1:$I$588,3,FALSE)=0,"",VLOOKUP($D344,WWF_2013Samples_20140919.xlsx!$A$1:$I$588,3,FALSE))</f>
        <v>Quang Nam SaoLa NR</v>
      </c>
      <c r="K344" s="117">
        <f>IF(VLOOKUP($D344,WWF_2013Samples_20140919.xlsx!$A$1:$I$588,4,FALSE)=0,"",VLOOKUP($D344,WWF_2013Samples_20140919.xlsx!$A$1:$I$588,4,FALSE))</f>
        <v>21</v>
      </c>
      <c r="L344" s="118" t="str">
        <f>IF(VLOOKUP($D344,WWF_2013Samples_20140919.xlsx!$A$1:$I$588,5,FALSE)=0,"",VLOOKUP($D344,WWF_2013Samples_20140919.xlsx!$A$1:$I$588,5,FALSE))</f>
        <v>Nguyễn Văn Thiện</v>
      </c>
      <c r="M344" s="118">
        <f>IF(VLOOKUP($D344,WWF_2013Samples_20140919.xlsx!$A$1:$I$588,6,FALSE)=0,"",VLOOKUP($D344,WWF_2013Samples_20140919.xlsx!$A$1:$I$588,6,FALSE))</f>
        <v>77</v>
      </c>
      <c r="N344" s="118" t="str">
        <f>IF(VLOOKUP($D344,WWF_2013Samples_20140919.xlsx!$A$1:$I$588,7,FALSE)=0,"",VLOOKUP($D344,WWF_2013Samples_20140919.xlsx!$A$1:$I$588,7,FALSE))</f>
        <v>QN-279</v>
      </c>
      <c r="O344" s="119"/>
      <c r="P344" s="113"/>
      <c r="Q344" s="113"/>
      <c r="R344" s="113"/>
    </row>
    <row r="345" spans="1:18" s="108" customFormat="1">
      <c r="A345" s="113"/>
      <c r="B345" s="113">
        <v>343</v>
      </c>
      <c r="C345" s="114" t="s">
        <v>717</v>
      </c>
      <c r="D345" s="115" t="s">
        <v>304</v>
      </c>
      <c r="E345" s="113" t="s">
        <v>2377</v>
      </c>
      <c r="F345" s="162" t="s">
        <v>3666</v>
      </c>
      <c r="G345" s="162" t="s">
        <v>3659</v>
      </c>
      <c r="H345" s="162"/>
      <c r="I345" s="116" t="str">
        <f>IF(VLOOKUP($D345,WWF_2013Samples_20140919.xlsx!$A$1:$I$588,2,FALSE)=0,"",VLOOKUP($D345,WWF_2013Samples_20140919.xlsx!$A$1:$I$588,2,FALSE))</f>
        <v>25/4/2013</v>
      </c>
      <c r="J345" s="116" t="str">
        <f>IF(VLOOKUP($D345,WWF_2013Samples_20140919.xlsx!$A$1:$I$588,3,FALSE)=0,"",VLOOKUP($D345,WWF_2013Samples_20140919.xlsx!$A$1:$I$588,3,FALSE))</f>
        <v>Quang Nam SaoLa NR</v>
      </c>
      <c r="K345" s="117">
        <f>IF(VLOOKUP($D345,WWF_2013Samples_20140919.xlsx!$A$1:$I$588,4,FALSE)=0,"",VLOOKUP($D345,WWF_2013Samples_20140919.xlsx!$A$1:$I$588,4,FALSE))</f>
        <v>21</v>
      </c>
      <c r="L345" s="118" t="str">
        <f>IF(VLOOKUP($D345,WWF_2013Samples_20140919.xlsx!$A$1:$I$588,5,FALSE)=0,"",VLOOKUP($D345,WWF_2013Samples_20140919.xlsx!$A$1:$I$588,5,FALSE))</f>
        <v>Bloong Đàm</v>
      </c>
      <c r="M345" s="118">
        <f>IF(VLOOKUP($D345,WWF_2013Samples_20140919.xlsx!$A$1:$I$588,6,FALSE)=0,"",VLOOKUP($D345,WWF_2013Samples_20140919.xlsx!$A$1:$I$588,6,FALSE))</f>
        <v>57</v>
      </c>
      <c r="N345" s="118" t="str">
        <f>IF(VLOOKUP($D345,WWF_2013Samples_20140919.xlsx!$A$1:$I$588,7,FALSE)=0,"",VLOOKUP($D345,WWF_2013Samples_20140919.xlsx!$A$1:$I$588,7,FALSE))</f>
        <v>QN-280</v>
      </c>
      <c r="O345" s="119"/>
      <c r="P345" s="113"/>
      <c r="Q345" s="113"/>
      <c r="R345" s="113"/>
    </row>
    <row r="346" spans="1:18" s="108" customFormat="1">
      <c r="A346" s="113"/>
      <c r="B346" s="113">
        <v>344</v>
      </c>
      <c r="C346" s="114" t="s">
        <v>717</v>
      </c>
      <c r="D346" s="115" t="s">
        <v>614</v>
      </c>
      <c r="E346" s="113" t="s">
        <v>2377</v>
      </c>
      <c r="F346" s="162" t="s">
        <v>3666</v>
      </c>
      <c r="G346" s="162" t="s">
        <v>3659</v>
      </c>
      <c r="H346" s="162"/>
      <c r="I346" s="116" t="str">
        <f>IF(VLOOKUP($D346,WWF_2013Samples_20140919.xlsx!$A$1:$I$588,2,FALSE)=0,"",VLOOKUP($D346,WWF_2013Samples_20140919.xlsx!$A$1:$I$588,2,FALSE))</f>
        <v/>
      </c>
      <c r="J346" s="116" t="str">
        <f>IF(VLOOKUP($D346,WWF_2013Samples_20140919.xlsx!$A$1:$I$588,3,FALSE)=0,"",VLOOKUP($D346,WWF_2013Samples_20140919.xlsx!$A$1:$I$588,3,FALSE))</f>
        <v/>
      </c>
      <c r="K346" s="117" t="str">
        <f>IF(VLOOKUP($D346,WWF_2013Samples_20140919.xlsx!$A$1:$I$588,4,FALSE)=0,"",VLOOKUP($D346,WWF_2013Samples_20140919.xlsx!$A$1:$I$588,4,FALSE))</f>
        <v/>
      </c>
      <c r="L346" s="118" t="str">
        <f>IF(VLOOKUP($D346,WWF_2013Samples_20140919.xlsx!$A$1:$I$588,5,FALSE)=0,"",VLOOKUP($D346,WWF_2013Samples_20140919.xlsx!$A$1:$I$588,5,FALSE))</f>
        <v/>
      </c>
      <c r="M346" s="118" t="str">
        <f>IF(VLOOKUP($D346,WWF_2013Samples_20140919.xlsx!$A$1:$I$588,6,FALSE)=0,"",VLOOKUP($D346,WWF_2013Samples_20140919.xlsx!$A$1:$I$588,6,FALSE))</f>
        <v/>
      </c>
      <c r="N346" s="118" t="str">
        <f>IF(VLOOKUP($D346,WWF_2013Samples_20140919.xlsx!$A$1:$I$588,7,FALSE)=0,"",VLOOKUP($D346,WWF_2013Samples_20140919.xlsx!$A$1:$I$588,7,FALSE))</f>
        <v>Q-40</v>
      </c>
      <c r="O346" s="119"/>
      <c r="P346" s="113"/>
      <c r="Q346" s="113"/>
      <c r="R346" s="113"/>
    </row>
    <row r="347" spans="1:18" s="108" customFormat="1">
      <c r="A347" s="113"/>
      <c r="B347" s="113">
        <v>345</v>
      </c>
      <c r="C347" s="114" t="s">
        <v>717</v>
      </c>
      <c r="D347" s="115" t="s">
        <v>356</v>
      </c>
      <c r="E347" s="113" t="s">
        <v>2377</v>
      </c>
      <c r="F347" s="162" t="s">
        <v>3666</v>
      </c>
      <c r="G347" s="162" t="s">
        <v>3659</v>
      </c>
      <c r="H347" s="162"/>
      <c r="I347" s="116" t="str">
        <f>IF(VLOOKUP($D347,WWF_2013Samples_20140919.xlsx!$A$1:$I$588,2,FALSE)=0,"",VLOOKUP($D347,WWF_2013Samples_20140919.xlsx!$A$1:$I$588,2,FALSE))</f>
        <v/>
      </c>
      <c r="J347" s="116" t="str">
        <f>IF(VLOOKUP($D347,WWF_2013Samples_20140919.xlsx!$A$1:$I$588,3,FALSE)=0,"",VLOOKUP($D347,WWF_2013Samples_20140919.xlsx!$A$1:$I$588,3,FALSE))</f>
        <v/>
      </c>
      <c r="K347" s="117" t="str">
        <f>IF(VLOOKUP($D347,WWF_2013Samples_20140919.xlsx!$A$1:$I$588,4,FALSE)=0,"",VLOOKUP($D347,WWF_2013Samples_20140919.xlsx!$A$1:$I$588,4,FALSE))</f>
        <v/>
      </c>
      <c r="L347" s="118" t="str">
        <f>IF(VLOOKUP($D347,WWF_2013Samples_20140919.xlsx!$A$1:$I$588,5,FALSE)=0,"",VLOOKUP($D347,WWF_2013Samples_20140919.xlsx!$A$1:$I$588,5,FALSE))</f>
        <v/>
      </c>
      <c r="M347" s="118" t="str">
        <f>IF(VLOOKUP($D347,WWF_2013Samples_20140919.xlsx!$A$1:$I$588,6,FALSE)=0,"",VLOOKUP($D347,WWF_2013Samples_20140919.xlsx!$A$1:$I$588,6,FALSE))</f>
        <v/>
      </c>
      <c r="N347" s="118" t="str">
        <f>IF(VLOOKUP($D347,WWF_2013Samples_20140919.xlsx!$A$1:$I$588,7,FALSE)=0,"",VLOOKUP($D347,WWF_2013Samples_20140919.xlsx!$A$1:$I$588,7,FALSE))</f>
        <v>Q-41</v>
      </c>
      <c r="O347" s="119"/>
      <c r="P347" s="113"/>
      <c r="Q347" s="113"/>
      <c r="R347" s="113"/>
    </row>
    <row r="348" spans="1:18" s="108" customFormat="1">
      <c r="A348" s="113"/>
      <c r="B348" s="113">
        <v>346</v>
      </c>
      <c r="C348" s="114" t="s">
        <v>717</v>
      </c>
      <c r="D348" s="115" t="s">
        <v>415</v>
      </c>
      <c r="E348" s="113" t="s">
        <v>2377</v>
      </c>
      <c r="F348" s="162" t="s">
        <v>3666</v>
      </c>
      <c r="G348" s="162" t="s">
        <v>3659</v>
      </c>
      <c r="H348" s="162"/>
      <c r="I348" s="116" t="str">
        <f>IF(VLOOKUP($D348,WWF_2013Samples_20140919.xlsx!$A$1:$I$588,2,FALSE)=0,"",VLOOKUP($D348,WWF_2013Samples_20140919.xlsx!$A$1:$I$588,2,FALSE))</f>
        <v/>
      </c>
      <c r="J348" s="116" t="str">
        <f>IF(VLOOKUP($D348,WWF_2013Samples_20140919.xlsx!$A$1:$I$588,3,FALSE)=0,"",VLOOKUP($D348,WWF_2013Samples_20140919.xlsx!$A$1:$I$588,3,FALSE))</f>
        <v/>
      </c>
      <c r="K348" s="117" t="str">
        <f>IF(VLOOKUP($D348,WWF_2013Samples_20140919.xlsx!$A$1:$I$588,4,FALSE)=0,"",VLOOKUP($D348,WWF_2013Samples_20140919.xlsx!$A$1:$I$588,4,FALSE))</f>
        <v/>
      </c>
      <c r="L348" s="118" t="str">
        <f>IF(VLOOKUP($D348,WWF_2013Samples_20140919.xlsx!$A$1:$I$588,5,FALSE)=0,"",VLOOKUP($D348,WWF_2013Samples_20140919.xlsx!$A$1:$I$588,5,FALSE))</f>
        <v/>
      </c>
      <c r="M348" s="118" t="str">
        <f>IF(VLOOKUP($D348,WWF_2013Samples_20140919.xlsx!$A$1:$I$588,6,FALSE)=0,"",VLOOKUP($D348,WWF_2013Samples_20140919.xlsx!$A$1:$I$588,6,FALSE))</f>
        <v/>
      </c>
      <c r="N348" s="118" t="str">
        <f>IF(VLOOKUP($D348,WWF_2013Samples_20140919.xlsx!$A$1:$I$588,7,FALSE)=0,"",VLOOKUP($D348,WWF_2013Samples_20140919.xlsx!$A$1:$I$588,7,FALSE))</f>
        <v>Q-61</v>
      </c>
      <c r="O348" s="119"/>
      <c r="P348" s="113"/>
      <c r="Q348" s="113"/>
      <c r="R348" s="113"/>
    </row>
    <row r="349" spans="1:18" s="108" customFormat="1">
      <c r="A349" s="113"/>
      <c r="B349" s="113">
        <v>347</v>
      </c>
      <c r="C349" s="114" t="s">
        <v>717</v>
      </c>
      <c r="D349" s="115" t="s">
        <v>631</v>
      </c>
      <c r="E349" s="113" t="s">
        <v>2377</v>
      </c>
      <c r="F349" s="162" t="s">
        <v>3666</v>
      </c>
      <c r="G349" s="162" t="s">
        <v>3659</v>
      </c>
      <c r="H349" s="162"/>
      <c r="I349" s="116" t="str">
        <f>IF(VLOOKUP($D349,WWF_2013Samples_20140919.xlsx!$A$1:$I$588,2,FALSE)=0,"",VLOOKUP($D349,WWF_2013Samples_20140919.xlsx!$A$1:$I$588,2,FALSE))</f>
        <v/>
      </c>
      <c r="J349" s="116" t="str">
        <f>IF(VLOOKUP($D349,WWF_2013Samples_20140919.xlsx!$A$1:$I$588,3,FALSE)=0,"",VLOOKUP($D349,WWF_2013Samples_20140919.xlsx!$A$1:$I$588,3,FALSE))</f>
        <v/>
      </c>
      <c r="K349" s="117" t="str">
        <f>IF(VLOOKUP($D349,WWF_2013Samples_20140919.xlsx!$A$1:$I$588,4,FALSE)=0,"",VLOOKUP($D349,WWF_2013Samples_20140919.xlsx!$A$1:$I$588,4,FALSE))</f>
        <v/>
      </c>
      <c r="L349" s="118" t="str">
        <f>IF(VLOOKUP($D349,WWF_2013Samples_20140919.xlsx!$A$1:$I$588,5,FALSE)=0,"",VLOOKUP($D349,WWF_2013Samples_20140919.xlsx!$A$1:$I$588,5,FALSE))</f>
        <v/>
      </c>
      <c r="M349" s="118" t="str">
        <f>IF(VLOOKUP($D349,WWF_2013Samples_20140919.xlsx!$A$1:$I$588,6,FALSE)=0,"",VLOOKUP($D349,WWF_2013Samples_20140919.xlsx!$A$1:$I$588,6,FALSE))</f>
        <v/>
      </c>
      <c r="N349" s="118" t="str">
        <f>IF(VLOOKUP($D349,WWF_2013Samples_20140919.xlsx!$A$1:$I$588,7,FALSE)=0,"",VLOOKUP($D349,WWF_2013Samples_20140919.xlsx!$A$1:$I$588,7,FALSE))</f>
        <v>Q-92</v>
      </c>
      <c r="O349" s="119"/>
      <c r="P349" s="113"/>
      <c r="Q349" s="113"/>
      <c r="R349" s="113"/>
    </row>
    <row r="350" spans="1:18" s="108" customFormat="1">
      <c r="A350" s="113"/>
      <c r="B350" s="113">
        <v>348</v>
      </c>
      <c r="C350" s="114" t="s">
        <v>717</v>
      </c>
      <c r="D350" s="115" t="s">
        <v>608</v>
      </c>
      <c r="E350" s="113" t="s">
        <v>2377</v>
      </c>
      <c r="F350" s="162" t="s">
        <v>3666</v>
      </c>
      <c r="G350" s="162" t="s">
        <v>3659</v>
      </c>
      <c r="H350" s="162"/>
      <c r="I350" s="116" t="str">
        <f>IF(VLOOKUP($D350,WWF_2013Samples_20140919.xlsx!$A$1:$I$588,2,FALSE)=0,"",VLOOKUP($D350,WWF_2013Samples_20140919.xlsx!$A$1:$I$588,2,FALSE))</f>
        <v/>
      </c>
      <c r="J350" s="116" t="str">
        <f>IF(VLOOKUP($D350,WWF_2013Samples_20140919.xlsx!$A$1:$I$588,3,FALSE)=0,"",VLOOKUP($D350,WWF_2013Samples_20140919.xlsx!$A$1:$I$588,3,FALSE))</f>
        <v/>
      </c>
      <c r="K350" s="117" t="str">
        <f>IF(VLOOKUP($D350,WWF_2013Samples_20140919.xlsx!$A$1:$I$588,4,FALSE)=0,"",VLOOKUP($D350,WWF_2013Samples_20140919.xlsx!$A$1:$I$588,4,FALSE))</f>
        <v/>
      </c>
      <c r="L350" s="118" t="str">
        <f>IF(VLOOKUP($D350,WWF_2013Samples_20140919.xlsx!$A$1:$I$588,5,FALSE)=0,"",VLOOKUP($D350,WWF_2013Samples_20140919.xlsx!$A$1:$I$588,5,FALSE))</f>
        <v/>
      </c>
      <c r="M350" s="118" t="str">
        <f>IF(VLOOKUP($D350,WWF_2013Samples_20140919.xlsx!$A$1:$I$588,6,FALSE)=0,"",VLOOKUP($D350,WWF_2013Samples_20140919.xlsx!$A$1:$I$588,6,FALSE))</f>
        <v/>
      </c>
      <c r="N350" s="118" t="str">
        <f>IF(VLOOKUP($D350,WWF_2013Samples_20140919.xlsx!$A$1:$I$588,7,FALSE)=0,"",VLOOKUP($D350,WWF_2013Samples_20140919.xlsx!$A$1:$I$588,7,FALSE))</f>
        <v>Q-93</v>
      </c>
      <c r="O350" s="119"/>
      <c r="P350" s="113"/>
      <c r="Q350" s="113"/>
      <c r="R350" s="113"/>
    </row>
    <row r="351" spans="1:18" s="108" customFormat="1">
      <c r="A351" s="113"/>
      <c r="B351" s="113">
        <v>349</v>
      </c>
      <c r="C351" s="114" t="s">
        <v>717</v>
      </c>
      <c r="D351" s="115" t="s">
        <v>168</v>
      </c>
      <c r="E351" s="113" t="s">
        <v>2377</v>
      </c>
      <c r="F351" s="162" t="s">
        <v>3666</v>
      </c>
      <c r="G351" s="162" t="s">
        <v>3659</v>
      </c>
      <c r="H351" s="162"/>
      <c r="I351" s="116" t="str">
        <f>IF(VLOOKUP($D351,WWF_2013Samples_20140919.xlsx!$A$1:$I$588,2,FALSE)=0,"",VLOOKUP($D351,WWF_2013Samples_20140919.xlsx!$A$1:$I$588,2,FALSE))</f>
        <v/>
      </c>
      <c r="J351" s="116" t="str">
        <f>IF(VLOOKUP($D351,WWF_2013Samples_20140919.xlsx!$A$1:$I$588,3,FALSE)=0,"",VLOOKUP($D351,WWF_2013Samples_20140919.xlsx!$A$1:$I$588,3,FALSE))</f>
        <v/>
      </c>
      <c r="K351" s="117" t="str">
        <f>IF(VLOOKUP($D351,WWF_2013Samples_20140919.xlsx!$A$1:$I$588,4,FALSE)=0,"",VLOOKUP($D351,WWF_2013Samples_20140919.xlsx!$A$1:$I$588,4,FALSE))</f>
        <v/>
      </c>
      <c r="L351" s="118" t="str">
        <f>IF(VLOOKUP($D351,WWF_2013Samples_20140919.xlsx!$A$1:$I$588,5,FALSE)=0,"",VLOOKUP($D351,WWF_2013Samples_20140919.xlsx!$A$1:$I$588,5,FALSE))</f>
        <v/>
      </c>
      <c r="M351" s="118" t="str">
        <f>IF(VLOOKUP($D351,WWF_2013Samples_20140919.xlsx!$A$1:$I$588,6,FALSE)=0,"",VLOOKUP($D351,WWF_2013Samples_20140919.xlsx!$A$1:$I$588,6,FALSE))</f>
        <v/>
      </c>
      <c r="N351" s="118" t="str">
        <f>IF(VLOOKUP($D351,WWF_2013Samples_20140919.xlsx!$A$1:$I$588,7,FALSE)=0,"",VLOOKUP($D351,WWF_2013Samples_20140919.xlsx!$A$1:$I$588,7,FALSE))</f>
        <v>Q-94</v>
      </c>
      <c r="O351" s="119"/>
      <c r="P351" s="113"/>
      <c r="Q351" s="113"/>
      <c r="R351" s="113"/>
    </row>
    <row r="352" spans="1:18" s="108" customFormat="1">
      <c r="A352" s="113"/>
      <c r="B352" s="113">
        <v>350</v>
      </c>
      <c r="C352" s="114" t="s">
        <v>717</v>
      </c>
      <c r="D352" s="115" t="s">
        <v>333</v>
      </c>
      <c r="E352" s="113" t="s">
        <v>2377</v>
      </c>
      <c r="F352" s="162" t="s">
        <v>3666</v>
      </c>
      <c r="G352" s="162" t="s">
        <v>3659</v>
      </c>
      <c r="H352" s="162"/>
      <c r="I352" s="116" t="str">
        <f>IF(VLOOKUP($D352,WWF_2013Samples_20140919.xlsx!$A$1:$I$588,2,FALSE)=0,"",VLOOKUP($D352,WWF_2013Samples_20140919.xlsx!$A$1:$I$588,2,FALSE))</f>
        <v/>
      </c>
      <c r="J352" s="116" t="str">
        <f>IF(VLOOKUP($D352,WWF_2013Samples_20140919.xlsx!$A$1:$I$588,3,FALSE)=0,"",VLOOKUP($D352,WWF_2013Samples_20140919.xlsx!$A$1:$I$588,3,FALSE))</f>
        <v/>
      </c>
      <c r="K352" s="117" t="str">
        <f>IF(VLOOKUP($D352,WWF_2013Samples_20140919.xlsx!$A$1:$I$588,4,FALSE)=0,"",VLOOKUP($D352,WWF_2013Samples_20140919.xlsx!$A$1:$I$588,4,FALSE))</f>
        <v/>
      </c>
      <c r="L352" s="118" t="str">
        <f>IF(VLOOKUP($D352,WWF_2013Samples_20140919.xlsx!$A$1:$I$588,5,FALSE)=0,"",VLOOKUP($D352,WWF_2013Samples_20140919.xlsx!$A$1:$I$588,5,FALSE))</f>
        <v/>
      </c>
      <c r="M352" s="118" t="str">
        <f>IF(VLOOKUP($D352,WWF_2013Samples_20140919.xlsx!$A$1:$I$588,6,FALSE)=0,"",VLOOKUP($D352,WWF_2013Samples_20140919.xlsx!$A$1:$I$588,6,FALSE))</f>
        <v/>
      </c>
      <c r="N352" s="118" t="str">
        <f>IF(VLOOKUP($D352,WWF_2013Samples_20140919.xlsx!$A$1:$I$588,7,FALSE)=0,"",VLOOKUP($D352,WWF_2013Samples_20140919.xlsx!$A$1:$I$588,7,FALSE))</f>
        <v>Q-96</v>
      </c>
      <c r="O352" s="119"/>
      <c r="P352" s="113"/>
      <c r="Q352" s="113"/>
      <c r="R352" s="113"/>
    </row>
    <row r="353" spans="1:18" s="108" customFormat="1">
      <c r="A353" s="113"/>
      <c r="B353" s="113">
        <v>351</v>
      </c>
      <c r="C353" s="114" t="s">
        <v>717</v>
      </c>
      <c r="D353" s="115" t="s">
        <v>589</v>
      </c>
      <c r="E353" s="113" t="s">
        <v>2377</v>
      </c>
      <c r="F353" s="162" t="s">
        <v>3666</v>
      </c>
      <c r="G353" s="162" t="s">
        <v>3659</v>
      </c>
      <c r="H353" s="162"/>
      <c r="I353" s="116" t="str">
        <f>IF(VLOOKUP($D353,WWF_2013Samples_20140919.xlsx!$A$1:$I$588,2,FALSE)=0,"",VLOOKUP($D353,WWF_2013Samples_20140919.xlsx!$A$1:$I$588,2,FALSE))</f>
        <v/>
      </c>
      <c r="J353" s="116" t="str">
        <f>IF(VLOOKUP($D353,WWF_2013Samples_20140919.xlsx!$A$1:$I$588,3,FALSE)=0,"",VLOOKUP($D353,WWF_2013Samples_20140919.xlsx!$A$1:$I$588,3,FALSE))</f>
        <v/>
      </c>
      <c r="K353" s="117" t="str">
        <f>IF(VLOOKUP($D353,WWF_2013Samples_20140919.xlsx!$A$1:$I$588,4,FALSE)=0,"",VLOOKUP($D353,WWF_2013Samples_20140919.xlsx!$A$1:$I$588,4,FALSE))</f>
        <v/>
      </c>
      <c r="L353" s="118" t="str">
        <f>IF(VLOOKUP($D353,WWF_2013Samples_20140919.xlsx!$A$1:$I$588,5,FALSE)=0,"",VLOOKUP($D353,WWF_2013Samples_20140919.xlsx!$A$1:$I$588,5,FALSE))</f>
        <v/>
      </c>
      <c r="M353" s="118" t="str">
        <f>IF(VLOOKUP($D353,WWF_2013Samples_20140919.xlsx!$A$1:$I$588,6,FALSE)=0,"",VLOOKUP($D353,WWF_2013Samples_20140919.xlsx!$A$1:$I$588,6,FALSE))</f>
        <v/>
      </c>
      <c r="N353" s="118" t="str">
        <f>IF(VLOOKUP($D353,WWF_2013Samples_20140919.xlsx!$A$1:$I$588,7,FALSE)=0,"",VLOOKUP($D353,WWF_2013Samples_20140919.xlsx!$A$1:$I$588,7,FALSE))</f>
        <v>Q-111</v>
      </c>
      <c r="O353" s="119"/>
      <c r="P353" s="113"/>
      <c r="Q353" s="113"/>
      <c r="R353" s="113"/>
    </row>
    <row r="354" spans="1:18" s="108" customFormat="1">
      <c r="A354" s="113"/>
      <c r="B354" s="113">
        <v>352</v>
      </c>
      <c r="C354" s="114" t="s">
        <v>717</v>
      </c>
      <c r="D354" s="115" t="s">
        <v>220</v>
      </c>
      <c r="E354" s="113" t="s">
        <v>2377</v>
      </c>
      <c r="F354" s="162" t="s">
        <v>3666</v>
      </c>
      <c r="G354" s="162" t="s">
        <v>3659</v>
      </c>
      <c r="H354" s="162"/>
      <c r="I354" s="116" t="str">
        <f>IF(VLOOKUP($D354,WWF_2013Samples_20140919.xlsx!$A$1:$I$588,2,FALSE)=0,"",VLOOKUP($D354,WWF_2013Samples_20140919.xlsx!$A$1:$I$588,2,FALSE))</f>
        <v/>
      </c>
      <c r="J354" s="116" t="str">
        <f>IF(VLOOKUP($D354,WWF_2013Samples_20140919.xlsx!$A$1:$I$588,3,FALSE)=0,"",VLOOKUP($D354,WWF_2013Samples_20140919.xlsx!$A$1:$I$588,3,FALSE))</f>
        <v/>
      </c>
      <c r="K354" s="117" t="str">
        <f>IF(VLOOKUP($D354,WWF_2013Samples_20140919.xlsx!$A$1:$I$588,4,FALSE)=0,"",VLOOKUP($D354,WWF_2013Samples_20140919.xlsx!$A$1:$I$588,4,FALSE))</f>
        <v/>
      </c>
      <c r="L354" s="118" t="str">
        <f>IF(VLOOKUP($D354,WWF_2013Samples_20140919.xlsx!$A$1:$I$588,5,FALSE)=0,"",VLOOKUP($D354,WWF_2013Samples_20140919.xlsx!$A$1:$I$588,5,FALSE))</f>
        <v/>
      </c>
      <c r="M354" s="118" t="str">
        <f>IF(VLOOKUP($D354,WWF_2013Samples_20140919.xlsx!$A$1:$I$588,6,FALSE)=0,"",VLOOKUP($D354,WWF_2013Samples_20140919.xlsx!$A$1:$I$588,6,FALSE))</f>
        <v/>
      </c>
      <c r="N354" s="118" t="str">
        <f>IF(VLOOKUP($D354,WWF_2013Samples_20140919.xlsx!$A$1:$I$588,7,FALSE)=0,"",VLOOKUP($D354,WWF_2013Samples_20140919.xlsx!$A$1:$I$588,7,FALSE))</f>
        <v>Q-211</v>
      </c>
      <c r="O354" s="119"/>
      <c r="P354" s="113"/>
      <c r="Q354" s="113"/>
      <c r="R354" s="113"/>
    </row>
    <row r="355" spans="1:18" s="108" customFormat="1">
      <c r="B355" s="108">
        <v>353</v>
      </c>
      <c r="C355" s="121" t="s">
        <v>717</v>
      </c>
      <c r="D355" s="109" t="s">
        <v>206</v>
      </c>
      <c r="E355" s="108" t="s">
        <v>3167</v>
      </c>
      <c r="F355" s="162" t="s">
        <v>3666</v>
      </c>
      <c r="G355" s="162" t="s">
        <v>3659</v>
      </c>
      <c r="H355" s="162"/>
      <c r="I355" s="110">
        <f>IF(VLOOKUP($D355,Leech_Combinations_20140919.xls!$A$1:$Q$382,2,FALSE)=0,"",VLOOKUP($D355,Leech_Combinations_20140919.xls!$A$1:$Q$382,2,FALSE))</f>
        <v>41576</v>
      </c>
      <c r="J355" s="110" t="str">
        <f>IF(VLOOKUP($D355,Leech_Combinations_20140919.xls!$A$1:$Q$382,14,FALSE)=0,"",VLOOKUP($D355,Leech_Combinations_20140919.xls!$A$1:$Q$382,14,FALSE))</f>
        <v>Quang nam NR</v>
      </c>
      <c r="K355" s="111">
        <f>IF(VLOOKUP($D355,Leech_Combinations_20140919.xls!$A$1:$Q$382,15,FALSE)=0,"",VLOOKUP($D355,Leech_Combinations_20140919.xls!$A$1:$Q$382,15,FALSE))</f>
        <v>21</v>
      </c>
      <c r="L355" s="120"/>
      <c r="M355" s="120">
        <f>IF(VLOOKUP($D355,Leech_Combinations_20140919.xls!$A$1:$Q$382,13,FALSE)=0, "", VLOOKUP($D355,Leech_Combinations_20140919.xls!$A$1:$Q$382,13,FALSE))</f>
        <v>50</v>
      </c>
      <c r="N355" s="120" t="str">
        <f>IF(VLOOKUP($D355,Leech_Combinations_20140919.xls!$A$1:$Q$382,6,FALSE)=0, "", VLOOKUP($D355,Leech_Combinations_20140919.xls!$A$1:$Q$382,6,FALSE))</f>
        <v>Q201</v>
      </c>
      <c r="O355" s="120" t="str">
        <f>IF(VLOOKUP($D355,Leech_Combinations_20140919.xls!$A$1:$Q$382,3,FALSE)=0, "", VLOOKUP($D355,Leech_Combinations_20140919.xls!$A$1:$Q$382,3,FALSE))</f>
        <v>Thien, Hon</v>
      </c>
    </row>
    <row r="356" spans="1:18" s="108" customFormat="1">
      <c r="B356" s="108">
        <v>354</v>
      </c>
      <c r="C356" s="121" t="s">
        <v>717</v>
      </c>
      <c r="D356" s="109" t="s">
        <v>8</v>
      </c>
      <c r="E356" s="108" t="s">
        <v>3167</v>
      </c>
      <c r="F356" s="162" t="s">
        <v>3666</v>
      </c>
      <c r="G356" s="162" t="s">
        <v>3659</v>
      </c>
      <c r="H356" s="162"/>
      <c r="I356" s="110">
        <f>IF(VLOOKUP($D356,Leech_Combinations_20140919.xls!$A$1:$Q$382,2,FALSE)=0,"",VLOOKUP($D356,Leech_Combinations_20140919.xls!$A$1:$Q$382,2,FALSE))</f>
        <v>41576</v>
      </c>
      <c r="J356" s="110" t="str">
        <f>IF(VLOOKUP($D356,Leech_Combinations_20140919.xls!$A$1:$Q$382,14,FALSE)=0,"",VLOOKUP($D356,Leech_Combinations_20140919.xls!$A$1:$Q$382,14,FALSE))</f>
        <v>Quang nam NR</v>
      </c>
      <c r="K356" s="111">
        <f>IF(VLOOKUP($D356,Leech_Combinations_20140919.xls!$A$1:$Q$382,15,FALSE)=0,"",VLOOKUP($D356,Leech_Combinations_20140919.xls!$A$1:$Q$382,15,FALSE))</f>
        <v>21</v>
      </c>
      <c r="L356" s="120"/>
      <c r="M356" s="120">
        <f>IF(VLOOKUP($D356,Leech_Combinations_20140919.xls!$A$1:$Q$382,13,FALSE)=0, "", VLOOKUP($D356,Leech_Combinations_20140919.xls!$A$1:$Q$382,13,FALSE))</f>
        <v>50</v>
      </c>
      <c r="N356" s="120" t="str">
        <f>IF(VLOOKUP($D356,Leech_Combinations_20140919.xls!$A$1:$Q$382,6,FALSE)=0, "", VLOOKUP($D356,Leech_Combinations_20140919.xls!$A$1:$Q$382,6,FALSE))</f>
        <v>Q203</v>
      </c>
      <c r="O356" s="120" t="str">
        <f>IF(VLOOKUP($D356,Leech_Combinations_20140919.xls!$A$1:$Q$382,3,FALSE)=0, "", VLOOKUP($D356,Leech_Combinations_20140919.xls!$A$1:$Q$382,3,FALSE))</f>
        <v>Thien, Hon</v>
      </c>
    </row>
    <row r="357" spans="1:18" s="108" customFormat="1">
      <c r="B357" s="108">
        <v>355</v>
      </c>
      <c r="C357" s="121" t="s">
        <v>717</v>
      </c>
      <c r="D357" s="109" t="s">
        <v>491</v>
      </c>
      <c r="E357" s="108" t="s">
        <v>3167</v>
      </c>
      <c r="F357" s="162" t="s">
        <v>3666</v>
      </c>
      <c r="G357" s="162" t="s">
        <v>3659</v>
      </c>
      <c r="H357" s="162"/>
      <c r="I357" s="110">
        <f>IF(VLOOKUP($D357,Leech_Combinations_20140919.xls!$A$1:$Q$382,2,FALSE)=0,"",VLOOKUP($D357,Leech_Combinations_20140919.xls!$A$1:$Q$382,2,FALSE))</f>
        <v>41622</v>
      </c>
      <c r="J357" s="110" t="str">
        <f>IF(VLOOKUP($D357,Leech_Combinations_20140919.xls!$A$1:$Q$382,14,FALSE)=0,"",VLOOKUP($D357,Leech_Combinations_20140919.xls!$A$1:$Q$382,14,FALSE))</f>
        <v>Quang nam NR</v>
      </c>
      <c r="K357" s="111">
        <f>IF(VLOOKUP($D357,Leech_Combinations_20140919.xls!$A$1:$Q$382,15,FALSE)=0,"",VLOOKUP($D357,Leech_Combinations_20140919.xls!$A$1:$Q$382,15,FALSE))</f>
        <v>14</v>
      </c>
      <c r="L357" s="120"/>
      <c r="M357" s="120">
        <f>IF(VLOOKUP($D357,Leech_Combinations_20140919.xls!$A$1:$Q$382,13,FALSE)=0, "", VLOOKUP($D357,Leech_Combinations_20140919.xls!$A$1:$Q$382,13,FALSE))</f>
        <v>50</v>
      </c>
      <c r="N357" s="120" t="str">
        <f>IF(VLOOKUP($D357,Leech_Combinations_20140919.xls!$A$1:$Q$382,6,FALSE)=0, "", VLOOKUP($D357,Leech_Combinations_20140919.xls!$A$1:$Q$382,6,FALSE))</f>
        <v>QN 1034</v>
      </c>
      <c r="O357" s="120" t="str">
        <f>IF(VLOOKUP($D357,Leech_Combinations_20140919.xls!$A$1:$Q$382,3,FALSE)=0, "", VLOOKUP($D357,Leech_Combinations_20140919.xls!$A$1:$Q$382,3,FALSE))</f>
        <v>Đến, Lê, Lâm</v>
      </c>
    </row>
    <row r="358" spans="1:18" s="108" customFormat="1">
      <c r="B358" s="108">
        <v>356</v>
      </c>
      <c r="C358" s="121" t="s">
        <v>717</v>
      </c>
      <c r="D358" s="109" t="s">
        <v>231</v>
      </c>
      <c r="E358" s="108" t="s">
        <v>3167</v>
      </c>
      <c r="F358" s="162" t="s">
        <v>3666</v>
      </c>
      <c r="G358" s="162" t="s">
        <v>3659</v>
      </c>
      <c r="H358" s="162"/>
      <c r="I358" s="110">
        <f>IF(VLOOKUP($D358,Leech_Combinations_20140919.xls!$A$1:$Q$382,2,FALSE)=0,"",VLOOKUP($D358,Leech_Combinations_20140919.xls!$A$1:$Q$382,2,FALSE))</f>
        <v>41623</v>
      </c>
      <c r="J358" s="110" t="str">
        <f>IF(VLOOKUP($D358,Leech_Combinations_20140919.xls!$A$1:$Q$382,14,FALSE)=0,"",VLOOKUP($D358,Leech_Combinations_20140919.xls!$A$1:$Q$382,14,FALSE))</f>
        <v>Quang nam NR</v>
      </c>
      <c r="K358" s="111">
        <f>IF(VLOOKUP($D358,Leech_Combinations_20140919.xls!$A$1:$Q$382,15,FALSE)=0,"",VLOOKUP($D358,Leech_Combinations_20140919.xls!$A$1:$Q$382,15,FALSE))</f>
        <v>14</v>
      </c>
      <c r="L358" s="120"/>
      <c r="M358" s="120">
        <f>IF(VLOOKUP($D358,Leech_Combinations_20140919.xls!$A$1:$Q$382,13,FALSE)=0, "", VLOOKUP($D358,Leech_Combinations_20140919.xls!$A$1:$Q$382,13,FALSE))</f>
        <v>50</v>
      </c>
      <c r="N358" s="120" t="str">
        <f>IF(VLOOKUP($D358,Leech_Combinations_20140919.xls!$A$1:$Q$382,6,FALSE)=0, "", VLOOKUP($D358,Leech_Combinations_20140919.xls!$A$1:$Q$382,6,FALSE))</f>
        <v>QN 1041</v>
      </c>
      <c r="O358" s="120" t="str">
        <f>IF(VLOOKUP($D358,Leech_Combinations_20140919.xls!$A$1:$Q$382,3,FALSE)=0, "", VLOOKUP($D358,Leech_Combinations_20140919.xls!$A$1:$Q$382,3,FALSE))</f>
        <v>Triều, Lê, Tiu</v>
      </c>
    </row>
    <row r="359" spans="1:18" s="108" customFormat="1">
      <c r="B359" s="108">
        <v>357</v>
      </c>
      <c r="C359" s="121" t="s">
        <v>717</v>
      </c>
      <c r="D359" s="109" t="s">
        <v>607</v>
      </c>
      <c r="E359" s="108" t="s">
        <v>3167</v>
      </c>
      <c r="F359" s="162" t="s">
        <v>3666</v>
      </c>
      <c r="G359" s="162" t="s">
        <v>3659</v>
      </c>
      <c r="H359" s="162"/>
      <c r="I359" s="110">
        <f>IF(VLOOKUP($D359,Leech_Combinations_20140919.xls!$A$1:$Q$382,2,FALSE)=0,"",VLOOKUP($D359,Leech_Combinations_20140919.xls!$A$1:$Q$382,2,FALSE))</f>
        <v>41623</v>
      </c>
      <c r="J359" s="110" t="str">
        <f>IF(VLOOKUP($D359,Leech_Combinations_20140919.xls!$A$1:$Q$382,14,FALSE)=0,"",VLOOKUP($D359,Leech_Combinations_20140919.xls!$A$1:$Q$382,14,FALSE))</f>
        <v>Quang nam NR</v>
      </c>
      <c r="K359" s="111">
        <f>IF(VLOOKUP($D359,Leech_Combinations_20140919.xls!$A$1:$Q$382,15,FALSE)=0,"",VLOOKUP($D359,Leech_Combinations_20140919.xls!$A$1:$Q$382,15,FALSE))</f>
        <v>14</v>
      </c>
      <c r="L359" s="120"/>
      <c r="M359" s="120">
        <f>IF(VLOOKUP($D359,Leech_Combinations_20140919.xls!$A$1:$Q$382,13,FALSE)=0, "", VLOOKUP($D359,Leech_Combinations_20140919.xls!$A$1:$Q$382,13,FALSE))</f>
        <v>50</v>
      </c>
      <c r="N359" s="120" t="str">
        <f>IF(VLOOKUP($D359,Leech_Combinations_20140919.xls!$A$1:$Q$382,6,FALSE)=0, "", VLOOKUP($D359,Leech_Combinations_20140919.xls!$A$1:$Q$382,6,FALSE))</f>
        <v>QN 1045</v>
      </c>
      <c r="O359" s="120" t="str">
        <f>IF(VLOOKUP($D359,Leech_Combinations_20140919.xls!$A$1:$Q$382,3,FALSE)=0, "", VLOOKUP($D359,Leech_Combinations_20140919.xls!$A$1:$Q$382,3,FALSE))</f>
        <v>Triều, Lê, Tiu</v>
      </c>
    </row>
    <row r="360" spans="1:18" s="108" customFormat="1">
      <c r="B360" s="108">
        <v>358</v>
      </c>
      <c r="C360" s="121" t="s">
        <v>717</v>
      </c>
      <c r="D360" s="109" t="s">
        <v>483</v>
      </c>
      <c r="E360" s="108" t="s">
        <v>3167</v>
      </c>
      <c r="F360" s="162" t="s">
        <v>3666</v>
      </c>
      <c r="G360" s="162" t="s">
        <v>3659</v>
      </c>
      <c r="H360" s="162"/>
      <c r="I360" s="110">
        <f>IF(VLOOKUP($D360,Leech_Combinations_20140919.xls!$A$1:$Q$382,2,FALSE)=0,"",VLOOKUP($D360,Leech_Combinations_20140919.xls!$A$1:$Q$382,2,FALSE))</f>
        <v>41623</v>
      </c>
      <c r="J360" s="110" t="str">
        <f>IF(VLOOKUP($D360,Leech_Combinations_20140919.xls!$A$1:$Q$382,14,FALSE)=0,"",VLOOKUP($D360,Leech_Combinations_20140919.xls!$A$1:$Q$382,14,FALSE))</f>
        <v>Quang nam NR</v>
      </c>
      <c r="K360" s="111">
        <f>IF(VLOOKUP($D360,Leech_Combinations_20140919.xls!$A$1:$Q$382,15,FALSE)=0,"",VLOOKUP($D360,Leech_Combinations_20140919.xls!$A$1:$Q$382,15,FALSE))</f>
        <v>14</v>
      </c>
      <c r="L360" s="120"/>
      <c r="M360" s="120">
        <f>IF(VLOOKUP($D360,Leech_Combinations_20140919.xls!$A$1:$Q$382,13,FALSE)=0, "", VLOOKUP($D360,Leech_Combinations_20140919.xls!$A$1:$Q$382,13,FALSE))</f>
        <v>50</v>
      </c>
      <c r="N360" s="120" t="str">
        <f>IF(VLOOKUP($D360,Leech_Combinations_20140919.xls!$A$1:$Q$382,6,FALSE)=0, "", VLOOKUP($D360,Leech_Combinations_20140919.xls!$A$1:$Q$382,6,FALSE))</f>
        <v>QN 1047</v>
      </c>
      <c r="O360" s="120" t="str">
        <f>IF(VLOOKUP($D360,Leech_Combinations_20140919.xls!$A$1:$Q$382,3,FALSE)=0, "", VLOOKUP($D360,Leech_Combinations_20140919.xls!$A$1:$Q$382,3,FALSE))</f>
        <v>Triều, Lê, Tiu</v>
      </c>
    </row>
    <row r="361" spans="1:18" s="108" customFormat="1">
      <c r="B361" s="108">
        <v>359</v>
      </c>
      <c r="C361" s="121" t="s">
        <v>717</v>
      </c>
      <c r="D361" s="109" t="s">
        <v>303</v>
      </c>
      <c r="E361" s="108" t="s">
        <v>3167</v>
      </c>
      <c r="F361" s="162" t="s">
        <v>3666</v>
      </c>
      <c r="G361" s="162" t="s">
        <v>3659</v>
      </c>
      <c r="H361" s="162"/>
      <c r="I361" s="110">
        <f>IF(VLOOKUP($D361,Leech_Combinations_20140919.xls!$A$1:$Q$382,2,FALSE)=0,"",VLOOKUP($D361,Leech_Combinations_20140919.xls!$A$1:$Q$382,2,FALSE))</f>
        <v>41615</v>
      </c>
      <c r="J361" s="110" t="str">
        <f>IF(VLOOKUP($D361,Leech_Combinations_20140919.xls!$A$1:$Q$382,14,FALSE)=0,"",VLOOKUP($D361,Leech_Combinations_20140919.xls!$A$1:$Q$382,14,FALSE))</f>
        <v>Quang nam NR</v>
      </c>
      <c r="K361" s="111">
        <f>IF(VLOOKUP($D361,Leech_Combinations_20140919.xls!$A$1:$Q$382,15,FALSE)=0,"",VLOOKUP($D361,Leech_Combinations_20140919.xls!$A$1:$Q$382,15,FALSE))</f>
        <v>14</v>
      </c>
      <c r="L361" s="120"/>
      <c r="M361" s="120">
        <f>IF(VLOOKUP($D361,Leech_Combinations_20140919.xls!$A$1:$Q$382,13,FALSE)=0, "", VLOOKUP($D361,Leech_Combinations_20140919.xls!$A$1:$Q$382,13,FALSE))</f>
        <v>50</v>
      </c>
      <c r="N361" s="120" t="str">
        <f>IF(VLOOKUP($D361,Leech_Combinations_20140919.xls!$A$1:$Q$382,6,FALSE)=0, "", VLOOKUP($D361,Leech_Combinations_20140919.xls!$A$1:$Q$382,6,FALSE))</f>
        <v>QN 2000</v>
      </c>
      <c r="O361" s="120" t="str">
        <f>IF(VLOOKUP($D361,Leech_Combinations_20140919.xls!$A$1:$Q$382,3,FALSE)=0, "", VLOOKUP($D361,Leech_Combinations_20140919.xls!$A$1:$Q$382,3,FALSE))</f>
        <v>Thắng, Clum, Tiu</v>
      </c>
    </row>
    <row r="362" spans="1:18" s="108" customFormat="1">
      <c r="B362" s="108">
        <v>360</v>
      </c>
      <c r="C362" s="121" t="s">
        <v>717</v>
      </c>
      <c r="D362" s="109" t="s">
        <v>10</v>
      </c>
      <c r="E362" s="108" t="s">
        <v>3167</v>
      </c>
      <c r="F362" s="162" t="s">
        <v>3666</v>
      </c>
      <c r="G362" s="162" t="s">
        <v>3659</v>
      </c>
      <c r="H362" s="162"/>
      <c r="I362" s="110">
        <f>IF(VLOOKUP($D362,Leech_Combinations_20140919.xls!$A$1:$Q$382,2,FALSE)=0,"",VLOOKUP($D362,Leech_Combinations_20140919.xls!$A$1:$Q$382,2,FALSE))</f>
        <v>41615</v>
      </c>
      <c r="J362" s="110" t="str">
        <f>IF(VLOOKUP($D362,Leech_Combinations_20140919.xls!$A$1:$Q$382,14,FALSE)=0,"",VLOOKUP($D362,Leech_Combinations_20140919.xls!$A$1:$Q$382,14,FALSE))</f>
        <v>Quang nam NR</v>
      </c>
      <c r="K362" s="111">
        <f>IF(VLOOKUP($D362,Leech_Combinations_20140919.xls!$A$1:$Q$382,15,FALSE)=0,"",VLOOKUP($D362,Leech_Combinations_20140919.xls!$A$1:$Q$382,15,FALSE))</f>
        <v>14</v>
      </c>
      <c r="L362" s="120"/>
      <c r="M362" s="120">
        <f>IF(VLOOKUP($D362,Leech_Combinations_20140919.xls!$A$1:$Q$382,13,FALSE)=0, "", VLOOKUP($D362,Leech_Combinations_20140919.xls!$A$1:$Q$382,13,FALSE))</f>
        <v>50</v>
      </c>
      <c r="N362" s="120" t="str">
        <f>IF(VLOOKUP($D362,Leech_Combinations_20140919.xls!$A$1:$Q$382,6,FALSE)=0, "", VLOOKUP($D362,Leech_Combinations_20140919.xls!$A$1:$Q$382,6,FALSE))</f>
        <v>QN 2002</v>
      </c>
      <c r="O362" s="120" t="str">
        <f>IF(VLOOKUP($D362,Leech_Combinations_20140919.xls!$A$1:$Q$382,3,FALSE)=0, "", VLOOKUP($D362,Leech_Combinations_20140919.xls!$A$1:$Q$382,3,FALSE))</f>
        <v>Thắng, Clum, Tiu</v>
      </c>
    </row>
    <row r="363" spans="1:18" s="108" customFormat="1">
      <c r="B363" s="108">
        <v>361</v>
      </c>
      <c r="C363" s="121" t="s">
        <v>717</v>
      </c>
      <c r="D363" s="109" t="s">
        <v>414</v>
      </c>
      <c r="E363" s="108" t="s">
        <v>3167</v>
      </c>
      <c r="F363" s="162" t="s">
        <v>3666</v>
      </c>
      <c r="G363" s="162" t="s">
        <v>3659</v>
      </c>
      <c r="H363" s="162"/>
      <c r="I363" s="110">
        <f>IF(VLOOKUP($D363,Leech_Combinations_20140919.xls!$A$1:$Q$382,2,FALSE)=0,"",VLOOKUP($D363,Leech_Combinations_20140919.xls!$A$1:$Q$382,2,FALSE))</f>
        <v>41615</v>
      </c>
      <c r="J363" s="110" t="str">
        <f>IF(VLOOKUP($D363,Leech_Combinations_20140919.xls!$A$1:$Q$382,14,FALSE)=0,"",VLOOKUP($D363,Leech_Combinations_20140919.xls!$A$1:$Q$382,14,FALSE))</f>
        <v>Quang nam NR</v>
      </c>
      <c r="K363" s="111">
        <f>IF(VLOOKUP($D363,Leech_Combinations_20140919.xls!$A$1:$Q$382,15,FALSE)=0,"",VLOOKUP($D363,Leech_Combinations_20140919.xls!$A$1:$Q$382,15,FALSE))</f>
        <v>14</v>
      </c>
      <c r="L363" s="120"/>
      <c r="M363" s="120">
        <f>IF(VLOOKUP($D363,Leech_Combinations_20140919.xls!$A$1:$Q$382,13,FALSE)=0, "", VLOOKUP($D363,Leech_Combinations_20140919.xls!$A$1:$Q$382,13,FALSE))</f>
        <v>50</v>
      </c>
      <c r="N363" s="120" t="str">
        <f>IF(VLOOKUP($D363,Leech_Combinations_20140919.xls!$A$1:$Q$382,6,FALSE)=0, "", VLOOKUP($D363,Leech_Combinations_20140919.xls!$A$1:$Q$382,6,FALSE))</f>
        <v>QN 2004</v>
      </c>
      <c r="O363" s="120" t="str">
        <f>IF(VLOOKUP($D363,Leech_Combinations_20140919.xls!$A$1:$Q$382,3,FALSE)=0, "", VLOOKUP($D363,Leech_Combinations_20140919.xls!$A$1:$Q$382,3,FALSE))</f>
        <v>Thắng, Clum, Tiu</v>
      </c>
    </row>
    <row r="364" spans="1:18" s="108" customFormat="1">
      <c r="B364" s="108">
        <v>362</v>
      </c>
      <c r="C364" s="121" t="s">
        <v>717</v>
      </c>
      <c r="D364" s="109" t="s">
        <v>151</v>
      </c>
      <c r="E364" s="108" t="s">
        <v>3167</v>
      </c>
      <c r="F364" s="162" t="s">
        <v>3666</v>
      </c>
      <c r="G364" s="162" t="s">
        <v>3659</v>
      </c>
      <c r="H364" s="162"/>
      <c r="I364" s="110">
        <f>IF(VLOOKUP($D364,Leech_Combinations_20140919.xls!$A$1:$Q$382,2,FALSE)=0,"",VLOOKUP($D364,Leech_Combinations_20140919.xls!$A$1:$Q$382,2,FALSE))</f>
        <v>41616</v>
      </c>
      <c r="J364" s="110" t="str">
        <f>IF(VLOOKUP($D364,Leech_Combinations_20140919.xls!$A$1:$Q$382,14,FALSE)=0,"",VLOOKUP($D364,Leech_Combinations_20140919.xls!$A$1:$Q$382,14,FALSE))</f>
        <v>Quang nam NR</v>
      </c>
      <c r="K364" s="111">
        <f>IF(VLOOKUP($D364,Leech_Combinations_20140919.xls!$A$1:$Q$382,15,FALSE)=0,"",VLOOKUP($D364,Leech_Combinations_20140919.xls!$A$1:$Q$382,15,FALSE))</f>
        <v>14</v>
      </c>
      <c r="L364" s="120"/>
      <c r="M364" s="120">
        <f>IF(VLOOKUP($D364,Leech_Combinations_20140919.xls!$A$1:$Q$382,13,FALSE)=0, "", VLOOKUP($D364,Leech_Combinations_20140919.xls!$A$1:$Q$382,13,FALSE))</f>
        <v>50</v>
      </c>
      <c r="N364" s="120" t="str">
        <f>IF(VLOOKUP($D364,Leech_Combinations_20140919.xls!$A$1:$Q$382,6,FALSE)=0, "", VLOOKUP($D364,Leech_Combinations_20140919.xls!$A$1:$Q$382,6,FALSE))</f>
        <v>QN 2006</v>
      </c>
      <c r="O364" s="120" t="str">
        <f>IF(VLOOKUP($D364,Leech_Combinations_20140919.xls!$A$1:$Q$382,3,FALSE)=0, "", VLOOKUP($D364,Leech_Combinations_20140919.xls!$A$1:$Q$382,3,FALSE))</f>
        <v>Thắng, Clum, Tiu</v>
      </c>
    </row>
    <row r="365" spans="1:18" s="108" customFormat="1">
      <c r="B365" s="108">
        <v>363</v>
      </c>
      <c r="C365" s="121" t="s">
        <v>717</v>
      </c>
      <c r="D365" s="109" t="s">
        <v>241</v>
      </c>
      <c r="E365" s="108" t="s">
        <v>3167</v>
      </c>
      <c r="F365" s="162" t="s">
        <v>3666</v>
      </c>
      <c r="G365" s="162" t="s">
        <v>3659</v>
      </c>
      <c r="H365" s="162"/>
      <c r="I365" s="110">
        <f>IF(VLOOKUP($D365,Leech_Combinations_20140919.xls!$A$1:$Q$382,2,FALSE)=0,"",VLOOKUP($D365,Leech_Combinations_20140919.xls!$A$1:$Q$382,2,FALSE))</f>
        <v>41617</v>
      </c>
      <c r="J365" s="110" t="str">
        <f>IF(VLOOKUP($D365,Leech_Combinations_20140919.xls!$A$1:$Q$382,14,FALSE)=0,"",VLOOKUP($D365,Leech_Combinations_20140919.xls!$A$1:$Q$382,14,FALSE))</f>
        <v>Quang nam NR</v>
      </c>
      <c r="K365" s="111">
        <f>IF(VLOOKUP($D365,Leech_Combinations_20140919.xls!$A$1:$Q$382,15,FALSE)=0,"",VLOOKUP($D365,Leech_Combinations_20140919.xls!$A$1:$Q$382,15,FALSE))</f>
        <v>14</v>
      </c>
      <c r="L365" s="120"/>
      <c r="M365" s="120">
        <f>IF(VLOOKUP($D365,Leech_Combinations_20140919.xls!$A$1:$Q$382,13,FALSE)=0, "", VLOOKUP($D365,Leech_Combinations_20140919.xls!$A$1:$Q$382,13,FALSE))</f>
        <v>50</v>
      </c>
      <c r="N365" s="120" t="str">
        <f>IF(VLOOKUP($D365,Leech_Combinations_20140919.xls!$A$1:$Q$382,6,FALSE)=0, "", VLOOKUP($D365,Leech_Combinations_20140919.xls!$A$1:$Q$382,6,FALSE))</f>
        <v>QN 2011</v>
      </c>
      <c r="O365" s="120" t="str">
        <f>IF(VLOOKUP($D365,Leech_Combinations_20140919.xls!$A$1:$Q$382,3,FALSE)=0, "", VLOOKUP($D365,Leech_Combinations_20140919.xls!$A$1:$Q$382,3,FALSE))</f>
        <v>Thắng, Clum, Tiu</v>
      </c>
    </row>
    <row r="366" spans="1:18" s="108" customFormat="1">
      <c r="B366" s="108">
        <v>364</v>
      </c>
      <c r="C366" s="121" t="s">
        <v>717</v>
      </c>
      <c r="D366" s="109" t="s">
        <v>76</v>
      </c>
      <c r="E366" s="108" t="s">
        <v>3167</v>
      </c>
      <c r="F366" s="162" t="s">
        <v>3666</v>
      </c>
      <c r="G366" s="162" t="s">
        <v>3659</v>
      </c>
      <c r="H366" s="162"/>
      <c r="I366" s="110">
        <f>IF(VLOOKUP($D366,Leech_Combinations_20140919.xls!$A$1:$Q$382,2,FALSE)=0,"",VLOOKUP($D366,Leech_Combinations_20140919.xls!$A$1:$Q$382,2,FALSE))</f>
        <v>41618</v>
      </c>
      <c r="J366" s="110" t="str">
        <f>IF(VLOOKUP($D366,Leech_Combinations_20140919.xls!$A$1:$Q$382,14,FALSE)=0,"",VLOOKUP($D366,Leech_Combinations_20140919.xls!$A$1:$Q$382,14,FALSE))</f>
        <v>Quang nam NR</v>
      </c>
      <c r="K366" s="111">
        <f>IF(VLOOKUP($D366,Leech_Combinations_20140919.xls!$A$1:$Q$382,15,FALSE)=0,"",VLOOKUP($D366,Leech_Combinations_20140919.xls!$A$1:$Q$382,15,FALSE))</f>
        <v>14</v>
      </c>
      <c r="L366" s="120"/>
      <c r="M366" s="120">
        <f>IF(VLOOKUP($D366,Leech_Combinations_20140919.xls!$A$1:$Q$382,13,FALSE)=0, "", VLOOKUP($D366,Leech_Combinations_20140919.xls!$A$1:$Q$382,13,FALSE))</f>
        <v>50</v>
      </c>
      <c r="N366" s="120" t="str">
        <f>IF(VLOOKUP($D366,Leech_Combinations_20140919.xls!$A$1:$Q$382,6,FALSE)=0, "", VLOOKUP($D366,Leech_Combinations_20140919.xls!$A$1:$Q$382,6,FALSE))</f>
        <v>QN 2016</v>
      </c>
      <c r="O366" s="120" t="str">
        <f>IF(VLOOKUP($D366,Leech_Combinations_20140919.xls!$A$1:$Q$382,3,FALSE)=0, "", VLOOKUP($D366,Leech_Combinations_20140919.xls!$A$1:$Q$382,3,FALSE))</f>
        <v>Thắng, Clum, Tiu</v>
      </c>
    </row>
    <row r="367" spans="1:18" s="108" customFormat="1">
      <c r="B367" s="108">
        <v>365</v>
      </c>
      <c r="C367" s="121" t="s">
        <v>717</v>
      </c>
      <c r="D367" s="109" t="s">
        <v>493</v>
      </c>
      <c r="E367" s="108" t="s">
        <v>3167</v>
      </c>
      <c r="F367" s="162" t="s">
        <v>3666</v>
      </c>
      <c r="G367" s="162" t="s">
        <v>3659</v>
      </c>
      <c r="H367" s="162"/>
      <c r="I367" s="110">
        <f>IF(VLOOKUP($D367,Leech_Combinations_20140919.xls!$A$1:$Q$382,2,FALSE)=0,"",VLOOKUP($D367,Leech_Combinations_20140919.xls!$A$1:$Q$382,2,FALSE))</f>
        <v>41622</v>
      </c>
      <c r="J367" s="110" t="str">
        <f>IF(VLOOKUP($D367,Leech_Combinations_20140919.xls!$A$1:$Q$382,14,FALSE)=0,"",VLOOKUP($D367,Leech_Combinations_20140919.xls!$A$1:$Q$382,14,FALSE))</f>
        <v>Quang nam NR</v>
      </c>
      <c r="K367" s="111">
        <f>IF(VLOOKUP($D367,Leech_Combinations_20140919.xls!$A$1:$Q$382,15,FALSE)=0,"",VLOOKUP($D367,Leech_Combinations_20140919.xls!$A$1:$Q$382,15,FALSE))</f>
        <v>14</v>
      </c>
      <c r="L367" s="120"/>
      <c r="M367" s="120">
        <f>IF(VLOOKUP($D367,Leech_Combinations_20140919.xls!$A$1:$Q$382,13,FALSE)=0, "", VLOOKUP($D367,Leech_Combinations_20140919.xls!$A$1:$Q$382,13,FALSE))</f>
        <v>50</v>
      </c>
      <c r="N367" s="120" t="str">
        <f>IF(VLOOKUP($D367,Leech_Combinations_20140919.xls!$A$1:$Q$382,6,FALSE)=0, "", VLOOKUP($D367,Leech_Combinations_20140919.xls!$A$1:$Q$382,6,FALSE))</f>
        <v>QN 2029</v>
      </c>
      <c r="O367" s="120" t="str">
        <f>IF(VLOOKUP($D367,Leech_Combinations_20140919.xls!$A$1:$Q$382,3,FALSE)=0, "", VLOOKUP($D367,Leech_Combinations_20140919.xls!$A$1:$Q$382,3,FALSE))</f>
        <v>Thắng, Cường</v>
      </c>
    </row>
    <row r="368" spans="1:18" s="108" customFormat="1">
      <c r="B368" s="108">
        <v>366</v>
      </c>
      <c r="C368" s="121" t="s">
        <v>717</v>
      </c>
      <c r="D368" s="109" t="s">
        <v>594</v>
      </c>
      <c r="E368" s="108" t="s">
        <v>3167</v>
      </c>
      <c r="F368" s="162" t="s">
        <v>3666</v>
      </c>
      <c r="G368" s="162" t="s">
        <v>3659</v>
      </c>
      <c r="H368" s="162"/>
      <c r="I368" s="110">
        <f>IF(VLOOKUP($D368,Leech_Combinations_20140919.xls!$A$1:$Q$382,2,FALSE)=0,"",VLOOKUP($D368,Leech_Combinations_20140919.xls!$A$1:$Q$382,2,FALSE))</f>
        <v>41615</v>
      </c>
      <c r="J368" s="110" t="str">
        <f>IF(VLOOKUP($D368,Leech_Combinations_20140919.xls!$A$1:$Q$382,14,FALSE)=0,"",VLOOKUP($D368,Leech_Combinations_20140919.xls!$A$1:$Q$382,14,FALSE))</f>
        <v>Quang nam NR</v>
      </c>
      <c r="K368" s="111">
        <f>IF(VLOOKUP($D368,Leech_Combinations_20140919.xls!$A$1:$Q$382,15,FALSE)=0,"",VLOOKUP($D368,Leech_Combinations_20140919.xls!$A$1:$Q$382,15,FALSE))</f>
        <v>14</v>
      </c>
      <c r="L368" s="120"/>
      <c r="M368" s="120">
        <f>IF(VLOOKUP($D368,Leech_Combinations_20140919.xls!$A$1:$Q$382,13,FALSE)=0, "", VLOOKUP($D368,Leech_Combinations_20140919.xls!$A$1:$Q$382,13,FALSE))</f>
        <v>50</v>
      </c>
      <c r="N368" s="120" t="str">
        <f>IF(VLOOKUP($D368,Leech_Combinations_20140919.xls!$A$1:$Q$382,6,FALSE)=0, "", VLOOKUP($D368,Leech_Combinations_20140919.xls!$A$1:$Q$382,6,FALSE))</f>
        <v>QN 3002</v>
      </c>
      <c r="O368" s="120" t="str">
        <f>IF(VLOOKUP($D368,Leech_Combinations_20140919.xls!$A$1:$Q$382,3,FALSE)=0, "", VLOOKUP($D368,Leech_Combinations_20140919.xls!$A$1:$Q$382,3,FALSE))</f>
        <v>FG (Huy leader)</v>
      </c>
    </row>
    <row r="369" spans="2:15" s="108" customFormat="1">
      <c r="B369" s="108">
        <v>367</v>
      </c>
      <c r="C369" s="121" t="s">
        <v>717</v>
      </c>
      <c r="D369" s="109" t="s">
        <v>332</v>
      </c>
      <c r="E369" s="108" t="s">
        <v>3167</v>
      </c>
      <c r="F369" s="162" t="s">
        <v>3666</v>
      </c>
      <c r="G369" s="162" t="s">
        <v>3659</v>
      </c>
      <c r="H369" s="162"/>
      <c r="I369" s="110">
        <f>IF(VLOOKUP($D369,Leech_Combinations_20140919.xls!$A$1:$Q$382,2,FALSE)=0,"",VLOOKUP($D369,Leech_Combinations_20140919.xls!$A$1:$Q$382,2,FALSE))</f>
        <v>41615</v>
      </c>
      <c r="J369" s="110" t="str">
        <f>IF(VLOOKUP($D369,Leech_Combinations_20140919.xls!$A$1:$Q$382,14,FALSE)=0,"",VLOOKUP($D369,Leech_Combinations_20140919.xls!$A$1:$Q$382,14,FALSE))</f>
        <v>Quang nam NR</v>
      </c>
      <c r="K369" s="111">
        <f>IF(VLOOKUP($D369,Leech_Combinations_20140919.xls!$A$1:$Q$382,15,FALSE)=0,"",VLOOKUP($D369,Leech_Combinations_20140919.xls!$A$1:$Q$382,15,FALSE))</f>
        <v>14</v>
      </c>
      <c r="L369" s="120"/>
      <c r="M369" s="120">
        <f>IF(VLOOKUP($D369,Leech_Combinations_20140919.xls!$A$1:$Q$382,13,FALSE)=0, "", VLOOKUP($D369,Leech_Combinations_20140919.xls!$A$1:$Q$382,13,FALSE))</f>
        <v>50</v>
      </c>
      <c r="N369" s="120" t="str">
        <f>IF(VLOOKUP($D369,Leech_Combinations_20140919.xls!$A$1:$Q$382,6,FALSE)=0, "", VLOOKUP($D369,Leech_Combinations_20140919.xls!$A$1:$Q$382,6,FALSE))</f>
        <v>QN 3004</v>
      </c>
      <c r="O369" s="120" t="str">
        <f>IF(VLOOKUP($D369,Leech_Combinations_20140919.xls!$A$1:$Q$382,3,FALSE)=0, "", VLOOKUP($D369,Leech_Combinations_20140919.xls!$A$1:$Q$382,3,FALSE))</f>
        <v>FG (Huy leader)</v>
      </c>
    </row>
    <row r="370" spans="2:15" s="108" customFormat="1">
      <c r="B370" s="108">
        <v>368</v>
      </c>
      <c r="C370" s="121" t="s">
        <v>717</v>
      </c>
      <c r="D370" s="109" t="s">
        <v>94</v>
      </c>
      <c r="E370" s="108" t="s">
        <v>3167</v>
      </c>
      <c r="F370" s="162" t="s">
        <v>3666</v>
      </c>
      <c r="G370" s="162" t="s">
        <v>3659</v>
      </c>
      <c r="H370" s="162"/>
      <c r="I370" s="110">
        <f>IF(VLOOKUP($D370,Leech_Combinations_20140919.xls!$A$1:$Q$382,2,FALSE)=0,"",VLOOKUP($D370,Leech_Combinations_20140919.xls!$A$1:$Q$382,2,FALSE))</f>
        <v>41615</v>
      </c>
      <c r="J370" s="110" t="str">
        <f>IF(VLOOKUP($D370,Leech_Combinations_20140919.xls!$A$1:$Q$382,14,FALSE)=0,"",VLOOKUP($D370,Leech_Combinations_20140919.xls!$A$1:$Q$382,14,FALSE))</f>
        <v>Quang nam NR</v>
      </c>
      <c r="K370" s="111">
        <f>IF(VLOOKUP($D370,Leech_Combinations_20140919.xls!$A$1:$Q$382,15,FALSE)=0,"",VLOOKUP($D370,Leech_Combinations_20140919.xls!$A$1:$Q$382,15,FALSE))</f>
        <v>14</v>
      </c>
      <c r="L370" s="120"/>
      <c r="M370" s="120">
        <f>IF(VLOOKUP($D370,Leech_Combinations_20140919.xls!$A$1:$Q$382,13,FALSE)=0, "", VLOOKUP($D370,Leech_Combinations_20140919.xls!$A$1:$Q$382,13,FALSE))</f>
        <v>50</v>
      </c>
      <c r="N370" s="120" t="str">
        <f>IF(VLOOKUP($D370,Leech_Combinations_20140919.xls!$A$1:$Q$382,6,FALSE)=0, "", VLOOKUP($D370,Leech_Combinations_20140919.xls!$A$1:$Q$382,6,FALSE))</f>
        <v>QN 3006</v>
      </c>
      <c r="O370" s="120" t="str">
        <f>IF(VLOOKUP($D370,Leech_Combinations_20140919.xls!$A$1:$Q$382,3,FALSE)=0, "", VLOOKUP($D370,Leech_Combinations_20140919.xls!$A$1:$Q$382,3,FALSE))</f>
        <v>FG (Huy leader)</v>
      </c>
    </row>
    <row r="371" spans="2:15" s="108" customFormat="1">
      <c r="B371" s="108">
        <v>369</v>
      </c>
      <c r="C371" s="121" t="s">
        <v>717</v>
      </c>
      <c r="D371" s="109" t="s">
        <v>557</v>
      </c>
      <c r="E371" s="108" t="s">
        <v>3167</v>
      </c>
      <c r="F371" s="162" t="s">
        <v>3666</v>
      </c>
      <c r="G371" s="162" t="s">
        <v>3659</v>
      </c>
      <c r="H371" s="162"/>
      <c r="I371" s="110">
        <f>IF(VLOOKUP($D371,Leech_Combinations_20140919.xls!$A$1:$Q$382,2,FALSE)=0,"",VLOOKUP($D371,Leech_Combinations_20140919.xls!$A$1:$Q$382,2,FALSE))</f>
        <v>41617</v>
      </c>
      <c r="J371" s="110" t="str">
        <f>IF(VLOOKUP($D371,Leech_Combinations_20140919.xls!$A$1:$Q$382,14,FALSE)=0,"",VLOOKUP($D371,Leech_Combinations_20140919.xls!$A$1:$Q$382,14,FALSE))</f>
        <v>Quang nam NR</v>
      </c>
      <c r="K371" s="111">
        <f>IF(VLOOKUP($D371,Leech_Combinations_20140919.xls!$A$1:$Q$382,15,FALSE)=0,"",VLOOKUP($D371,Leech_Combinations_20140919.xls!$A$1:$Q$382,15,FALSE))</f>
        <v>14</v>
      </c>
      <c r="L371" s="120"/>
      <c r="M371" s="120">
        <f>IF(VLOOKUP($D371,Leech_Combinations_20140919.xls!$A$1:$Q$382,13,FALSE)=0, "", VLOOKUP($D371,Leech_Combinations_20140919.xls!$A$1:$Q$382,13,FALSE))</f>
        <v>50</v>
      </c>
      <c r="N371" s="120" t="str">
        <f>IF(VLOOKUP($D371,Leech_Combinations_20140919.xls!$A$1:$Q$382,6,FALSE)=0, "", VLOOKUP($D371,Leech_Combinations_20140919.xls!$A$1:$Q$382,6,FALSE))</f>
        <v>QN 3012</v>
      </c>
      <c r="O371" s="120" t="str">
        <f>IF(VLOOKUP($D371,Leech_Combinations_20140919.xls!$A$1:$Q$382,3,FALSE)=0, "", VLOOKUP($D371,Leech_Combinations_20140919.xls!$A$1:$Q$382,3,FALSE))</f>
        <v>FG (Huy leader)</v>
      </c>
    </row>
    <row r="372" spans="2:15" s="108" customFormat="1">
      <c r="B372" s="108">
        <v>370</v>
      </c>
      <c r="C372" s="121" t="s">
        <v>717</v>
      </c>
      <c r="D372" s="109" t="s">
        <v>618</v>
      </c>
      <c r="E372" s="108" t="s">
        <v>3167</v>
      </c>
      <c r="F372" s="162" t="s">
        <v>3666</v>
      </c>
      <c r="G372" s="162" t="s">
        <v>3659</v>
      </c>
      <c r="H372" s="162"/>
      <c r="I372" s="110">
        <f>IF(VLOOKUP($D372,Leech_Combinations_20140919.xls!$A$1:$Q$382,2,FALSE)=0,"",VLOOKUP($D372,Leech_Combinations_20140919.xls!$A$1:$Q$382,2,FALSE))</f>
        <v>41617</v>
      </c>
      <c r="J372" s="110" t="str">
        <f>IF(VLOOKUP($D372,Leech_Combinations_20140919.xls!$A$1:$Q$382,14,FALSE)=0,"",VLOOKUP($D372,Leech_Combinations_20140919.xls!$A$1:$Q$382,14,FALSE))</f>
        <v>Quang nam NR</v>
      </c>
      <c r="K372" s="111">
        <f>IF(VLOOKUP($D372,Leech_Combinations_20140919.xls!$A$1:$Q$382,15,FALSE)=0,"",VLOOKUP($D372,Leech_Combinations_20140919.xls!$A$1:$Q$382,15,FALSE))</f>
        <v>14</v>
      </c>
      <c r="L372" s="120"/>
      <c r="M372" s="120">
        <f>IF(VLOOKUP($D372,Leech_Combinations_20140919.xls!$A$1:$Q$382,13,FALSE)=0, "", VLOOKUP($D372,Leech_Combinations_20140919.xls!$A$1:$Q$382,13,FALSE))</f>
        <v>50</v>
      </c>
      <c r="N372" s="120" t="str">
        <f>IF(VLOOKUP($D372,Leech_Combinations_20140919.xls!$A$1:$Q$382,6,FALSE)=0, "", VLOOKUP($D372,Leech_Combinations_20140919.xls!$A$1:$Q$382,6,FALSE))</f>
        <v>QN 3014</v>
      </c>
      <c r="O372" s="120" t="str">
        <f>IF(VLOOKUP($D372,Leech_Combinations_20140919.xls!$A$1:$Q$382,3,FALSE)=0, "", VLOOKUP($D372,Leech_Combinations_20140919.xls!$A$1:$Q$382,3,FALSE))</f>
        <v>FG (Huy leader)</v>
      </c>
    </row>
    <row r="373" spans="2:15" s="108" customFormat="1">
      <c r="B373" s="108">
        <v>371</v>
      </c>
      <c r="C373" s="121" t="s">
        <v>718</v>
      </c>
      <c r="D373" s="122" t="s">
        <v>551</v>
      </c>
      <c r="E373" s="108" t="s">
        <v>3653</v>
      </c>
      <c r="F373" s="162"/>
      <c r="G373" s="162" t="s">
        <v>3655</v>
      </c>
      <c r="H373" s="162"/>
      <c r="I373" s="110"/>
      <c r="J373" s="110"/>
      <c r="K373" s="110"/>
      <c r="L373" s="110"/>
      <c r="M373" s="112"/>
      <c r="N373" s="120"/>
      <c r="O373" s="120"/>
    </row>
    <row r="374" spans="2:15" s="108" customFormat="1">
      <c r="B374" s="108">
        <v>372</v>
      </c>
      <c r="C374" s="121" t="s">
        <v>718</v>
      </c>
      <c r="D374" s="122" t="s">
        <v>704</v>
      </c>
      <c r="E374" s="108" t="s">
        <v>3653</v>
      </c>
      <c r="F374" s="162"/>
      <c r="G374" s="162" t="s">
        <v>3655</v>
      </c>
      <c r="H374" s="162"/>
      <c r="I374" s="110"/>
      <c r="J374" s="110"/>
      <c r="K374" s="110"/>
      <c r="L374" s="110"/>
      <c r="M374" s="112"/>
      <c r="N374" s="120"/>
      <c r="O374" s="120"/>
    </row>
    <row r="375" spans="2:15" s="108" customFormat="1">
      <c r="B375" s="108">
        <v>373</v>
      </c>
      <c r="C375" s="121" t="s">
        <v>718</v>
      </c>
      <c r="D375" s="122" t="s">
        <v>548</v>
      </c>
      <c r="E375" s="108" t="s">
        <v>3653</v>
      </c>
      <c r="F375" s="162"/>
      <c r="G375" s="162" t="s">
        <v>3655</v>
      </c>
      <c r="H375" s="162"/>
      <c r="I375" s="110"/>
      <c r="J375" s="110"/>
      <c r="K375" s="110"/>
      <c r="L375" s="110"/>
      <c r="M375" s="112"/>
      <c r="N375" s="120"/>
      <c r="O375" s="120"/>
    </row>
    <row r="376" spans="2:15" s="108" customFormat="1">
      <c r="B376" s="108">
        <v>374</v>
      </c>
      <c r="C376" s="121" t="s">
        <v>718</v>
      </c>
      <c r="D376" s="122" t="s">
        <v>525</v>
      </c>
      <c r="E376" s="108" t="s">
        <v>3653</v>
      </c>
      <c r="F376" s="162"/>
      <c r="G376" s="162" t="s">
        <v>3655</v>
      </c>
      <c r="H376" s="162"/>
      <c r="I376" s="110"/>
      <c r="J376" s="110"/>
      <c r="K376" s="110"/>
      <c r="L376" s="110"/>
      <c r="M376" s="112"/>
      <c r="N376" s="120"/>
      <c r="O376" s="120"/>
    </row>
    <row r="377" spans="2:15" s="108" customFormat="1">
      <c r="B377" s="108">
        <v>375</v>
      </c>
      <c r="C377" s="121" t="s">
        <v>718</v>
      </c>
      <c r="D377" s="122" t="s">
        <v>623</v>
      </c>
      <c r="E377" s="108" t="s">
        <v>3653</v>
      </c>
      <c r="F377" s="162"/>
      <c r="G377" s="162" t="s">
        <v>3655</v>
      </c>
      <c r="H377" s="162"/>
      <c r="I377" s="110"/>
      <c r="J377" s="110"/>
      <c r="K377" s="110"/>
      <c r="L377" s="110"/>
      <c r="M377" s="112"/>
      <c r="N377" s="120"/>
      <c r="O377" s="120"/>
    </row>
    <row r="378" spans="2:15" s="108" customFormat="1">
      <c r="B378" s="108">
        <v>376</v>
      </c>
      <c r="C378" s="121" t="s">
        <v>718</v>
      </c>
      <c r="D378" s="122" t="s">
        <v>681</v>
      </c>
      <c r="E378" s="108" t="s">
        <v>3653</v>
      </c>
      <c r="F378" s="162"/>
      <c r="G378" s="162" t="s">
        <v>3655</v>
      </c>
      <c r="H378" s="162"/>
      <c r="I378" s="110"/>
      <c r="J378" s="110"/>
      <c r="K378" s="110"/>
      <c r="L378" s="110"/>
      <c r="M378" s="112"/>
      <c r="N378" s="120"/>
      <c r="O378" s="120"/>
    </row>
    <row r="379" spans="2:15" s="108" customFormat="1">
      <c r="B379" s="108">
        <v>377</v>
      </c>
      <c r="C379" s="121" t="s">
        <v>718</v>
      </c>
      <c r="D379" s="122" t="s">
        <v>395</v>
      </c>
      <c r="E379" s="108" t="s">
        <v>3653</v>
      </c>
      <c r="F379" s="162"/>
      <c r="G379" s="162" t="s">
        <v>3655</v>
      </c>
      <c r="H379" s="162"/>
      <c r="I379" s="110"/>
      <c r="J379" s="110"/>
      <c r="K379" s="110"/>
      <c r="L379" s="110"/>
      <c r="M379" s="112"/>
      <c r="N379" s="120"/>
      <c r="O379" s="120"/>
    </row>
    <row r="380" spans="2:15" s="108" customFormat="1">
      <c r="B380" s="108">
        <v>378</v>
      </c>
      <c r="C380" s="121" t="s">
        <v>718</v>
      </c>
      <c r="D380" s="122" t="s">
        <v>336</v>
      </c>
      <c r="E380" s="108" t="s">
        <v>3653</v>
      </c>
      <c r="F380" s="162"/>
      <c r="G380" s="162" t="s">
        <v>3655</v>
      </c>
      <c r="H380" s="162"/>
      <c r="I380" s="110"/>
      <c r="J380" s="110"/>
      <c r="K380" s="110"/>
      <c r="L380" s="110"/>
      <c r="M380" s="112"/>
      <c r="N380" s="120"/>
      <c r="O380" s="120"/>
    </row>
    <row r="381" spans="2:15" s="108" customFormat="1">
      <c r="B381" s="108">
        <v>379</v>
      </c>
      <c r="C381" s="121" t="s">
        <v>718</v>
      </c>
      <c r="D381" s="122" t="s">
        <v>446</v>
      </c>
      <c r="E381" s="108" t="s">
        <v>3653</v>
      </c>
      <c r="F381" s="162"/>
      <c r="G381" s="162" t="s">
        <v>3655</v>
      </c>
      <c r="H381" s="162"/>
      <c r="I381" s="110"/>
      <c r="J381" s="110"/>
      <c r="K381" s="110"/>
      <c r="L381" s="110"/>
      <c r="M381" s="112"/>
      <c r="N381" s="120"/>
      <c r="O381" s="120"/>
    </row>
    <row r="382" spans="2:15" s="108" customFormat="1">
      <c r="B382" s="108">
        <v>380</v>
      </c>
      <c r="C382" s="121" t="s">
        <v>718</v>
      </c>
      <c r="D382" s="122" t="s">
        <v>418</v>
      </c>
      <c r="E382" s="108" t="s">
        <v>3653</v>
      </c>
      <c r="F382" s="162"/>
      <c r="G382" s="162" t="s">
        <v>3655</v>
      </c>
      <c r="H382" s="162"/>
      <c r="I382" s="110"/>
      <c r="J382" s="110"/>
      <c r="K382" s="110"/>
      <c r="L382" s="110"/>
      <c r="M382" s="112"/>
      <c r="N382" s="120"/>
      <c r="O382" s="120"/>
    </row>
    <row r="383" spans="2:15" s="108" customFormat="1">
      <c r="B383" s="108">
        <v>381</v>
      </c>
      <c r="C383" s="121" t="s">
        <v>718</v>
      </c>
      <c r="D383" s="122" t="s">
        <v>246</v>
      </c>
      <c r="E383" s="108" t="s">
        <v>3653</v>
      </c>
      <c r="F383" s="162"/>
      <c r="G383" s="162" t="s">
        <v>3655</v>
      </c>
      <c r="H383" s="162"/>
      <c r="I383" s="110"/>
      <c r="J383" s="110"/>
      <c r="K383" s="110"/>
      <c r="L383" s="110"/>
      <c r="M383" s="112"/>
      <c r="N383" s="120"/>
      <c r="O383" s="120"/>
    </row>
    <row r="384" spans="2:15" s="108" customFormat="1">
      <c r="B384" s="108">
        <v>382</v>
      </c>
      <c r="C384" s="121" t="s">
        <v>718</v>
      </c>
      <c r="D384" s="122" t="s">
        <v>627</v>
      </c>
      <c r="E384" s="108" t="s">
        <v>3653</v>
      </c>
      <c r="F384" s="162"/>
      <c r="G384" s="162" t="s">
        <v>3655</v>
      </c>
      <c r="H384" s="162"/>
      <c r="I384" s="110"/>
      <c r="J384" s="110"/>
      <c r="K384" s="110"/>
      <c r="L384" s="110"/>
      <c r="M384" s="112"/>
      <c r="N384" s="120"/>
      <c r="O384" s="120"/>
    </row>
    <row r="385" spans="1:18" s="108" customFormat="1">
      <c r="B385" s="108">
        <v>383</v>
      </c>
      <c r="C385" s="121" t="s">
        <v>718</v>
      </c>
      <c r="D385" s="122" t="s">
        <v>634</v>
      </c>
      <c r="E385" s="108" t="s">
        <v>3653</v>
      </c>
      <c r="F385" s="162"/>
      <c r="G385" s="162" t="s">
        <v>3655</v>
      </c>
      <c r="H385" s="162"/>
      <c r="I385" s="110"/>
      <c r="J385" s="110"/>
      <c r="K385" s="110"/>
      <c r="L385" s="110"/>
      <c r="M385" s="112"/>
      <c r="N385" s="120"/>
      <c r="O385" s="120"/>
    </row>
    <row r="386" spans="1:18" s="108" customFormat="1">
      <c r="B386" s="108">
        <v>384</v>
      </c>
      <c r="C386" s="121" t="s">
        <v>718</v>
      </c>
      <c r="D386" s="122" t="s">
        <v>663</v>
      </c>
      <c r="E386" s="108" t="s">
        <v>3653</v>
      </c>
      <c r="F386" s="162"/>
      <c r="G386" s="162" t="s">
        <v>3655</v>
      </c>
      <c r="H386" s="162"/>
      <c r="I386" s="110"/>
      <c r="J386" s="110"/>
      <c r="K386" s="110"/>
      <c r="L386" s="110"/>
      <c r="M386" s="112"/>
      <c r="N386" s="120"/>
      <c r="O386" s="120"/>
    </row>
    <row r="387" spans="1:18" s="108" customFormat="1">
      <c r="B387" s="108">
        <v>385</v>
      </c>
      <c r="C387" s="121" t="s">
        <v>718</v>
      </c>
      <c r="D387" s="122" t="s">
        <v>497</v>
      </c>
      <c r="E387" s="108" t="s">
        <v>3653</v>
      </c>
      <c r="F387" s="162"/>
      <c r="G387" s="162" t="s">
        <v>3655</v>
      </c>
      <c r="H387" s="162"/>
      <c r="I387" s="110"/>
      <c r="J387" s="110"/>
      <c r="K387" s="110"/>
      <c r="L387" s="110"/>
      <c r="M387" s="112"/>
      <c r="N387" s="120"/>
      <c r="O387" s="120"/>
    </row>
    <row r="388" spans="1:18" s="108" customFormat="1">
      <c r="A388" s="113"/>
      <c r="B388" s="113">
        <v>386</v>
      </c>
      <c r="C388" s="114" t="s">
        <v>718</v>
      </c>
      <c r="D388" s="115" t="s">
        <v>145</v>
      </c>
      <c r="E388" s="113" t="s">
        <v>2377</v>
      </c>
      <c r="F388" s="162" t="s">
        <v>3666</v>
      </c>
      <c r="G388" s="162" t="s">
        <v>3659</v>
      </c>
      <c r="H388" s="162"/>
      <c r="I388" s="116" t="str">
        <f>IF(VLOOKUP($D388,WWF_2013Samples_20140919.xlsx!$A$1:$I$588,2,FALSE)=0,"",VLOOKUP($D388,WWF_2013Samples_20140919.xlsx!$A$1:$I$588,2,FALSE))</f>
        <v>15/9/2012</v>
      </c>
      <c r="J388" s="116" t="str">
        <f>IF(VLOOKUP($D388,WWF_2013Samples_20140919.xlsx!$A$1:$I$588,3,FALSE)=0,"",VLOOKUP($D388,WWF_2013Samples_20140919.xlsx!$A$1:$I$588,3,FALSE))</f>
        <v>Quang Nam SaoLa NR</v>
      </c>
      <c r="K388" s="117" t="str">
        <f>IF(VLOOKUP($D388,WWF_2013Samples_20140919.xlsx!$A$1:$I$588,4,FALSE)=0,"",VLOOKUP($D388,WWF_2013Samples_20140919.xlsx!$A$1:$I$588,4,FALSE))</f>
        <v>37 and 47</v>
      </c>
      <c r="L388" s="118" t="str">
        <f>IF(VLOOKUP($D388,WWF_2013Samples_20140919.xlsx!$A$1:$I$588,5,FALSE)=0,"",VLOOKUP($D388,WWF_2013Samples_20140919.xlsx!$A$1:$I$588,5,FALSE))</f>
        <v>25 - Tâm</v>
      </c>
      <c r="M388" s="118">
        <f>IF(VLOOKUP($D388,WWF_2013Samples_20140919.xlsx!$A$1:$I$588,6,FALSE)=0,"",VLOOKUP($D388,WWF_2013Samples_20140919.xlsx!$A$1:$I$588,6,FALSE))</f>
        <v>25</v>
      </c>
      <c r="N388" s="118" t="str">
        <f>IF(VLOOKUP($D388,WWF_2013Samples_20140919.xlsx!$A$1:$I$588,7,FALSE)=0,"",VLOOKUP($D388,WWF_2013Samples_20140919.xlsx!$A$1:$I$588,7,FALSE))</f>
        <v>QN-25</v>
      </c>
      <c r="O388" s="119"/>
      <c r="P388" s="113"/>
      <c r="Q388" s="113"/>
      <c r="R388" s="113"/>
    </row>
    <row r="389" spans="1:18" s="108" customFormat="1">
      <c r="A389" s="113"/>
      <c r="B389" s="113">
        <v>387</v>
      </c>
      <c r="C389" s="114" t="s">
        <v>718</v>
      </c>
      <c r="D389" s="115" t="s">
        <v>207</v>
      </c>
      <c r="E389" s="113" t="s">
        <v>2377</v>
      </c>
      <c r="F389" s="162" t="s">
        <v>3666</v>
      </c>
      <c r="G389" s="162" t="s">
        <v>3659</v>
      </c>
      <c r="H389" s="162"/>
      <c r="I389" s="116" t="str">
        <f>IF(VLOOKUP($D389,WWF_2013Samples_20140919.xlsx!$A$1:$I$588,2,FALSE)=0,"",VLOOKUP($D389,WWF_2013Samples_20140919.xlsx!$A$1:$I$588,2,FALSE))</f>
        <v>26/9/2012</v>
      </c>
      <c r="J389" s="116" t="str">
        <f>IF(VLOOKUP($D389,WWF_2013Samples_20140919.xlsx!$A$1:$I$588,3,FALSE)=0,"",VLOOKUP($D389,WWF_2013Samples_20140919.xlsx!$A$1:$I$588,3,FALSE))</f>
        <v>Quang Nam SaoLa NR</v>
      </c>
      <c r="K389" s="117">
        <f>IF(VLOOKUP($D389,WWF_2013Samples_20140919.xlsx!$A$1:$I$588,4,FALSE)=0,"",VLOOKUP($D389,WWF_2013Samples_20140919.xlsx!$A$1:$I$588,4,FALSE))</f>
        <v>36</v>
      </c>
      <c r="L389" s="118" t="str">
        <f>IF(VLOOKUP($D389,WWF_2013Samples_20140919.xlsx!$A$1:$I$588,5,FALSE)=0,"",VLOOKUP($D389,WWF_2013Samples_20140919.xlsx!$A$1:$I$588,5,FALSE))</f>
        <v>28 - Tâm</v>
      </c>
      <c r="M389" s="118">
        <f>IF(VLOOKUP($D389,WWF_2013Samples_20140919.xlsx!$A$1:$I$588,6,FALSE)=0,"",VLOOKUP($D389,WWF_2013Samples_20140919.xlsx!$A$1:$I$588,6,FALSE))</f>
        <v>35</v>
      </c>
      <c r="N389" s="118" t="str">
        <f>IF(VLOOKUP($D389,WWF_2013Samples_20140919.xlsx!$A$1:$I$588,7,FALSE)=0,"",VLOOKUP($D389,WWF_2013Samples_20140919.xlsx!$A$1:$I$588,7,FALSE))</f>
        <v>QN-28</v>
      </c>
      <c r="O389" s="119"/>
      <c r="P389" s="113"/>
      <c r="Q389" s="113"/>
      <c r="R389" s="113"/>
    </row>
    <row r="390" spans="1:18" s="108" customFormat="1">
      <c r="A390" s="113"/>
      <c r="B390" s="113">
        <v>388</v>
      </c>
      <c r="C390" s="114" t="s">
        <v>718</v>
      </c>
      <c r="D390" s="115" t="s">
        <v>385</v>
      </c>
      <c r="E390" s="113" t="s">
        <v>2377</v>
      </c>
      <c r="F390" s="162" t="s">
        <v>3666</v>
      </c>
      <c r="G390" s="162" t="s">
        <v>3659</v>
      </c>
      <c r="H390" s="162"/>
      <c r="I390" s="116">
        <f>IF(VLOOKUP($D390,WWF_2013Samples_20140919.xlsx!$A$1:$I$588,2,FALSE)=0,"",VLOOKUP($D390,WWF_2013Samples_20140919.xlsx!$A$1:$I$588,2,FALSE))</f>
        <v>41192</v>
      </c>
      <c r="J390" s="116" t="str">
        <f>IF(VLOOKUP($D390,WWF_2013Samples_20140919.xlsx!$A$1:$I$588,3,FALSE)=0,"",VLOOKUP($D390,WWF_2013Samples_20140919.xlsx!$A$1:$I$588,3,FALSE))</f>
        <v>Quang Nam SaoLa NR</v>
      </c>
      <c r="K390" s="117">
        <f>IF(VLOOKUP($D390,WWF_2013Samples_20140919.xlsx!$A$1:$I$588,4,FALSE)=0,"",VLOOKUP($D390,WWF_2013Samples_20140919.xlsx!$A$1:$I$588,4,FALSE))</f>
        <v>26</v>
      </c>
      <c r="L390" s="118" t="str">
        <f>IF(VLOOKUP($D390,WWF_2013Samples_20140919.xlsx!$A$1:$I$588,5,FALSE)=0,"",VLOOKUP($D390,WWF_2013Samples_20140919.xlsx!$A$1:$I$588,5,FALSE))</f>
        <v>30 - Tâm</v>
      </c>
      <c r="M390" s="118">
        <f>IF(VLOOKUP($D390,WWF_2013Samples_20140919.xlsx!$A$1:$I$588,6,FALSE)=0,"",VLOOKUP($D390,WWF_2013Samples_20140919.xlsx!$A$1:$I$588,6,FALSE))</f>
        <v>15</v>
      </c>
      <c r="N390" s="118" t="str">
        <f>IF(VLOOKUP($D390,WWF_2013Samples_20140919.xlsx!$A$1:$I$588,7,FALSE)=0,"",VLOOKUP($D390,WWF_2013Samples_20140919.xlsx!$A$1:$I$588,7,FALSE))</f>
        <v>QN-30</v>
      </c>
      <c r="O390" s="119"/>
      <c r="P390" s="113"/>
      <c r="Q390" s="113"/>
      <c r="R390" s="113"/>
    </row>
    <row r="391" spans="1:18" s="108" customFormat="1">
      <c r="A391" s="113"/>
      <c r="B391" s="113">
        <v>389</v>
      </c>
      <c r="C391" s="114" t="s">
        <v>718</v>
      </c>
      <c r="D391" s="115" t="s">
        <v>232</v>
      </c>
      <c r="E391" s="113" t="s">
        <v>2377</v>
      </c>
      <c r="F391" s="162" t="s">
        <v>3666</v>
      </c>
      <c r="G391" s="162" t="s">
        <v>3659</v>
      </c>
      <c r="H391" s="162"/>
      <c r="I391" s="116">
        <f>IF(VLOOKUP($D391,WWF_2013Samples_20140919.xlsx!$A$1:$I$588,2,FALSE)=0,"",VLOOKUP($D391,WWF_2013Samples_20140919.xlsx!$A$1:$I$588,2,FALSE))</f>
        <v>41097</v>
      </c>
      <c r="J391" s="116" t="str">
        <f>IF(VLOOKUP($D391,WWF_2013Samples_20140919.xlsx!$A$1:$I$588,3,FALSE)=0,"",VLOOKUP($D391,WWF_2013Samples_20140919.xlsx!$A$1:$I$588,3,FALSE))</f>
        <v>Quang Nam SaoLa NR</v>
      </c>
      <c r="K391" s="117">
        <f>IF(VLOOKUP($D391,WWF_2013Samples_20140919.xlsx!$A$1:$I$588,4,FALSE)=0,"",VLOOKUP($D391,WWF_2013Samples_20140919.xlsx!$A$1:$I$588,4,FALSE))</f>
        <v>25</v>
      </c>
      <c r="L391" s="118" t="str">
        <f>IF(VLOOKUP($D391,WWF_2013Samples_20140919.xlsx!$A$1:$I$588,5,FALSE)=0,"",VLOOKUP($D391,WWF_2013Samples_20140919.xlsx!$A$1:$I$588,5,FALSE))</f>
        <v>5 - Thịnh</v>
      </c>
      <c r="M391" s="118">
        <f>IF(VLOOKUP($D391,WWF_2013Samples_20140919.xlsx!$A$1:$I$588,6,FALSE)=0,"",VLOOKUP($D391,WWF_2013Samples_20140919.xlsx!$A$1:$I$588,6,FALSE))</f>
        <v>10</v>
      </c>
      <c r="N391" s="118" t="str">
        <f>IF(VLOOKUP($D391,WWF_2013Samples_20140919.xlsx!$A$1:$I$588,7,FALSE)=0,"",VLOOKUP($D391,WWF_2013Samples_20140919.xlsx!$A$1:$I$588,7,FALSE))</f>
        <v>QN-37</v>
      </c>
      <c r="O391" s="119"/>
      <c r="P391" s="113"/>
      <c r="Q391" s="113"/>
      <c r="R391" s="113"/>
    </row>
    <row r="392" spans="1:18" s="108" customFormat="1">
      <c r="A392" s="113"/>
      <c r="B392" s="113">
        <v>390</v>
      </c>
      <c r="C392" s="114" t="s">
        <v>718</v>
      </c>
      <c r="D392" s="115" t="s">
        <v>450</v>
      </c>
      <c r="E392" s="113" t="s">
        <v>2377</v>
      </c>
      <c r="F392" s="162" t="s">
        <v>3666</v>
      </c>
      <c r="G392" s="162" t="s">
        <v>3659</v>
      </c>
      <c r="H392" s="162"/>
      <c r="I392" s="116" t="str">
        <f>IF(VLOOKUP($D392,WWF_2013Samples_20140919.xlsx!$A$1:$I$588,2,FALSE)=0,"",VLOOKUP($D392,WWF_2013Samples_20140919.xlsx!$A$1:$I$588,2,FALSE))</f>
        <v>19/7/2012</v>
      </c>
      <c r="J392" s="116" t="str">
        <f>IF(VLOOKUP($D392,WWF_2013Samples_20140919.xlsx!$A$1:$I$588,3,FALSE)=0,"",VLOOKUP($D392,WWF_2013Samples_20140919.xlsx!$A$1:$I$588,3,FALSE))</f>
        <v>Quang Nam SaoLa NR</v>
      </c>
      <c r="K392" s="117">
        <f>IF(VLOOKUP($D392,WWF_2013Samples_20140919.xlsx!$A$1:$I$588,4,FALSE)=0,"",VLOOKUP($D392,WWF_2013Samples_20140919.xlsx!$A$1:$I$588,4,FALSE))</f>
        <v>47</v>
      </c>
      <c r="L392" s="118" t="str">
        <f>IF(VLOOKUP($D392,WWF_2013Samples_20140919.xlsx!$A$1:$I$588,5,FALSE)=0,"",VLOOKUP($D392,WWF_2013Samples_20140919.xlsx!$A$1:$I$588,5,FALSE))</f>
        <v>12 - Thịnh</v>
      </c>
      <c r="M392" s="118">
        <f>IF(VLOOKUP($D392,WWF_2013Samples_20140919.xlsx!$A$1:$I$588,6,FALSE)=0,"",VLOOKUP($D392,WWF_2013Samples_20140919.xlsx!$A$1:$I$588,6,FALSE))</f>
        <v>20</v>
      </c>
      <c r="N392" s="118" t="str">
        <f>IF(VLOOKUP($D392,WWF_2013Samples_20140919.xlsx!$A$1:$I$588,7,FALSE)=0,"",VLOOKUP($D392,WWF_2013Samples_20140919.xlsx!$A$1:$I$588,7,FALSE))</f>
        <v>QN-44</v>
      </c>
      <c r="O392" s="119"/>
      <c r="P392" s="113"/>
      <c r="Q392" s="113"/>
      <c r="R392" s="113"/>
    </row>
    <row r="393" spans="1:18" s="108" customFormat="1">
      <c r="A393" s="113"/>
      <c r="B393" s="113">
        <v>391</v>
      </c>
      <c r="C393" s="114" t="s">
        <v>718</v>
      </c>
      <c r="D393" s="115" t="s">
        <v>531</v>
      </c>
      <c r="E393" s="113" t="s">
        <v>2377</v>
      </c>
      <c r="F393" s="162" t="s">
        <v>3666</v>
      </c>
      <c r="G393" s="162" t="s">
        <v>3659</v>
      </c>
      <c r="H393" s="162"/>
      <c r="I393" s="116" t="str">
        <f>IF(VLOOKUP($D393,WWF_2013Samples_20140919.xlsx!$A$1:$I$588,2,FALSE)=0,"",VLOOKUP($D393,WWF_2013Samples_20140919.xlsx!$A$1:$I$588,2,FALSE))</f>
        <v>25/7/2012</v>
      </c>
      <c r="J393" s="116" t="str">
        <f>IF(VLOOKUP($D393,WWF_2013Samples_20140919.xlsx!$A$1:$I$588,3,FALSE)=0,"",VLOOKUP($D393,WWF_2013Samples_20140919.xlsx!$A$1:$I$588,3,FALSE))</f>
        <v>Quang Nam SaoLa NR</v>
      </c>
      <c r="K393" s="117">
        <f>IF(VLOOKUP($D393,WWF_2013Samples_20140919.xlsx!$A$1:$I$588,4,FALSE)=0,"",VLOOKUP($D393,WWF_2013Samples_20140919.xlsx!$A$1:$I$588,4,FALSE))</f>
        <v>14</v>
      </c>
      <c r="L393" s="118" t="str">
        <f>IF(VLOOKUP($D393,WWF_2013Samples_20140919.xlsx!$A$1:$I$588,5,FALSE)=0,"",VLOOKUP($D393,WWF_2013Samples_20140919.xlsx!$A$1:$I$588,5,FALSE))</f>
        <v>15 - Thịnh</v>
      </c>
      <c r="M393" s="118">
        <f>IF(VLOOKUP($D393,WWF_2013Samples_20140919.xlsx!$A$1:$I$588,6,FALSE)=0,"",VLOOKUP($D393,WWF_2013Samples_20140919.xlsx!$A$1:$I$588,6,FALSE))</f>
        <v>20</v>
      </c>
      <c r="N393" s="118" t="str">
        <f>IF(VLOOKUP($D393,WWF_2013Samples_20140919.xlsx!$A$1:$I$588,7,FALSE)=0,"",VLOOKUP($D393,WWF_2013Samples_20140919.xlsx!$A$1:$I$588,7,FALSE))</f>
        <v>QN-47</v>
      </c>
      <c r="O393" s="119"/>
      <c r="P393" s="113"/>
      <c r="Q393" s="113"/>
      <c r="R393" s="113"/>
    </row>
    <row r="394" spans="1:18" s="108" customFormat="1">
      <c r="A394" s="113"/>
      <c r="B394" s="113">
        <v>392</v>
      </c>
      <c r="C394" s="114" t="s">
        <v>718</v>
      </c>
      <c r="D394" s="115" t="s">
        <v>386</v>
      </c>
      <c r="E394" s="113" t="s">
        <v>2377</v>
      </c>
      <c r="F394" s="162" t="s">
        <v>3666</v>
      </c>
      <c r="G394" s="162" t="s">
        <v>3659</v>
      </c>
      <c r="H394" s="162"/>
      <c r="I394" s="116">
        <f>IF(VLOOKUP($D394,WWF_2013Samples_20140919.xlsx!$A$1:$I$588,2,FALSE)=0,"",VLOOKUP($D394,WWF_2013Samples_20140919.xlsx!$A$1:$I$588,2,FALSE))</f>
        <v>41123</v>
      </c>
      <c r="J394" s="116" t="str">
        <f>IF(VLOOKUP($D394,WWF_2013Samples_20140919.xlsx!$A$1:$I$588,3,FALSE)=0,"",VLOOKUP($D394,WWF_2013Samples_20140919.xlsx!$A$1:$I$588,3,FALSE))</f>
        <v>Quang Nam SaoLa NR</v>
      </c>
      <c r="K394" s="117">
        <f>IF(VLOOKUP($D394,WWF_2013Samples_20140919.xlsx!$A$1:$I$588,4,FALSE)=0,"",VLOOKUP($D394,WWF_2013Samples_20140919.xlsx!$A$1:$I$588,4,FALSE))</f>
        <v>14</v>
      </c>
      <c r="L394" s="118" t="str">
        <f>IF(VLOOKUP($D394,WWF_2013Samples_20140919.xlsx!$A$1:$I$588,5,FALSE)=0,"",VLOOKUP($D394,WWF_2013Samples_20140919.xlsx!$A$1:$I$588,5,FALSE))</f>
        <v>20 - Thịnh</v>
      </c>
      <c r="M394" s="118">
        <f>IF(VLOOKUP($D394,WWF_2013Samples_20140919.xlsx!$A$1:$I$588,6,FALSE)=0,"",VLOOKUP($D394,WWF_2013Samples_20140919.xlsx!$A$1:$I$588,6,FALSE))</f>
        <v>5</v>
      </c>
      <c r="N394" s="118" t="str">
        <f>IF(VLOOKUP($D394,WWF_2013Samples_20140919.xlsx!$A$1:$I$588,7,FALSE)=0,"",VLOOKUP($D394,WWF_2013Samples_20140919.xlsx!$A$1:$I$588,7,FALSE))</f>
        <v>QN-52</v>
      </c>
      <c r="O394" s="119"/>
      <c r="P394" s="113"/>
      <c r="Q394" s="113"/>
      <c r="R394" s="113"/>
    </row>
    <row r="395" spans="1:18" s="108" customFormat="1">
      <c r="A395" s="113"/>
      <c r="B395" s="113">
        <v>393</v>
      </c>
      <c r="C395" s="114" t="s">
        <v>718</v>
      </c>
      <c r="D395" s="115" t="s">
        <v>308</v>
      </c>
      <c r="E395" s="113" t="s">
        <v>2377</v>
      </c>
      <c r="F395" s="162" t="s">
        <v>3666</v>
      </c>
      <c r="G395" s="162" t="s">
        <v>3659</v>
      </c>
      <c r="H395" s="162"/>
      <c r="I395" s="116">
        <f>IF(VLOOKUP($D395,WWF_2013Samples_20140919.xlsx!$A$1:$I$588,2,FALSE)=0,"",VLOOKUP($D395,WWF_2013Samples_20140919.xlsx!$A$1:$I$588,2,FALSE))</f>
        <v>41159</v>
      </c>
      <c r="J395" s="116" t="str">
        <f>IF(VLOOKUP($D395,WWF_2013Samples_20140919.xlsx!$A$1:$I$588,3,FALSE)=0,"",VLOOKUP($D395,WWF_2013Samples_20140919.xlsx!$A$1:$I$588,3,FALSE))</f>
        <v>Quang Nam SaoLa NR</v>
      </c>
      <c r="K395" s="117">
        <f>IF(VLOOKUP($D395,WWF_2013Samples_20140919.xlsx!$A$1:$I$588,4,FALSE)=0,"",VLOOKUP($D395,WWF_2013Samples_20140919.xlsx!$A$1:$I$588,4,FALSE))</f>
        <v>25</v>
      </c>
      <c r="L395" s="118" t="str">
        <f>IF(VLOOKUP($D395,WWF_2013Samples_20140919.xlsx!$A$1:$I$588,5,FALSE)=0,"",VLOOKUP($D395,WWF_2013Samples_20140919.xlsx!$A$1:$I$588,5,FALSE))</f>
        <v>24 - Thịnh</v>
      </c>
      <c r="M395" s="118">
        <f>IF(VLOOKUP($D395,WWF_2013Samples_20140919.xlsx!$A$1:$I$588,6,FALSE)=0,"",VLOOKUP($D395,WWF_2013Samples_20140919.xlsx!$A$1:$I$588,6,FALSE))</f>
        <v>30</v>
      </c>
      <c r="N395" s="118" t="str">
        <f>IF(VLOOKUP($D395,WWF_2013Samples_20140919.xlsx!$A$1:$I$588,7,FALSE)=0,"",VLOOKUP($D395,WWF_2013Samples_20140919.xlsx!$A$1:$I$588,7,FALSE))</f>
        <v>QN-56</v>
      </c>
      <c r="O395" s="119"/>
      <c r="P395" s="113"/>
      <c r="Q395" s="113"/>
      <c r="R395" s="113"/>
    </row>
    <row r="396" spans="1:18" s="108" customFormat="1">
      <c r="A396" s="113"/>
      <c r="B396" s="113">
        <v>394</v>
      </c>
      <c r="C396" s="114" t="s">
        <v>718</v>
      </c>
      <c r="D396" s="115" t="s">
        <v>522</v>
      </c>
      <c r="E396" s="113" t="s">
        <v>2377</v>
      </c>
      <c r="F396" s="162" t="s">
        <v>3666</v>
      </c>
      <c r="G396" s="162" t="s">
        <v>3659</v>
      </c>
      <c r="H396" s="162"/>
      <c r="I396" s="116" t="str">
        <f>IF(VLOOKUP($D396,WWF_2013Samples_20140919.xlsx!$A$1:$I$588,2,FALSE)=0,"",VLOOKUP($D396,WWF_2013Samples_20140919.xlsx!$A$1:$I$588,2,FALSE))</f>
        <v>13/10/2012</v>
      </c>
      <c r="J396" s="116" t="str">
        <f>IF(VLOOKUP($D396,WWF_2013Samples_20140919.xlsx!$A$1:$I$588,3,FALSE)=0,"",VLOOKUP($D396,WWF_2013Samples_20140919.xlsx!$A$1:$I$588,3,FALSE))</f>
        <v>Quang Nam SaoLa NR</v>
      </c>
      <c r="K396" s="117">
        <f>IF(VLOOKUP($D396,WWF_2013Samples_20140919.xlsx!$A$1:$I$588,4,FALSE)=0,"",VLOOKUP($D396,WWF_2013Samples_20140919.xlsx!$A$1:$I$588,4,FALSE))</f>
        <v>22</v>
      </c>
      <c r="L396" s="118" t="str">
        <f>IF(VLOOKUP($D396,WWF_2013Samples_20140919.xlsx!$A$1:$I$588,5,FALSE)=0,"",VLOOKUP($D396,WWF_2013Samples_20140919.xlsx!$A$1:$I$588,5,FALSE))</f>
        <v>32 - Tâm</v>
      </c>
      <c r="M396" s="118">
        <f>IF(VLOOKUP($D396,WWF_2013Samples_20140919.xlsx!$A$1:$I$588,6,FALSE)=0,"",VLOOKUP($D396,WWF_2013Samples_20140919.xlsx!$A$1:$I$588,6,FALSE))</f>
        <v>30</v>
      </c>
      <c r="N396" s="118" t="str">
        <f>IF(VLOOKUP($D396,WWF_2013Samples_20140919.xlsx!$A$1:$I$588,7,FALSE)=0,"",VLOOKUP($D396,WWF_2013Samples_20140919.xlsx!$A$1:$I$588,7,FALSE))</f>
        <v>QN-32</v>
      </c>
      <c r="O396" s="119"/>
      <c r="P396" s="113"/>
      <c r="Q396" s="113"/>
      <c r="R396" s="113"/>
    </row>
    <row r="397" spans="1:18" s="108" customFormat="1">
      <c r="A397" s="113"/>
      <c r="B397" s="113">
        <v>395</v>
      </c>
      <c r="C397" s="114" t="s">
        <v>718</v>
      </c>
      <c r="D397" s="115" t="s">
        <v>69</v>
      </c>
      <c r="E397" s="113" t="s">
        <v>2377</v>
      </c>
      <c r="F397" s="162" t="s">
        <v>3666</v>
      </c>
      <c r="G397" s="162" t="s">
        <v>3659</v>
      </c>
      <c r="H397" s="162"/>
      <c r="I397" s="116" t="str">
        <f>IF(VLOOKUP($D397,WWF_2013Samples_20140919.xlsx!$A$1:$I$588,2,FALSE)=0,"",VLOOKUP($D397,WWF_2013Samples_20140919.xlsx!$A$1:$I$588,2,FALSE))</f>
        <v>19/9/2012</v>
      </c>
      <c r="J397" s="116" t="str">
        <f>IF(VLOOKUP($D397,WWF_2013Samples_20140919.xlsx!$A$1:$I$588,3,FALSE)=0,"",VLOOKUP($D397,WWF_2013Samples_20140919.xlsx!$A$1:$I$588,3,FALSE))</f>
        <v>Quang Nam SaoLa NR</v>
      </c>
      <c r="K397" s="117">
        <f>IF(VLOOKUP($D397,WWF_2013Samples_20140919.xlsx!$A$1:$I$588,4,FALSE)=0,"",VLOOKUP($D397,WWF_2013Samples_20140919.xlsx!$A$1:$I$588,4,FALSE))</f>
        <v>22</v>
      </c>
      <c r="L397" s="118" t="str">
        <f>IF(VLOOKUP($D397,WWF_2013Samples_20140919.xlsx!$A$1:$I$588,5,FALSE)=0,"",VLOOKUP($D397,WWF_2013Samples_20140919.xlsx!$A$1:$I$588,5,FALSE))</f>
        <v>31 - Thịnh</v>
      </c>
      <c r="M397" s="118">
        <f>IF(VLOOKUP($D397,WWF_2013Samples_20140919.xlsx!$A$1:$I$588,6,FALSE)=0,"",VLOOKUP($D397,WWF_2013Samples_20140919.xlsx!$A$1:$I$588,6,FALSE))</f>
        <v>10</v>
      </c>
      <c r="N397" s="118" t="str">
        <f>IF(VLOOKUP($D397,WWF_2013Samples_20140919.xlsx!$A$1:$I$588,7,FALSE)=0,"",VLOOKUP($D397,WWF_2013Samples_20140919.xlsx!$A$1:$I$588,7,FALSE))</f>
        <v>QN-63</v>
      </c>
      <c r="O397" s="119"/>
      <c r="P397" s="113"/>
      <c r="Q397" s="113"/>
      <c r="R397" s="113"/>
    </row>
    <row r="398" spans="1:18" s="108" customFormat="1">
      <c r="A398" s="113"/>
      <c r="B398" s="113">
        <v>396</v>
      </c>
      <c r="C398" s="114" t="s">
        <v>718</v>
      </c>
      <c r="D398" s="115" t="s">
        <v>562</v>
      </c>
      <c r="E398" s="113" t="s">
        <v>2377</v>
      </c>
      <c r="F398" s="162" t="s">
        <v>3666</v>
      </c>
      <c r="G398" s="162" t="s">
        <v>3659</v>
      </c>
      <c r="H398" s="162"/>
      <c r="I398" s="116" t="str">
        <f>IF(VLOOKUP($D398,WWF_2013Samples_20140919.xlsx!$A$1:$I$588,2,FALSE)=0,"",VLOOKUP($D398,WWF_2013Samples_20140919.xlsx!$A$1:$I$588,2,FALSE))</f>
        <v>28/9/2012</v>
      </c>
      <c r="J398" s="116" t="str">
        <f>IF(VLOOKUP($D398,WWF_2013Samples_20140919.xlsx!$A$1:$I$588,3,FALSE)=0,"",VLOOKUP($D398,WWF_2013Samples_20140919.xlsx!$A$1:$I$588,3,FALSE))</f>
        <v>Quang Nam SaoLa NR</v>
      </c>
      <c r="K398" s="117">
        <f>IF(VLOOKUP($D398,WWF_2013Samples_20140919.xlsx!$A$1:$I$588,4,FALSE)=0,"",VLOOKUP($D398,WWF_2013Samples_20140919.xlsx!$A$1:$I$588,4,FALSE))</f>
        <v>45</v>
      </c>
      <c r="L398" s="118" t="str">
        <f>IF(VLOOKUP($D398,WWF_2013Samples_20140919.xlsx!$A$1:$I$588,5,FALSE)=0,"",VLOOKUP($D398,WWF_2013Samples_20140919.xlsx!$A$1:$I$588,5,FALSE))</f>
        <v>33 - Thịnh</v>
      </c>
      <c r="M398" s="118">
        <f>IF(VLOOKUP($D398,WWF_2013Samples_20140919.xlsx!$A$1:$I$588,6,FALSE)=0,"",VLOOKUP($D398,WWF_2013Samples_20140919.xlsx!$A$1:$I$588,6,FALSE))</f>
        <v>5</v>
      </c>
      <c r="N398" s="118" t="str">
        <f>IF(VLOOKUP($D398,WWF_2013Samples_20140919.xlsx!$A$1:$I$588,7,FALSE)=0,"",VLOOKUP($D398,WWF_2013Samples_20140919.xlsx!$A$1:$I$588,7,FALSE))</f>
        <v>QN-65</v>
      </c>
      <c r="O398" s="119"/>
      <c r="P398" s="113"/>
      <c r="Q398" s="113"/>
      <c r="R398" s="113"/>
    </row>
    <row r="399" spans="1:18" s="108" customFormat="1">
      <c r="A399" s="113"/>
      <c r="B399" s="113">
        <v>397</v>
      </c>
      <c r="C399" s="114" t="s">
        <v>718</v>
      </c>
      <c r="D399" s="115" t="s">
        <v>132</v>
      </c>
      <c r="E399" s="113" t="s">
        <v>2377</v>
      </c>
      <c r="F399" s="162" t="s">
        <v>3666</v>
      </c>
      <c r="G399" s="162" t="s">
        <v>3659</v>
      </c>
      <c r="H399" s="162"/>
      <c r="I399" s="116" t="str">
        <f>IF(VLOOKUP($D399,WWF_2013Samples_20140919.xlsx!$A$1:$I$588,2,FALSE)=0,"",VLOOKUP($D399,WWF_2013Samples_20140919.xlsx!$A$1:$I$588,2,FALSE))</f>
        <v>24/6/2012</v>
      </c>
      <c r="J399" s="116" t="str">
        <f>IF(VLOOKUP($D399,WWF_2013Samples_20140919.xlsx!$A$1:$I$588,3,FALSE)=0,"",VLOOKUP($D399,WWF_2013Samples_20140919.xlsx!$A$1:$I$588,3,FALSE))</f>
        <v>Quang Nam SaoLa NR</v>
      </c>
      <c r="K399" s="117">
        <f>IF(VLOOKUP($D399,WWF_2013Samples_20140919.xlsx!$A$1:$I$588,4,FALSE)=0,"",VLOOKUP($D399,WWF_2013Samples_20140919.xlsx!$A$1:$I$588,4,FALSE))</f>
        <v>14</v>
      </c>
      <c r="L399" s="118" t="str">
        <f>IF(VLOOKUP($D399,WWF_2013Samples_20140919.xlsx!$A$1:$I$588,5,FALSE)=0,"",VLOOKUP($D399,WWF_2013Samples_20140919.xlsx!$A$1:$I$588,5,FALSE))</f>
        <v>1 - Huy</v>
      </c>
      <c r="M399" s="118">
        <f>IF(VLOOKUP($D399,WWF_2013Samples_20140919.xlsx!$A$1:$I$588,6,FALSE)=0,"",VLOOKUP($D399,WWF_2013Samples_20140919.xlsx!$A$1:$I$588,6,FALSE))</f>
        <v>8</v>
      </c>
      <c r="N399" s="118" t="str">
        <f>IF(VLOOKUP($D399,WWF_2013Samples_20140919.xlsx!$A$1:$I$588,7,FALSE)=0,"",VLOOKUP($D399,WWF_2013Samples_20140919.xlsx!$A$1:$I$588,7,FALSE))</f>
        <v>QN-71</v>
      </c>
      <c r="O399" s="119"/>
      <c r="P399" s="113"/>
      <c r="Q399" s="113"/>
      <c r="R399" s="113"/>
    </row>
    <row r="400" spans="1:18" s="108" customFormat="1">
      <c r="A400" s="113"/>
      <c r="B400" s="113">
        <v>398</v>
      </c>
      <c r="C400" s="114" t="s">
        <v>718</v>
      </c>
      <c r="D400" s="115" t="s">
        <v>126</v>
      </c>
      <c r="E400" s="113" t="s">
        <v>2377</v>
      </c>
      <c r="F400" s="162" t="s">
        <v>3666</v>
      </c>
      <c r="G400" s="162" t="s">
        <v>3659</v>
      </c>
      <c r="H400" s="162"/>
      <c r="I400" s="116">
        <f>IF(VLOOKUP($D400,WWF_2013Samples_20140919.xlsx!$A$1:$I$588,2,FALSE)=0,"",VLOOKUP($D400,WWF_2013Samples_20140919.xlsx!$A$1:$I$588,2,FALSE))</f>
        <v>41092</v>
      </c>
      <c r="J400" s="116" t="str">
        <f>IF(VLOOKUP($D400,WWF_2013Samples_20140919.xlsx!$A$1:$I$588,3,FALSE)=0,"",VLOOKUP($D400,WWF_2013Samples_20140919.xlsx!$A$1:$I$588,3,FALSE))</f>
        <v>Quang Nam SaoLa NR</v>
      </c>
      <c r="K400" s="117">
        <f>IF(VLOOKUP($D400,WWF_2013Samples_20140919.xlsx!$A$1:$I$588,4,FALSE)=0,"",VLOOKUP($D400,WWF_2013Samples_20140919.xlsx!$A$1:$I$588,4,FALSE))</f>
        <v>37</v>
      </c>
      <c r="L400" s="118" t="str">
        <f>IF(VLOOKUP($D400,WWF_2013Samples_20140919.xlsx!$A$1:$I$588,5,FALSE)=0,"",VLOOKUP($D400,WWF_2013Samples_20140919.xlsx!$A$1:$I$588,5,FALSE))</f>
        <v>5 - Huy</v>
      </c>
      <c r="M400" s="118">
        <f>IF(VLOOKUP($D400,WWF_2013Samples_20140919.xlsx!$A$1:$I$588,6,FALSE)=0,"",VLOOKUP($D400,WWF_2013Samples_20140919.xlsx!$A$1:$I$588,6,FALSE))</f>
        <v>10</v>
      </c>
      <c r="N400" s="118" t="str">
        <f>IF(VLOOKUP($D400,WWF_2013Samples_20140919.xlsx!$A$1:$I$588,7,FALSE)=0,"",VLOOKUP($D400,WWF_2013Samples_20140919.xlsx!$A$1:$I$588,7,FALSE))</f>
        <v>QN-75</v>
      </c>
      <c r="O400" s="119"/>
      <c r="P400" s="113"/>
      <c r="Q400" s="113"/>
      <c r="R400" s="113"/>
    </row>
    <row r="401" spans="1:18" s="108" customFormat="1">
      <c r="A401" s="113"/>
      <c r="B401" s="113">
        <v>399</v>
      </c>
      <c r="C401" s="114" t="s">
        <v>718</v>
      </c>
      <c r="D401" s="115" t="s">
        <v>466</v>
      </c>
      <c r="E401" s="113" t="s">
        <v>2377</v>
      </c>
      <c r="F401" s="162" t="s">
        <v>3666</v>
      </c>
      <c r="G401" s="162" t="s">
        <v>3659</v>
      </c>
      <c r="H401" s="162"/>
      <c r="I401" s="116" t="str">
        <f>IF(VLOOKUP($D401,WWF_2013Samples_20140919.xlsx!$A$1:$I$588,2,FALSE)=0,"",VLOOKUP($D401,WWF_2013Samples_20140919.xlsx!$A$1:$I$588,2,FALSE))</f>
        <v>14/7/2012</v>
      </c>
      <c r="J401" s="116" t="str">
        <f>IF(VLOOKUP($D401,WWF_2013Samples_20140919.xlsx!$A$1:$I$588,3,FALSE)=0,"",VLOOKUP($D401,WWF_2013Samples_20140919.xlsx!$A$1:$I$588,3,FALSE))</f>
        <v>Quang Nam SaoLa NR</v>
      </c>
      <c r="K401" s="117">
        <f>IF(VLOOKUP($D401,WWF_2013Samples_20140919.xlsx!$A$1:$I$588,4,FALSE)=0,"",VLOOKUP($D401,WWF_2013Samples_20140919.xlsx!$A$1:$I$588,4,FALSE))</f>
        <v>37</v>
      </c>
      <c r="L401" s="118" t="str">
        <f>IF(VLOOKUP($D401,WWF_2013Samples_20140919.xlsx!$A$1:$I$588,5,FALSE)=0,"",VLOOKUP($D401,WWF_2013Samples_20140919.xlsx!$A$1:$I$588,5,FALSE))</f>
        <v>11 - Huy</v>
      </c>
      <c r="M401" s="118">
        <f>IF(VLOOKUP($D401,WWF_2013Samples_20140919.xlsx!$A$1:$I$588,6,FALSE)=0,"",VLOOKUP($D401,WWF_2013Samples_20140919.xlsx!$A$1:$I$588,6,FALSE))</f>
        <v>25</v>
      </c>
      <c r="N401" s="118" t="str">
        <f>IF(VLOOKUP($D401,WWF_2013Samples_20140919.xlsx!$A$1:$I$588,7,FALSE)=0,"",VLOOKUP($D401,WWF_2013Samples_20140919.xlsx!$A$1:$I$588,7,FALSE))</f>
        <v>QN-81</v>
      </c>
      <c r="O401" s="119"/>
      <c r="P401" s="113"/>
      <c r="Q401" s="113"/>
      <c r="R401" s="113"/>
    </row>
    <row r="402" spans="1:18" s="108" customFormat="1">
      <c r="A402" s="113"/>
      <c r="B402" s="113">
        <v>400</v>
      </c>
      <c r="C402" s="114" t="s">
        <v>718</v>
      </c>
      <c r="D402" s="115" t="s">
        <v>472</v>
      </c>
      <c r="E402" s="113" t="s">
        <v>2377</v>
      </c>
      <c r="F402" s="162" t="s">
        <v>3666</v>
      </c>
      <c r="G402" s="162" t="s">
        <v>3659</v>
      </c>
      <c r="H402" s="162"/>
      <c r="I402" s="116" t="str">
        <f>IF(VLOOKUP($D402,WWF_2013Samples_20140919.xlsx!$A$1:$I$588,2,FALSE)=0,"",VLOOKUP($D402,WWF_2013Samples_20140919.xlsx!$A$1:$I$588,2,FALSE))</f>
        <v>27/7/2012</v>
      </c>
      <c r="J402" s="116" t="str">
        <f>IF(VLOOKUP($D402,WWF_2013Samples_20140919.xlsx!$A$1:$I$588,3,FALSE)=0,"",VLOOKUP($D402,WWF_2013Samples_20140919.xlsx!$A$1:$I$588,3,FALSE))</f>
        <v>Quang Nam SaoLa NR</v>
      </c>
      <c r="K402" s="117">
        <f>IF(VLOOKUP($D402,WWF_2013Samples_20140919.xlsx!$A$1:$I$588,4,FALSE)=0,"",VLOOKUP($D402,WWF_2013Samples_20140919.xlsx!$A$1:$I$588,4,FALSE))</f>
        <v>37</v>
      </c>
      <c r="L402" s="118" t="str">
        <f>IF(VLOOKUP($D402,WWF_2013Samples_20140919.xlsx!$A$1:$I$588,5,FALSE)=0,"",VLOOKUP($D402,WWF_2013Samples_20140919.xlsx!$A$1:$I$588,5,FALSE))</f>
        <v>16 - Huy</v>
      </c>
      <c r="M402" s="118">
        <f>IF(VLOOKUP($D402,WWF_2013Samples_20140919.xlsx!$A$1:$I$588,6,FALSE)=0,"",VLOOKUP($D402,WWF_2013Samples_20140919.xlsx!$A$1:$I$588,6,FALSE))</f>
        <v>10</v>
      </c>
      <c r="N402" s="118" t="str">
        <f>IF(VLOOKUP($D402,WWF_2013Samples_20140919.xlsx!$A$1:$I$588,7,FALSE)=0,"",VLOOKUP($D402,WWF_2013Samples_20140919.xlsx!$A$1:$I$588,7,FALSE))</f>
        <v>QN-86</v>
      </c>
      <c r="O402" s="119"/>
      <c r="P402" s="113"/>
      <c r="Q402" s="113"/>
      <c r="R402" s="113"/>
    </row>
    <row r="403" spans="1:18" s="108" customFormat="1">
      <c r="A403" s="113"/>
      <c r="B403" s="113">
        <v>401</v>
      </c>
      <c r="C403" s="114" t="s">
        <v>718</v>
      </c>
      <c r="D403" s="115" t="s">
        <v>109</v>
      </c>
      <c r="E403" s="113" t="s">
        <v>2377</v>
      </c>
      <c r="F403" s="162" t="s">
        <v>3666</v>
      </c>
      <c r="G403" s="162" t="s">
        <v>3659</v>
      </c>
      <c r="H403" s="162"/>
      <c r="I403" s="116" t="str">
        <f>IF(VLOOKUP($D403,WWF_2013Samples_20140919.xlsx!$A$1:$I$588,2,FALSE)=0,"",VLOOKUP($D403,WWF_2013Samples_20140919.xlsx!$A$1:$I$588,2,FALSE))</f>
        <v>25/8/2012</v>
      </c>
      <c r="J403" s="116" t="str">
        <f>IF(VLOOKUP($D403,WWF_2013Samples_20140919.xlsx!$A$1:$I$588,3,FALSE)=0,"",VLOOKUP($D403,WWF_2013Samples_20140919.xlsx!$A$1:$I$588,3,FALSE))</f>
        <v>Quang Nam SaoLa NR</v>
      </c>
      <c r="K403" s="117">
        <f>IF(VLOOKUP($D403,WWF_2013Samples_20140919.xlsx!$A$1:$I$588,4,FALSE)=0,"",VLOOKUP($D403,WWF_2013Samples_20140919.xlsx!$A$1:$I$588,4,FALSE))</f>
        <v>47</v>
      </c>
      <c r="L403" s="118" t="str">
        <f>IF(VLOOKUP($D403,WWF_2013Samples_20140919.xlsx!$A$1:$I$588,5,FALSE)=0,"",VLOOKUP($D403,WWF_2013Samples_20140919.xlsx!$A$1:$I$588,5,FALSE))</f>
        <v>27 - Huy</v>
      </c>
      <c r="M403" s="118">
        <f>IF(VLOOKUP($D403,WWF_2013Samples_20140919.xlsx!$A$1:$I$588,6,FALSE)=0,"",VLOOKUP($D403,WWF_2013Samples_20140919.xlsx!$A$1:$I$588,6,FALSE))</f>
        <v>7</v>
      </c>
      <c r="N403" s="118" t="str">
        <f>IF(VLOOKUP($D403,WWF_2013Samples_20140919.xlsx!$A$1:$I$588,7,FALSE)=0,"",VLOOKUP($D403,WWF_2013Samples_20140919.xlsx!$A$1:$I$588,7,FALSE))</f>
        <v>QN-97</v>
      </c>
      <c r="O403" s="119"/>
      <c r="P403" s="113"/>
      <c r="Q403" s="113"/>
      <c r="R403" s="113"/>
    </row>
    <row r="404" spans="1:18" s="108" customFormat="1">
      <c r="A404" s="113"/>
      <c r="B404" s="113">
        <v>402</v>
      </c>
      <c r="C404" s="114" t="s">
        <v>718</v>
      </c>
      <c r="D404" s="115" t="s">
        <v>511</v>
      </c>
      <c r="E404" s="113" t="s">
        <v>2377</v>
      </c>
      <c r="F404" s="162" t="s">
        <v>3666</v>
      </c>
      <c r="G404" s="162" t="s">
        <v>3659</v>
      </c>
      <c r="H404" s="162"/>
      <c r="I404" s="116">
        <f>IF(VLOOKUP($D404,WWF_2013Samples_20140919.xlsx!$A$1:$I$588,2,FALSE)=0,"",VLOOKUP($D404,WWF_2013Samples_20140919.xlsx!$A$1:$I$588,2,FALSE))</f>
        <v>41159</v>
      </c>
      <c r="J404" s="116" t="str">
        <f>IF(VLOOKUP($D404,WWF_2013Samples_20140919.xlsx!$A$1:$I$588,3,FALSE)=0,"",VLOOKUP($D404,WWF_2013Samples_20140919.xlsx!$A$1:$I$588,3,FALSE))</f>
        <v>Quang Nam SaoLa NR</v>
      </c>
      <c r="K404" s="117">
        <f>IF(VLOOKUP($D404,WWF_2013Samples_20140919.xlsx!$A$1:$I$588,4,FALSE)=0,"",VLOOKUP($D404,WWF_2013Samples_20140919.xlsx!$A$1:$I$588,4,FALSE))</f>
        <v>35</v>
      </c>
      <c r="L404" s="118" t="str">
        <f>IF(VLOOKUP($D404,WWF_2013Samples_20140919.xlsx!$A$1:$I$588,5,FALSE)=0,"",VLOOKUP($D404,WWF_2013Samples_20140919.xlsx!$A$1:$I$588,5,FALSE))</f>
        <v>31 - Huy</v>
      </c>
      <c r="M404" s="118">
        <f>IF(VLOOKUP($D404,WWF_2013Samples_20140919.xlsx!$A$1:$I$588,6,FALSE)=0,"",VLOOKUP($D404,WWF_2013Samples_20140919.xlsx!$A$1:$I$588,6,FALSE))</f>
        <v>5</v>
      </c>
      <c r="N404" s="118" t="str">
        <f>IF(VLOOKUP($D404,WWF_2013Samples_20140919.xlsx!$A$1:$I$588,7,FALSE)=0,"",VLOOKUP($D404,WWF_2013Samples_20140919.xlsx!$A$1:$I$588,7,FALSE))</f>
        <v>QN-101</v>
      </c>
      <c r="O404" s="119"/>
      <c r="P404" s="113"/>
      <c r="Q404" s="113"/>
      <c r="R404" s="113"/>
    </row>
    <row r="405" spans="1:18" s="108" customFormat="1">
      <c r="A405" s="113"/>
      <c r="B405" s="113">
        <v>403</v>
      </c>
      <c r="C405" s="114" t="s">
        <v>718</v>
      </c>
      <c r="D405" s="115" t="s">
        <v>218</v>
      </c>
      <c r="E405" s="113" t="s">
        <v>2377</v>
      </c>
      <c r="F405" s="162" t="s">
        <v>3666</v>
      </c>
      <c r="G405" s="162" t="s">
        <v>3659</v>
      </c>
      <c r="H405" s="162"/>
      <c r="I405" s="116">
        <f>IF(VLOOKUP($D405,WWF_2013Samples_20140919.xlsx!$A$1:$I$588,2,FALSE)=0,"",VLOOKUP($D405,WWF_2013Samples_20140919.xlsx!$A$1:$I$588,2,FALSE))</f>
        <v>41092</v>
      </c>
      <c r="J405" s="116" t="str">
        <f>IF(VLOOKUP($D405,WWF_2013Samples_20140919.xlsx!$A$1:$I$588,3,FALSE)=0,"",VLOOKUP($D405,WWF_2013Samples_20140919.xlsx!$A$1:$I$588,3,FALSE))</f>
        <v>Quang Nam SaoLa NR</v>
      </c>
      <c r="K405" s="117">
        <f>IF(VLOOKUP($D405,WWF_2013Samples_20140919.xlsx!$A$1:$I$588,4,FALSE)=0,"",VLOOKUP($D405,WWF_2013Samples_20140919.xlsx!$A$1:$I$588,4,FALSE))</f>
        <v>45</v>
      </c>
      <c r="L405" s="118" t="str">
        <f>IF(VLOOKUP($D405,WWF_2013Samples_20140919.xlsx!$A$1:$I$588,5,FALSE)=0,"",VLOOKUP($D405,WWF_2013Samples_20140919.xlsx!$A$1:$I$588,5,FALSE))</f>
        <v>3 - Triều</v>
      </c>
      <c r="M405" s="118">
        <f>IF(VLOOKUP($D405,WWF_2013Samples_20140919.xlsx!$A$1:$I$588,6,FALSE)=0,"",VLOOKUP($D405,WWF_2013Samples_20140919.xlsx!$A$1:$I$588,6,FALSE))</f>
        <v>15</v>
      </c>
      <c r="N405" s="118" t="str">
        <f>IF(VLOOKUP($D405,WWF_2013Samples_20140919.xlsx!$A$1:$I$588,7,FALSE)=0,"",VLOOKUP($D405,WWF_2013Samples_20140919.xlsx!$A$1:$I$588,7,FALSE))</f>
        <v>QN-107</v>
      </c>
      <c r="O405" s="119"/>
      <c r="P405" s="113"/>
      <c r="Q405" s="113"/>
      <c r="R405" s="113"/>
    </row>
    <row r="406" spans="1:18" s="108" customFormat="1">
      <c r="A406" s="113"/>
      <c r="B406" s="113">
        <v>404</v>
      </c>
      <c r="C406" s="114" t="s">
        <v>718</v>
      </c>
      <c r="D406" s="115" t="s">
        <v>260</v>
      </c>
      <c r="E406" s="113" t="s">
        <v>2377</v>
      </c>
      <c r="F406" s="162" t="s">
        <v>3666</v>
      </c>
      <c r="G406" s="162" t="s">
        <v>3659</v>
      </c>
      <c r="H406" s="162"/>
      <c r="I406" s="116">
        <f>IF(VLOOKUP($D406,WWF_2013Samples_20140919.xlsx!$A$1:$I$588,2,FALSE)=0,"",VLOOKUP($D406,WWF_2013Samples_20140919.xlsx!$A$1:$I$588,2,FALSE))</f>
        <v>41099</v>
      </c>
      <c r="J406" s="116" t="str">
        <f>IF(VLOOKUP($D406,WWF_2013Samples_20140919.xlsx!$A$1:$I$588,3,FALSE)=0,"",VLOOKUP($D406,WWF_2013Samples_20140919.xlsx!$A$1:$I$588,3,FALSE))</f>
        <v>Quang Nam SaoLa NR</v>
      </c>
      <c r="K406" s="117">
        <f>IF(VLOOKUP($D406,WWF_2013Samples_20140919.xlsx!$A$1:$I$588,4,FALSE)=0,"",VLOOKUP($D406,WWF_2013Samples_20140919.xlsx!$A$1:$I$588,4,FALSE))</f>
        <v>20</v>
      </c>
      <c r="L406" s="118" t="str">
        <f>IF(VLOOKUP($D406,WWF_2013Samples_20140919.xlsx!$A$1:$I$588,5,FALSE)=0,"",VLOOKUP($D406,WWF_2013Samples_20140919.xlsx!$A$1:$I$588,5,FALSE))</f>
        <v>5 - Triều</v>
      </c>
      <c r="M406" s="118">
        <f>IF(VLOOKUP($D406,WWF_2013Samples_20140919.xlsx!$A$1:$I$588,6,FALSE)=0,"",VLOOKUP($D406,WWF_2013Samples_20140919.xlsx!$A$1:$I$588,6,FALSE))</f>
        <v>30</v>
      </c>
      <c r="N406" s="118" t="str">
        <f>IF(VLOOKUP($D406,WWF_2013Samples_20140919.xlsx!$A$1:$I$588,7,FALSE)=0,"",VLOOKUP($D406,WWF_2013Samples_20140919.xlsx!$A$1:$I$588,7,FALSE))</f>
        <v>QN-109</v>
      </c>
      <c r="O406" s="119"/>
      <c r="P406" s="113"/>
      <c r="Q406" s="113"/>
      <c r="R406" s="113"/>
    </row>
    <row r="407" spans="1:18" s="108" customFormat="1">
      <c r="A407" s="113"/>
      <c r="B407" s="113">
        <v>405</v>
      </c>
      <c r="C407" s="114" t="s">
        <v>718</v>
      </c>
      <c r="D407" s="115" t="s">
        <v>462</v>
      </c>
      <c r="E407" s="113" t="s">
        <v>2377</v>
      </c>
      <c r="F407" s="162" t="s">
        <v>3666</v>
      </c>
      <c r="G407" s="162" t="s">
        <v>3659</v>
      </c>
      <c r="H407" s="162"/>
      <c r="I407" s="116" t="str">
        <f>IF(VLOOKUP($D407,WWF_2013Samples_20140919.xlsx!$A$1:$I$588,2,FALSE)=0,"",VLOOKUP($D407,WWF_2013Samples_20140919.xlsx!$A$1:$I$588,2,FALSE))</f>
        <v>24/7/2012</v>
      </c>
      <c r="J407" s="116" t="str">
        <f>IF(VLOOKUP($D407,WWF_2013Samples_20140919.xlsx!$A$1:$I$588,3,FALSE)=0,"",VLOOKUP($D407,WWF_2013Samples_20140919.xlsx!$A$1:$I$588,3,FALSE))</f>
        <v>Quang Nam SaoLa NR</v>
      </c>
      <c r="K407" s="117">
        <f>IF(VLOOKUP($D407,WWF_2013Samples_20140919.xlsx!$A$1:$I$588,4,FALSE)=0,"",VLOOKUP($D407,WWF_2013Samples_20140919.xlsx!$A$1:$I$588,4,FALSE))</f>
        <v>34</v>
      </c>
      <c r="L407" s="118" t="str">
        <f>IF(VLOOKUP($D407,WWF_2013Samples_20140919.xlsx!$A$1:$I$588,5,FALSE)=0,"",VLOOKUP($D407,WWF_2013Samples_20140919.xlsx!$A$1:$I$588,5,FALSE))</f>
        <v>11 - Triều</v>
      </c>
      <c r="M407" s="118">
        <f>IF(VLOOKUP($D407,WWF_2013Samples_20140919.xlsx!$A$1:$I$588,6,FALSE)=0,"",VLOOKUP($D407,WWF_2013Samples_20140919.xlsx!$A$1:$I$588,6,FALSE))</f>
        <v>20</v>
      </c>
      <c r="N407" s="118" t="str">
        <f>IF(VLOOKUP($D407,WWF_2013Samples_20140919.xlsx!$A$1:$I$588,7,FALSE)=0,"",VLOOKUP($D407,WWF_2013Samples_20140919.xlsx!$A$1:$I$588,7,FALSE))</f>
        <v>QN-115</v>
      </c>
      <c r="O407" s="119"/>
      <c r="P407" s="113"/>
      <c r="Q407" s="113"/>
      <c r="R407" s="113"/>
    </row>
    <row r="408" spans="1:18" s="108" customFormat="1">
      <c r="A408" s="113"/>
      <c r="B408" s="113">
        <v>406</v>
      </c>
      <c r="C408" s="114" t="s">
        <v>718</v>
      </c>
      <c r="D408" s="115" t="s">
        <v>101</v>
      </c>
      <c r="E408" s="113" t="s">
        <v>2377</v>
      </c>
      <c r="F408" s="162" t="s">
        <v>3666</v>
      </c>
      <c r="G408" s="162" t="s">
        <v>3659</v>
      </c>
      <c r="H408" s="162"/>
      <c r="I408" s="116">
        <f>IF(VLOOKUP($D408,WWF_2013Samples_20140919.xlsx!$A$1:$I$588,2,FALSE)=0,"",VLOOKUP($D408,WWF_2013Samples_20140919.xlsx!$A$1:$I$588,2,FALSE))</f>
        <v>41122</v>
      </c>
      <c r="J408" s="116" t="str">
        <f>IF(VLOOKUP($D408,WWF_2013Samples_20140919.xlsx!$A$1:$I$588,3,FALSE)=0,"",VLOOKUP($D408,WWF_2013Samples_20140919.xlsx!$A$1:$I$588,3,FALSE))</f>
        <v>Quang Nam SaoLa NR</v>
      </c>
      <c r="K408" s="117">
        <f>IF(VLOOKUP($D408,WWF_2013Samples_20140919.xlsx!$A$1:$I$588,4,FALSE)=0,"",VLOOKUP($D408,WWF_2013Samples_20140919.xlsx!$A$1:$I$588,4,FALSE))</f>
        <v>47</v>
      </c>
      <c r="L408" s="118" t="str">
        <f>IF(VLOOKUP($D408,WWF_2013Samples_20140919.xlsx!$A$1:$I$588,5,FALSE)=0,"",VLOOKUP($D408,WWF_2013Samples_20140919.xlsx!$A$1:$I$588,5,FALSE))</f>
        <v>13 - Triều</v>
      </c>
      <c r="M408" s="118">
        <f>IF(VLOOKUP($D408,WWF_2013Samples_20140919.xlsx!$A$1:$I$588,6,FALSE)=0,"",VLOOKUP($D408,WWF_2013Samples_20140919.xlsx!$A$1:$I$588,6,FALSE))</f>
        <v>10</v>
      </c>
      <c r="N408" s="118" t="str">
        <f>IF(VLOOKUP($D408,WWF_2013Samples_20140919.xlsx!$A$1:$I$588,7,FALSE)=0,"",VLOOKUP($D408,WWF_2013Samples_20140919.xlsx!$A$1:$I$588,7,FALSE))</f>
        <v>QN-117</v>
      </c>
      <c r="O408" s="119"/>
      <c r="P408" s="113"/>
      <c r="Q408" s="113"/>
      <c r="R408" s="113"/>
    </row>
    <row r="409" spans="1:18" s="108" customFormat="1">
      <c r="A409" s="113"/>
      <c r="B409" s="113">
        <v>407</v>
      </c>
      <c r="C409" s="114" t="s">
        <v>718</v>
      </c>
      <c r="D409" s="115" t="s">
        <v>305</v>
      </c>
      <c r="E409" s="113" t="s">
        <v>2377</v>
      </c>
      <c r="F409" s="162" t="s">
        <v>3666</v>
      </c>
      <c r="G409" s="162" t="s">
        <v>3659</v>
      </c>
      <c r="H409" s="162"/>
      <c r="I409" s="116">
        <f>IF(VLOOKUP($D409,WWF_2013Samples_20140919.xlsx!$A$1:$I$588,2,FALSE)=0,"",VLOOKUP($D409,WWF_2013Samples_20140919.xlsx!$A$1:$I$588,2,FALSE))</f>
        <v>41132</v>
      </c>
      <c r="J409" s="116" t="str">
        <f>IF(VLOOKUP($D409,WWF_2013Samples_20140919.xlsx!$A$1:$I$588,3,FALSE)=0,"",VLOOKUP($D409,WWF_2013Samples_20140919.xlsx!$A$1:$I$588,3,FALSE))</f>
        <v>Quang Nam SaoLa NR</v>
      </c>
      <c r="K409" s="117">
        <f>IF(VLOOKUP($D409,WWF_2013Samples_20140919.xlsx!$A$1:$I$588,4,FALSE)=0,"",VLOOKUP($D409,WWF_2013Samples_20140919.xlsx!$A$1:$I$588,4,FALSE))</f>
        <v>36</v>
      </c>
      <c r="L409" s="118" t="str">
        <f>IF(VLOOKUP($D409,WWF_2013Samples_20140919.xlsx!$A$1:$I$588,5,FALSE)=0,"",VLOOKUP($D409,WWF_2013Samples_20140919.xlsx!$A$1:$I$588,5,FALSE))</f>
        <v>16 - Triều</v>
      </c>
      <c r="M409" s="118">
        <f>IF(VLOOKUP($D409,WWF_2013Samples_20140919.xlsx!$A$1:$I$588,6,FALSE)=0,"",VLOOKUP($D409,WWF_2013Samples_20140919.xlsx!$A$1:$I$588,6,FALSE))</f>
        <v>10</v>
      </c>
      <c r="N409" s="118" t="str">
        <f>IF(VLOOKUP($D409,WWF_2013Samples_20140919.xlsx!$A$1:$I$588,7,FALSE)=0,"",VLOOKUP($D409,WWF_2013Samples_20140919.xlsx!$A$1:$I$588,7,FALSE))</f>
        <v>QN-120</v>
      </c>
      <c r="O409" s="119"/>
      <c r="P409" s="113"/>
      <c r="Q409" s="113"/>
      <c r="R409" s="113"/>
    </row>
    <row r="410" spans="1:18" s="108" customFormat="1">
      <c r="A410" s="113"/>
      <c r="B410" s="113">
        <v>408</v>
      </c>
      <c r="C410" s="114" t="s">
        <v>718</v>
      </c>
      <c r="D410" s="115" t="s">
        <v>40</v>
      </c>
      <c r="E410" s="113" t="s">
        <v>2377</v>
      </c>
      <c r="F410" s="162" t="s">
        <v>3666</v>
      </c>
      <c r="G410" s="162" t="s">
        <v>3659</v>
      </c>
      <c r="H410" s="162"/>
      <c r="I410" s="116" t="str">
        <f>IF(VLOOKUP($D410,WWF_2013Samples_20140919.xlsx!$A$1:$I$588,2,FALSE)=0,"",VLOOKUP($D410,WWF_2013Samples_20140919.xlsx!$A$1:$I$588,2,FALSE))</f>
        <v>22/8/2012</v>
      </c>
      <c r="J410" s="116" t="str">
        <f>IF(VLOOKUP($D410,WWF_2013Samples_20140919.xlsx!$A$1:$I$588,3,FALSE)=0,"",VLOOKUP($D410,WWF_2013Samples_20140919.xlsx!$A$1:$I$588,3,FALSE))</f>
        <v>Quang Nam SaoLa NR</v>
      </c>
      <c r="K410" s="117">
        <f>IF(VLOOKUP($D410,WWF_2013Samples_20140919.xlsx!$A$1:$I$588,4,FALSE)=0,"",VLOOKUP($D410,WWF_2013Samples_20140919.xlsx!$A$1:$I$588,4,FALSE))</f>
        <v>35</v>
      </c>
      <c r="L410" s="118" t="str">
        <f>IF(VLOOKUP($D410,WWF_2013Samples_20140919.xlsx!$A$1:$I$588,5,FALSE)=0,"",VLOOKUP($D410,WWF_2013Samples_20140919.xlsx!$A$1:$I$588,5,FALSE))</f>
        <v>19 - Triều</v>
      </c>
      <c r="M410" s="118">
        <f>IF(VLOOKUP($D410,WWF_2013Samples_20140919.xlsx!$A$1:$I$588,6,FALSE)=0,"",VLOOKUP($D410,WWF_2013Samples_20140919.xlsx!$A$1:$I$588,6,FALSE))</f>
        <v>20</v>
      </c>
      <c r="N410" s="118" t="str">
        <f>IF(VLOOKUP($D410,WWF_2013Samples_20140919.xlsx!$A$1:$I$588,7,FALSE)=0,"",VLOOKUP($D410,WWF_2013Samples_20140919.xlsx!$A$1:$I$588,7,FALSE))</f>
        <v>QN-123</v>
      </c>
      <c r="O410" s="119"/>
      <c r="P410" s="113"/>
      <c r="Q410" s="113"/>
      <c r="R410" s="113"/>
    </row>
    <row r="411" spans="1:18" s="108" customFormat="1">
      <c r="A411" s="113"/>
      <c r="B411" s="113">
        <v>409</v>
      </c>
      <c r="C411" s="114" t="s">
        <v>718</v>
      </c>
      <c r="D411" s="115" t="s">
        <v>221</v>
      </c>
      <c r="E411" s="113" t="s">
        <v>2377</v>
      </c>
      <c r="F411" s="162" t="s">
        <v>3666</v>
      </c>
      <c r="G411" s="162" t="s">
        <v>3659</v>
      </c>
      <c r="H411" s="162"/>
      <c r="I411" s="116" t="str">
        <f>IF(VLOOKUP($D411,WWF_2013Samples_20140919.xlsx!$A$1:$I$588,2,FALSE)=0,"",VLOOKUP($D411,WWF_2013Samples_20140919.xlsx!$A$1:$I$588,2,FALSE))</f>
        <v>30/10/2012</v>
      </c>
      <c r="J411" s="116" t="str">
        <f>IF(VLOOKUP($D411,WWF_2013Samples_20140919.xlsx!$A$1:$I$588,3,FALSE)=0,"",VLOOKUP($D411,WWF_2013Samples_20140919.xlsx!$A$1:$I$588,3,FALSE))</f>
        <v>Quang Nam SaoLa NR</v>
      </c>
      <c r="K411" s="117">
        <f>IF(VLOOKUP($D411,WWF_2013Samples_20140919.xlsx!$A$1:$I$588,4,FALSE)=0,"",VLOOKUP($D411,WWF_2013Samples_20140919.xlsx!$A$1:$I$588,4,FALSE))</f>
        <v>45</v>
      </c>
      <c r="L411" s="118" t="str">
        <f>IF(VLOOKUP($D411,WWF_2013Samples_20140919.xlsx!$A$1:$I$588,5,FALSE)=0,"",VLOOKUP($D411,WWF_2013Samples_20140919.xlsx!$A$1:$I$588,5,FALSE))</f>
        <v>35 - Triều</v>
      </c>
      <c r="M411" s="118">
        <f>IF(VLOOKUP($D411,WWF_2013Samples_20140919.xlsx!$A$1:$I$588,6,FALSE)=0,"",VLOOKUP($D411,WWF_2013Samples_20140919.xlsx!$A$1:$I$588,6,FALSE))</f>
        <v>25</v>
      </c>
      <c r="N411" s="118" t="str">
        <f>IF(VLOOKUP($D411,WWF_2013Samples_20140919.xlsx!$A$1:$I$588,7,FALSE)=0,"",VLOOKUP($D411,WWF_2013Samples_20140919.xlsx!$A$1:$I$588,7,FALSE))</f>
        <v>QN-139</v>
      </c>
      <c r="O411" s="119"/>
      <c r="P411" s="113"/>
      <c r="Q411" s="113"/>
      <c r="R411" s="113"/>
    </row>
    <row r="412" spans="1:18" s="108" customFormat="1">
      <c r="A412" s="113"/>
      <c r="B412" s="113">
        <v>410</v>
      </c>
      <c r="C412" s="114" t="s">
        <v>718</v>
      </c>
      <c r="D412" s="115" t="s">
        <v>424</v>
      </c>
      <c r="E412" s="113" t="s">
        <v>2377</v>
      </c>
      <c r="F412" s="162" t="s">
        <v>3666</v>
      </c>
      <c r="G412" s="162" t="s">
        <v>3659</v>
      </c>
      <c r="H412" s="162"/>
      <c r="I412" s="116" t="str">
        <f>IF(VLOOKUP($D412,WWF_2013Samples_20140919.xlsx!$A$1:$I$588,2,FALSE)=0,"",VLOOKUP($D412,WWF_2013Samples_20140919.xlsx!$A$1:$I$588,2,FALSE))</f>
        <v>19/03/2013</v>
      </c>
      <c r="J412" s="116" t="str">
        <f>IF(VLOOKUP($D412,WWF_2013Samples_20140919.xlsx!$A$1:$I$588,3,FALSE)=0,"",VLOOKUP($D412,WWF_2013Samples_20140919.xlsx!$A$1:$I$588,3,FALSE))</f>
        <v>Quang Nam SaoLa NR</v>
      </c>
      <c r="K412" s="117">
        <f>IF(VLOOKUP($D412,WWF_2013Samples_20140919.xlsx!$A$1:$I$588,4,FALSE)=0,"",VLOOKUP($D412,WWF_2013Samples_20140919.xlsx!$A$1:$I$588,4,FALSE))</f>
        <v>45</v>
      </c>
      <c r="L412" s="118" t="str">
        <f>IF(VLOOKUP($D412,WWF_2013Samples_20140919.xlsx!$A$1:$I$588,5,FALSE)=0,"",VLOOKUP($D412,WWF_2013Samples_20140919.xlsx!$A$1:$I$588,5,FALSE))</f>
        <v>33 - Tâm</v>
      </c>
      <c r="M412" s="118">
        <f>IF(VLOOKUP($D412,WWF_2013Samples_20140919.xlsx!$A$1:$I$588,6,FALSE)=0,"",VLOOKUP($D412,WWF_2013Samples_20140919.xlsx!$A$1:$I$588,6,FALSE))</f>
        <v>1</v>
      </c>
      <c r="N412" s="118" t="str">
        <f>IF(VLOOKUP($D412,WWF_2013Samples_20140919.xlsx!$A$1:$I$588,7,FALSE)=0,"",VLOOKUP($D412,WWF_2013Samples_20140919.xlsx!$A$1:$I$588,7,FALSE))</f>
        <v>QN-145</v>
      </c>
      <c r="O412" s="119"/>
      <c r="P412" s="113"/>
      <c r="Q412" s="113"/>
      <c r="R412" s="113"/>
    </row>
    <row r="413" spans="1:18" s="108" customFormat="1">
      <c r="A413" s="113"/>
      <c r="B413" s="113">
        <v>411</v>
      </c>
      <c r="C413" s="114" t="s">
        <v>718</v>
      </c>
      <c r="D413" s="115" t="s">
        <v>452</v>
      </c>
      <c r="E413" s="113" t="s">
        <v>2377</v>
      </c>
      <c r="F413" s="162" t="s">
        <v>3666</v>
      </c>
      <c r="G413" s="162" t="s">
        <v>3659</v>
      </c>
      <c r="H413" s="162"/>
      <c r="I413" s="116" t="str">
        <f>IF(VLOOKUP($D413,WWF_2013Samples_20140919.xlsx!$A$1:$I$588,2,FALSE)=0,"",VLOOKUP($D413,WWF_2013Samples_20140919.xlsx!$A$1:$I$588,2,FALSE))</f>
        <v>24/04/2013</v>
      </c>
      <c r="J413" s="116" t="str">
        <f>IF(VLOOKUP($D413,WWF_2013Samples_20140919.xlsx!$A$1:$I$588,3,FALSE)=0,"",VLOOKUP($D413,WWF_2013Samples_20140919.xlsx!$A$1:$I$588,3,FALSE))</f>
        <v>Quang Nam SaoLa NR</v>
      </c>
      <c r="K413" s="117">
        <f>IF(VLOOKUP($D413,WWF_2013Samples_20140919.xlsx!$A$1:$I$588,4,FALSE)=0,"",VLOOKUP($D413,WWF_2013Samples_20140919.xlsx!$A$1:$I$588,4,FALSE))</f>
        <v>44</v>
      </c>
      <c r="L413" s="118" t="str">
        <f>IF(VLOOKUP($D413,WWF_2013Samples_20140919.xlsx!$A$1:$I$588,5,FALSE)=0,"",VLOOKUP($D413,WWF_2013Samples_20140919.xlsx!$A$1:$I$588,5,FALSE))</f>
        <v>38 - Tâm</v>
      </c>
      <c r="M413" s="118">
        <f>IF(VLOOKUP($D413,WWF_2013Samples_20140919.xlsx!$A$1:$I$588,6,FALSE)=0,"",VLOOKUP($D413,WWF_2013Samples_20140919.xlsx!$A$1:$I$588,6,FALSE))</f>
        <v>8</v>
      </c>
      <c r="N413" s="118" t="str">
        <f>IF(VLOOKUP($D413,WWF_2013Samples_20140919.xlsx!$A$1:$I$588,7,FALSE)=0,"",VLOOKUP($D413,WWF_2013Samples_20140919.xlsx!$A$1:$I$588,7,FALSE))</f>
        <v>QN-149</v>
      </c>
      <c r="O413" s="119"/>
      <c r="P413" s="113"/>
      <c r="Q413" s="113"/>
      <c r="R413" s="113"/>
    </row>
    <row r="414" spans="1:18" s="108" customFormat="1">
      <c r="A414" s="113"/>
      <c r="B414" s="113">
        <v>412</v>
      </c>
      <c r="C414" s="114" t="s">
        <v>718</v>
      </c>
      <c r="D414" s="115" t="s">
        <v>376</v>
      </c>
      <c r="E414" s="113" t="s">
        <v>2377</v>
      </c>
      <c r="F414" s="162" t="s">
        <v>3666</v>
      </c>
      <c r="G414" s="162" t="s">
        <v>3659</v>
      </c>
      <c r="H414" s="162"/>
      <c r="I414" s="116">
        <f>IF(VLOOKUP($D414,WWF_2013Samples_20140919.xlsx!$A$1:$I$588,2,FALSE)=0,"",VLOOKUP($D414,WWF_2013Samples_20140919.xlsx!$A$1:$I$588,2,FALSE))</f>
        <v>41279</v>
      </c>
      <c r="J414" s="116" t="str">
        <f>IF(VLOOKUP($D414,WWF_2013Samples_20140919.xlsx!$A$1:$I$588,3,FALSE)=0,"",VLOOKUP($D414,WWF_2013Samples_20140919.xlsx!$A$1:$I$588,3,FALSE))</f>
        <v>Quang Nam SaoLa NR</v>
      </c>
      <c r="K414" s="117">
        <f>IF(VLOOKUP($D414,WWF_2013Samples_20140919.xlsx!$A$1:$I$588,4,FALSE)=0,"",VLOOKUP($D414,WWF_2013Samples_20140919.xlsx!$A$1:$I$588,4,FALSE))</f>
        <v>36</v>
      </c>
      <c r="L414" s="118" t="str">
        <f>IF(VLOOKUP($D414,WWF_2013Samples_20140919.xlsx!$A$1:$I$588,5,FALSE)=0,"",VLOOKUP($D414,WWF_2013Samples_20140919.xlsx!$A$1:$I$588,5,FALSE))</f>
        <v>43 - Tâm</v>
      </c>
      <c r="M414" s="118">
        <f>IF(VLOOKUP($D414,WWF_2013Samples_20140919.xlsx!$A$1:$I$588,6,FALSE)=0,"",VLOOKUP($D414,WWF_2013Samples_20140919.xlsx!$A$1:$I$588,6,FALSE))</f>
        <v>40</v>
      </c>
      <c r="N414" s="118" t="str">
        <f>IF(VLOOKUP($D414,WWF_2013Samples_20140919.xlsx!$A$1:$I$588,7,FALSE)=0,"",VLOOKUP($D414,WWF_2013Samples_20140919.xlsx!$A$1:$I$588,7,FALSE))</f>
        <v>QN-154</v>
      </c>
      <c r="O414" s="119"/>
      <c r="P414" s="113"/>
      <c r="Q414" s="113"/>
      <c r="R414" s="113"/>
    </row>
    <row r="415" spans="1:18" s="108" customFormat="1">
      <c r="A415" s="113"/>
      <c r="B415" s="113">
        <v>413</v>
      </c>
      <c r="C415" s="114" t="s">
        <v>718</v>
      </c>
      <c r="D415" s="115" t="s">
        <v>416</v>
      </c>
      <c r="E415" s="113" t="s">
        <v>2377</v>
      </c>
      <c r="F415" s="162" t="s">
        <v>3666</v>
      </c>
      <c r="G415" s="162" t="s">
        <v>3659</v>
      </c>
      <c r="H415" s="162"/>
      <c r="I415" s="116" t="str">
        <f>IF(VLOOKUP($D415,WWF_2013Samples_20140919.xlsx!$A$1:$I$588,2,FALSE)=0,"",VLOOKUP($D415,WWF_2013Samples_20140919.xlsx!$A$1:$I$588,2,FALSE))</f>
        <v>18/05/2013</v>
      </c>
      <c r="J415" s="116" t="str">
        <f>IF(VLOOKUP($D415,WWF_2013Samples_20140919.xlsx!$A$1:$I$588,3,FALSE)=0,"",VLOOKUP($D415,WWF_2013Samples_20140919.xlsx!$A$1:$I$588,3,FALSE))</f>
        <v>Quang Nam SaoLa NR</v>
      </c>
      <c r="K415" s="117">
        <f>IF(VLOOKUP($D415,WWF_2013Samples_20140919.xlsx!$A$1:$I$588,4,FALSE)=0,"",VLOOKUP($D415,WWF_2013Samples_20140919.xlsx!$A$1:$I$588,4,FALSE))</f>
        <v>22</v>
      </c>
      <c r="L415" s="118" t="str">
        <f>IF(VLOOKUP($D415,WWF_2013Samples_20140919.xlsx!$A$1:$I$588,5,FALSE)=0,"",VLOOKUP($D415,WWF_2013Samples_20140919.xlsx!$A$1:$I$588,5,FALSE))</f>
        <v>47 - Tâm</v>
      </c>
      <c r="M415" s="118">
        <f>IF(VLOOKUP($D415,WWF_2013Samples_20140919.xlsx!$A$1:$I$588,6,FALSE)=0,"",VLOOKUP($D415,WWF_2013Samples_20140919.xlsx!$A$1:$I$588,6,FALSE))</f>
        <v>5</v>
      </c>
      <c r="N415" s="118" t="str">
        <f>IF(VLOOKUP($D415,WWF_2013Samples_20140919.xlsx!$A$1:$I$588,7,FALSE)=0,"",VLOOKUP($D415,WWF_2013Samples_20140919.xlsx!$A$1:$I$588,7,FALSE))</f>
        <v>QN-158</v>
      </c>
      <c r="O415" s="119"/>
      <c r="P415" s="113"/>
      <c r="Q415" s="113"/>
      <c r="R415" s="113"/>
    </row>
    <row r="416" spans="1:18" s="108" customFormat="1">
      <c r="A416" s="113"/>
      <c r="B416" s="113">
        <v>414</v>
      </c>
      <c r="C416" s="114" t="s">
        <v>718</v>
      </c>
      <c r="D416" s="115" t="s">
        <v>263</v>
      </c>
      <c r="E416" s="113" t="s">
        <v>2377</v>
      </c>
      <c r="F416" s="162" t="s">
        <v>3666</v>
      </c>
      <c r="G416" s="162" t="s">
        <v>3659</v>
      </c>
      <c r="H416" s="162"/>
      <c r="I416" s="116">
        <f>IF(VLOOKUP($D416,WWF_2013Samples_20140919.xlsx!$A$1:$I$588,2,FALSE)=0,"",VLOOKUP($D416,WWF_2013Samples_20140919.xlsx!$A$1:$I$588,2,FALSE))</f>
        <v>41309</v>
      </c>
      <c r="J416" s="116" t="str">
        <f>IF(VLOOKUP($D416,WWF_2013Samples_20140919.xlsx!$A$1:$I$588,3,FALSE)=0,"",VLOOKUP($D416,WWF_2013Samples_20140919.xlsx!$A$1:$I$588,3,FALSE))</f>
        <v>Quang Nam SaoLa NR</v>
      </c>
      <c r="K416" s="117">
        <f>IF(VLOOKUP($D416,WWF_2013Samples_20140919.xlsx!$A$1:$I$588,4,FALSE)=0,"",VLOOKUP($D416,WWF_2013Samples_20140919.xlsx!$A$1:$I$588,4,FALSE))</f>
        <v>34</v>
      </c>
      <c r="L416" s="118" t="str">
        <f>IF(VLOOKUP($D416,WWF_2013Samples_20140919.xlsx!$A$1:$I$588,5,FALSE)=0,"",VLOOKUP($D416,WWF_2013Samples_20140919.xlsx!$A$1:$I$588,5,FALSE))</f>
        <v>43 - Triều</v>
      </c>
      <c r="M416" s="118">
        <f>IF(VLOOKUP($D416,WWF_2013Samples_20140919.xlsx!$A$1:$I$588,6,FALSE)=0,"",VLOOKUP($D416,WWF_2013Samples_20140919.xlsx!$A$1:$I$588,6,FALSE))</f>
        <v>20</v>
      </c>
      <c r="N416" s="118" t="str">
        <f>IF(VLOOKUP($D416,WWF_2013Samples_20140919.xlsx!$A$1:$I$588,7,FALSE)=0,"",VLOOKUP($D416,WWF_2013Samples_20140919.xlsx!$A$1:$I$588,7,FALSE))</f>
        <v>QN-164</v>
      </c>
      <c r="O416" s="119"/>
      <c r="P416" s="113"/>
      <c r="Q416" s="113"/>
      <c r="R416" s="113"/>
    </row>
    <row r="417" spans="1:18" s="108" customFormat="1">
      <c r="A417" s="113"/>
      <c r="B417" s="113">
        <v>415</v>
      </c>
      <c r="C417" s="114" t="s">
        <v>718</v>
      </c>
      <c r="D417" s="115" t="s">
        <v>184</v>
      </c>
      <c r="E417" s="113" t="s">
        <v>2377</v>
      </c>
      <c r="F417" s="162" t="s">
        <v>3666</v>
      </c>
      <c r="G417" s="162" t="s">
        <v>3659</v>
      </c>
      <c r="H417" s="162"/>
      <c r="I417" s="116" t="str">
        <f>IF(VLOOKUP($D417,WWF_2013Samples_20140919.xlsx!$A$1:$I$588,2,FALSE)=0,"",VLOOKUP($D417,WWF_2013Samples_20140919.xlsx!$A$1:$I$588,2,FALSE))</f>
        <v>26/2/2013</v>
      </c>
      <c r="J417" s="116" t="str">
        <f>IF(VLOOKUP($D417,WWF_2013Samples_20140919.xlsx!$A$1:$I$588,3,FALSE)=0,"",VLOOKUP($D417,WWF_2013Samples_20140919.xlsx!$A$1:$I$588,3,FALSE))</f>
        <v>Quang Nam SaoLa NR</v>
      </c>
      <c r="K417" s="117">
        <f>IF(VLOOKUP($D417,WWF_2013Samples_20140919.xlsx!$A$1:$I$588,4,FALSE)=0,"",VLOOKUP($D417,WWF_2013Samples_20140919.xlsx!$A$1:$I$588,4,FALSE))</f>
        <v>14</v>
      </c>
      <c r="L417" s="118" t="str">
        <f>IF(VLOOKUP($D417,WWF_2013Samples_20140919.xlsx!$A$1:$I$588,5,FALSE)=0,"",VLOOKUP($D417,WWF_2013Samples_20140919.xlsx!$A$1:$I$588,5,FALSE))</f>
        <v>60 -Triều</v>
      </c>
      <c r="M417" s="118">
        <f>IF(VLOOKUP($D417,WWF_2013Samples_20140919.xlsx!$A$1:$I$588,6,FALSE)=0,"",VLOOKUP($D417,WWF_2013Samples_20140919.xlsx!$A$1:$I$588,6,FALSE))</f>
        <v>30</v>
      </c>
      <c r="N417" s="118" t="str">
        <f>IF(VLOOKUP($D417,WWF_2013Samples_20140919.xlsx!$A$1:$I$588,7,FALSE)=0,"",VLOOKUP($D417,WWF_2013Samples_20140919.xlsx!$A$1:$I$588,7,FALSE))</f>
        <v>QN-282</v>
      </c>
      <c r="O417" s="119"/>
      <c r="P417" s="113"/>
      <c r="Q417" s="113"/>
      <c r="R417" s="113"/>
    </row>
    <row r="418" spans="1:18" s="108" customFormat="1">
      <c r="A418" s="113"/>
      <c r="B418" s="113">
        <v>416</v>
      </c>
      <c r="C418" s="114" t="s">
        <v>718</v>
      </c>
      <c r="D418" s="115" t="s">
        <v>171</v>
      </c>
      <c r="E418" s="113" t="s">
        <v>2377</v>
      </c>
      <c r="F418" s="162" t="s">
        <v>3666</v>
      </c>
      <c r="G418" s="162" t="s">
        <v>3659</v>
      </c>
      <c r="H418" s="162"/>
      <c r="I418" s="116" t="str">
        <f>IF(VLOOKUP($D418,WWF_2013Samples_20140919.xlsx!$A$1:$I$588,2,FALSE)=0,"",VLOOKUP($D418,WWF_2013Samples_20140919.xlsx!$A$1:$I$588,2,FALSE))</f>
        <v>23/05/2013</v>
      </c>
      <c r="J418" s="116" t="str">
        <f>IF(VLOOKUP($D418,WWF_2013Samples_20140919.xlsx!$A$1:$I$588,3,FALSE)=0,"",VLOOKUP($D418,WWF_2013Samples_20140919.xlsx!$A$1:$I$588,3,FALSE))</f>
        <v>Quang Nam SaoLa NR</v>
      </c>
      <c r="K418" s="117">
        <f>IF(VLOOKUP($D418,WWF_2013Samples_20140919.xlsx!$A$1:$I$588,4,FALSE)=0,"",VLOOKUP($D418,WWF_2013Samples_20140919.xlsx!$A$1:$I$588,4,FALSE))</f>
        <v>43</v>
      </c>
      <c r="L418" s="118" t="str">
        <f>IF(VLOOKUP($D418,WWF_2013Samples_20140919.xlsx!$A$1:$I$588,5,FALSE)=0,"",VLOOKUP($D418,WWF_2013Samples_20140919.xlsx!$A$1:$I$588,5,FALSE))</f>
        <v>56 - Triều</v>
      </c>
      <c r="M418" s="118">
        <f>IF(VLOOKUP($D418,WWF_2013Samples_20140919.xlsx!$A$1:$I$588,6,FALSE)=0,"",VLOOKUP($D418,WWF_2013Samples_20140919.xlsx!$A$1:$I$588,6,FALSE))</f>
        <v>7</v>
      </c>
      <c r="N418" s="118" t="str">
        <f>IF(VLOOKUP($D418,WWF_2013Samples_20140919.xlsx!$A$1:$I$588,7,FALSE)=0,"",VLOOKUP($D418,WWF_2013Samples_20140919.xlsx!$A$1:$I$588,7,FALSE))</f>
        <v>QN-175</v>
      </c>
      <c r="O418" s="119"/>
      <c r="P418" s="113"/>
      <c r="Q418" s="113"/>
      <c r="R418" s="113"/>
    </row>
    <row r="419" spans="1:18" s="108" customFormat="1">
      <c r="A419" s="113"/>
      <c r="B419" s="113">
        <v>417</v>
      </c>
      <c r="C419" s="114" t="s">
        <v>718</v>
      </c>
      <c r="D419" s="115" t="s">
        <v>357</v>
      </c>
      <c r="E419" s="113" t="s">
        <v>2377</v>
      </c>
      <c r="F419" s="162" t="s">
        <v>3666</v>
      </c>
      <c r="G419" s="162" t="s">
        <v>3659</v>
      </c>
      <c r="H419" s="162"/>
      <c r="I419" s="116">
        <f>IF(VLOOKUP($D419,WWF_2013Samples_20140919.xlsx!$A$1:$I$588,2,FALSE)=0,"",VLOOKUP($D419,WWF_2013Samples_20140919.xlsx!$A$1:$I$588,2,FALSE))</f>
        <v>41397</v>
      </c>
      <c r="J419" s="116" t="str">
        <f>IF(VLOOKUP($D419,WWF_2013Samples_20140919.xlsx!$A$1:$I$588,3,FALSE)=0,"",VLOOKUP($D419,WWF_2013Samples_20140919.xlsx!$A$1:$I$588,3,FALSE))</f>
        <v>Quang Nam SaoLa NR</v>
      </c>
      <c r="K419" s="117">
        <f>IF(VLOOKUP($D419,WWF_2013Samples_20140919.xlsx!$A$1:$I$588,4,FALSE)=0,"",VLOOKUP($D419,WWF_2013Samples_20140919.xlsx!$A$1:$I$588,4,FALSE))</f>
        <v>20</v>
      </c>
      <c r="L419" s="118" t="str">
        <f>IF(VLOOKUP($D419,WWF_2013Samples_20140919.xlsx!$A$1:$I$588,5,FALSE)=0,"",VLOOKUP($D419,WWF_2013Samples_20140919.xlsx!$A$1:$I$588,5,FALSE))</f>
        <v>43 - Thịnh</v>
      </c>
      <c r="M419" s="118">
        <f>IF(VLOOKUP($D419,WWF_2013Samples_20140919.xlsx!$A$1:$I$588,6,FALSE)=0,"",VLOOKUP($D419,WWF_2013Samples_20140919.xlsx!$A$1:$I$588,6,FALSE))</f>
        <v>17</v>
      </c>
      <c r="N419" s="118" t="str">
        <f>IF(VLOOKUP($D419,WWF_2013Samples_20140919.xlsx!$A$1:$I$588,7,FALSE)=0,"",VLOOKUP($D419,WWF_2013Samples_20140919.xlsx!$A$1:$I$588,7,FALSE))</f>
        <v>QN-179</v>
      </c>
      <c r="O419" s="119"/>
      <c r="P419" s="113"/>
      <c r="Q419" s="113"/>
      <c r="R419" s="113"/>
    </row>
    <row r="420" spans="1:18" s="108" customFormat="1">
      <c r="A420" s="113"/>
      <c r="B420" s="113">
        <v>418</v>
      </c>
      <c r="C420" s="114" t="s">
        <v>718</v>
      </c>
      <c r="D420" s="115" t="s">
        <v>481</v>
      </c>
      <c r="E420" s="113" t="s">
        <v>2377</v>
      </c>
      <c r="F420" s="162" t="s">
        <v>3666</v>
      </c>
      <c r="G420" s="162" t="s">
        <v>3659</v>
      </c>
      <c r="H420" s="162"/>
      <c r="I420" s="116" t="str">
        <f>IF(VLOOKUP($D420,WWF_2013Samples_20140919.xlsx!$A$1:$I$588,2,FALSE)=0,"",VLOOKUP($D420,WWF_2013Samples_20140919.xlsx!$A$1:$I$588,2,FALSE))</f>
        <v>21/03/2013</v>
      </c>
      <c r="J420" s="116" t="str">
        <f>IF(VLOOKUP($D420,WWF_2013Samples_20140919.xlsx!$A$1:$I$588,3,FALSE)=0,"",VLOOKUP($D420,WWF_2013Samples_20140919.xlsx!$A$1:$I$588,3,FALSE))</f>
        <v>Quang Nam SaoLa NR</v>
      </c>
      <c r="K420" s="117">
        <f>IF(VLOOKUP($D420,WWF_2013Samples_20140919.xlsx!$A$1:$I$588,4,FALSE)=0,"",VLOOKUP($D420,WWF_2013Samples_20140919.xlsx!$A$1:$I$588,4,FALSE))</f>
        <v>34</v>
      </c>
      <c r="L420" s="118" t="str">
        <f>IF(VLOOKUP($D420,WWF_2013Samples_20140919.xlsx!$A$1:$I$588,5,FALSE)=0,"",VLOOKUP($D420,WWF_2013Samples_20140919.xlsx!$A$1:$I$588,5,FALSE))</f>
        <v>47 - Thịnh</v>
      </c>
      <c r="M420" s="118">
        <f>IF(VLOOKUP($D420,WWF_2013Samples_20140919.xlsx!$A$1:$I$588,6,FALSE)=0,"",VLOOKUP($D420,WWF_2013Samples_20140919.xlsx!$A$1:$I$588,6,FALSE))</f>
        <v>10</v>
      </c>
      <c r="N420" s="118" t="str">
        <f>IF(VLOOKUP($D420,WWF_2013Samples_20140919.xlsx!$A$1:$I$588,7,FALSE)=0,"",VLOOKUP($D420,WWF_2013Samples_20140919.xlsx!$A$1:$I$588,7,FALSE))</f>
        <v>QN-183</v>
      </c>
      <c r="O420" s="119"/>
      <c r="P420" s="113"/>
      <c r="Q420" s="113"/>
      <c r="R420" s="113"/>
    </row>
    <row r="421" spans="1:18" s="108" customFormat="1">
      <c r="A421" s="113"/>
      <c r="B421" s="113">
        <v>419</v>
      </c>
      <c r="C421" s="114" t="s">
        <v>718</v>
      </c>
      <c r="D421" s="115" t="s">
        <v>306</v>
      </c>
      <c r="E421" s="113" t="s">
        <v>2377</v>
      </c>
      <c r="F421" s="162" t="s">
        <v>3666</v>
      </c>
      <c r="G421" s="162" t="s">
        <v>3659</v>
      </c>
      <c r="H421" s="162"/>
      <c r="I421" s="116">
        <f>IF(VLOOKUP($D421,WWF_2013Samples_20140919.xlsx!$A$1:$I$588,2,FALSE)=0,"",VLOOKUP($D421,WWF_2013Samples_20140919.xlsx!$A$1:$I$588,2,FALSE))</f>
        <v>41459</v>
      </c>
      <c r="J421" s="116" t="str">
        <f>IF(VLOOKUP($D421,WWF_2013Samples_20140919.xlsx!$A$1:$I$588,3,FALSE)=0,"",VLOOKUP($D421,WWF_2013Samples_20140919.xlsx!$A$1:$I$588,3,FALSE))</f>
        <v>Quang Nam SaoLa NR</v>
      </c>
      <c r="K421" s="117">
        <f>IF(VLOOKUP($D421,WWF_2013Samples_20140919.xlsx!$A$1:$I$588,4,FALSE)=0,"",VLOOKUP($D421,WWF_2013Samples_20140919.xlsx!$A$1:$I$588,4,FALSE))</f>
        <v>36</v>
      </c>
      <c r="L421" s="118" t="str">
        <f>IF(VLOOKUP($D421,WWF_2013Samples_20140919.xlsx!$A$1:$I$588,5,FALSE)=0,"",VLOOKUP($D421,WWF_2013Samples_20140919.xlsx!$A$1:$I$588,5,FALSE))</f>
        <v>49 - Thịnh</v>
      </c>
      <c r="M421" s="118">
        <f>IF(VLOOKUP($D421,WWF_2013Samples_20140919.xlsx!$A$1:$I$588,6,FALSE)=0,"",VLOOKUP($D421,WWF_2013Samples_20140919.xlsx!$A$1:$I$588,6,FALSE))</f>
        <v>22</v>
      </c>
      <c r="N421" s="118" t="str">
        <f>IF(VLOOKUP($D421,WWF_2013Samples_20140919.xlsx!$A$1:$I$588,7,FALSE)=0,"",VLOOKUP($D421,WWF_2013Samples_20140919.xlsx!$A$1:$I$588,7,FALSE))</f>
        <v>QN-185</v>
      </c>
      <c r="O421" s="119"/>
      <c r="P421" s="113"/>
      <c r="Q421" s="113"/>
      <c r="R421" s="113"/>
    </row>
    <row r="422" spans="1:18" s="108" customFormat="1">
      <c r="A422" s="113"/>
      <c r="B422" s="113">
        <v>420</v>
      </c>
      <c r="C422" s="114" t="s">
        <v>718</v>
      </c>
      <c r="D422" s="115" t="s">
        <v>461</v>
      </c>
      <c r="E422" s="113" t="s">
        <v>2377</v>
      </c>
      <c r="F422" s="162" t="s">
        <v>3666</v>
      </c>
      <c r="G422" s="162" t="s">
        <v>3659</v>
      </c>
      <c r="H422" s="162"/>
      <c r="I422" s="116" t="str">
        <f>IF(VLOOKUP($D422,WWF_2013Samples_20140919.xlsx!$A$1:$I$588,2,FALSE)=0,"",VLOOKUP($D422,WWF_2013Samples_20140919.xlsx!$A$1:$I$588,2,FALSE))</f>
        <v>20/04/2013</v>
      </c>
      <c r="J422" s="116" t="str">
        <f>IF(VLOOKUP($D422,WWF_2013Samples_20140919.xlsx!$A$1:$I$588,3,FALSE)=0,"",VLOOKUP($D422,WWF_2013Samples_20140919.xlsx!$A$1:$I$588,3,FALSE))</f>
        <v>Quang Nam SaoLa NR</v>
      </c>
      <c r="K422" s="117">
        <f>IF(VLOOKUP($D422,WWF_2013Samples_20140919.xlsx!$A$1:$I$588,4,FALSE)=0,"",VLOOKUP($D422,WWF_2013Samples_20140919.xlsx!$A$1:$I$588,4,FALSE))</f>
        <v>21</v>
      </c>
      <c r="L422" s="118" t="str">
        <f>IF(VLOOKUP($D422,WWF_2013Samples_20140919.xlsx!$A$1:$I$588,5,FALSE)=0,"",VLOOKUP($D422,WWF_2013Samples_20140919.xlsx!$A$1:$I$588,5,FALSE))</f>
        <v>53 - Thịnh</v>
      </c>
      <c r="M422" s="118">
        <f>IF(VLOOKUP($D422,WWF_2013Samples_20140919.xlsx!$A$1:$I$588,6,FALSE)=0,"",VLOOKUP($D422,WWF_2013Samples_20140919.xlsx!$A$1:$I$588,6,FALSE))</f>
        <v>16</v>
      </c>
      <c r="N422" s="118" t="str">
        <f>IF(VLOOKUP($D422,WWF_2013Samples_20140919.xlsx!$A$1:$I$588,7,FALSE)=0,"",VLOOKUP($D422,WWF_2013Samples_20140919.xlsx!$A$1:$I$588,7,FALSE))</f>
        <v>QN-189</v>
      </c>
      <c r="O422" s="119"/>
      <c r="P422" s="113"/>
      <c r="Q422" s="113"/>
      <c r="R422" s="113"/>
    </row>
    <row r="423" spans="1:18" s="108" customFormat="1">
      <c r="A423" s="113"/>
      <c r="B423" s="113">
        <v>421</v>
      </c>
      <c r="C423" s="114" t="s">
        <v>718</v>
      </c>
      <c r="D423" s="115" t="s">
        <v>137</v>
      </c>
      <c r="E423" s="113" t="s">
        <v>2377</v>
      </c>
      <c r="F423" s="162" t="s">
        <v>3666</v>
      </c>
      <c r="G423" s="162" t="s">
        <v>3659</v>
      </c>
      <c r="H423" s="162"/>
      <c r="I423" s="116">
        <f>IF(VLOOKUP($D423,WWF_2013Samples_20140919.xlsx!$A$1:$I$588,2,FALSE)=0,"",VLOOKUP($D423,WWF_2013Samples_20140919.xlsx!$A$1:$I$588,2,FALSE))</f>
        <v>41522</v>
      </c>
      <c r="J423" s="116" t="str">
        <f>IF(VLOOKUP($D423,WWF_2013Samples_20140919.xlsx!$A$1:$I$588,3,FALSE)=0,"",VLOOKUP($D423,WWF_2013Samples_20140919.xlsx!$A$1:$I$588,3,FALSE))</f>
        <v>Quang Nam SaoLa NR</v>
      </c>
      <c r="K423" s="117">
        <f>IF(VLOOKUP($D423,WWF_2013Samples_20140919.xlsx!$A$1:$I$588,4,FALSE)=0,"",VLOOKUP($D423,WWF_2013Samples_20140919.xlsx!$A$1:$I$588,4,FALSE))</f>
        <v>13</v>
      </c>
      <c r="L423" s="118" t="str">
        <f>IF(VLOOKUP($D423,WWF_2013Samples_20140919.xlsx!$A$1:$I$588,5,FALSE)=0,"",VLOOKUP($D423,WWF_2013Samples_20140919.xlsx!$A$1:$I$588,5,FALSE))</f>
        <v>56 - Thịnh</v>
      </c>
      <c r="M423" s="118">
        <f>IF(VLOOKUP($D423,WWF_2013Samples_20140919.xlsx!$A$1:$I$588,6,FALSE)=0,"",VLOOKUP($D423,WWF_2013Samples_20140919.xlsx!$A$1:$I$588,6,FALSE))</f>
        <v>25</v>
      </c>
      <c r="N423" s="118" t="str">
        <f>IF(VLOOKUP($D423,WWF_2013Samples_20140919.xlsx!$A$1:$I$588,7,FALSE)=0,"",VLOOKUP($D423,WWF_2013Samples_20140919.xlsx!$A$1:$I$588,7,FALSE))</f>
        <v>QN-192</v>
      </c>
      <c r="O423" s="119"/>
      <c r="P423" s="113"/>
      <c r="Q423" s="113"/>
      <c r="R423" s="113"/>
    </row>
    <row r="424" spans="1:18" s="113" customFormat="1">
      <c r="B424" s="113">
        <v>422</v>
      </c>
      <c r="C424" s="114" t="s">
        <v>718</v>
      </c>
      <c r="D424" s="115" t="s">
        <v>217</v>
      </c>
      <c r="E424" s="113" t="s">
        <v>2377</v>
      </c>
      <c r="F424" s="162" t="s">
        <v>3666</v>
      </c>
      <c r="G424" s="162" t="s">
        <v>3659</v>
      </c>
      <c r="H424" s="162"/>
      <c r="I424" s="116">
        <f>IF(VLOOKUP($D424,WWF_2013Samples_20140919.xlsx!$A$1:$I$588,2,FALSE)=0,"",VLOOKUP($D424,WWF_2013Samples_20140919.xlsx!$A$1:$I$588,2,FALSE))</f>
        <v>41613</v>
      </c>
      <c r="J424" s="116" t="str">
        <f>IF(VLOOKUP($D424,WWF_2013Samples_20140919.xlsx!$A$1:$I$588,3,FALSE)=0,"",VLOOKUP($D424,WWF_2013Samples_20140919.xlsx!$A$1:$I$588,3,FALSE))</f>
        <v>Quang Nam SaoLa NR</v>
      </c>
      <c r="K424" s="117">
        <f>IF(VLOOKUP($D424,WWF_2013Samples_20140919.xlsx!$A$1:$I$588,4,FALSE)=0,"",VLOOKUP($D424,WWF_2013Samples_20140919.xlsx!$A$1:$I$588,4,FALSE))</f>
        <v>13</v>
      </c>
      <c r="L424" s="118" t="str">
        <f>IF(VLOOKUP($D424,WWF_2013Samples_20140919.xlsx!$A$1:$I$588,5,FALSE)=0,"",VLOOKUP($D424,WWF_2013Samples_20140919.xlsx!$A$1:$I$588,5,FALSE))</f>
        <v>59 - Thịnh</v>
      </c>
      <c r="M424" s="118">
        <f>IF(VLOOKUP($D424,WWF_2013Samples_20140919.xlsx!$A$1:$I$588,6,FALSE)=0,"",VLOOKUP($D424,WWF_2013Samples_20140919.xlsx!$A$1:$I$588,6,FALSE))</f>
        <v>63</v>
      </c>
      <c r="N424" s="118" t="str">
        <f>IF(VLOOKUP($D424,WWF_2013Samples_20140919.xlsx!$A$1:$I$588,7,FALSE)=0,"",VLOOKUP($D424,WWF_2013Samples_20140919.xlsx!$A$1:$I$588,7,FALSE))</f>
        <v>QN-195</v>
      </c>
      <c r="O424" s="161"/>
    </row>
    <row r="425" spans="1:18" s="108" customFormat="1">
      <c r="A425" s="113"/>
      <c r="B425" s="113">
        <v>423</v>
      </c>
      <c r="C425" s="114" t="s">
        <v>718</v>
      </c>
      <c r="D425" s="115" t="s">
        <v>242</v>
      </c>
      <c r="E425" s="113" t="s">
        <v>2377</v>
      </c>
      <c r="F425" s="162" t="s">
        <v>3666</v>
      </c>
      <c r="G425" s="162" t="s">
        <v>3659</v>
      </c>
      <c r="H425" s="162"/>
      <c r="I425" s="116" t="str">
        <f>IF(VLOOKUP($D425,WWF_2013Samples_20140919.xlsx!$A$1:$I$588,2,FALSE)=0,"",VLOOKUP($D425,WWF_2013Samples_20140919.xlsx!$A$1:$I$588,2,FALSE))</f>
        <v>21/05/2013</v>
      </c>
      <c r="J425" s="116" t="str">
        <f>IF(VLOOKUP($D425,WWF_2013Samples_20140919.xlsx!$A$1:$I$588,3,FALSE)=0,"",VLOOKUP($D425,WWF_2013Samples_20140919.xlsx!$A$1:$I$588,3,FALSE))</f>
        <v>Quang Nam SaoLa NR</v>
      </c>
      <c r="K425" s="117">
        <f>IF(VLOOKUP($D425,WWF_2013Samples_20140919.xlsx!$A$1:$I$588,4,FALSE)=0,"",VLOOKUP($D425,WWF_2013Samples_20140919.xlsx!$A$1:$I$588,4,FALSE))</f>
        <v>44</v>
      </c>
      <c r="L425" s="118" t="str">
        <f>IF(VLOOKUP($D425,WWF_2013Samples_20140919.xlsx!$A$1:$I$588,5,FALSE)=0,"",VLOOKUP($D425,WWF_2013Samples_20140919.xlsx!$A$1:$I$588,5,FALSE))</f>
        <v>62 - Thịnh</v>
      </c>
      <c r="M425" s="118">
        <f>IF(VLOOKUP($D425,WWF_2013Samples_20140919.xlsx!$A$1:$I$588,6,FALSE)=0,"",VLOOKUP($D425,WWF_2013Samples_20140919.xlsx!$A$1:$I$588,6,FALSE))</f>
        <v>16</v>
      </c>
      <c r="N425" s="118" t="str">
        <f>IF(VLOOKUP($D425,WWF_2013Samples_20140919.xlsx!$A$1:$I$588,7,FALSE)=0,"",VLOOKUP($D425,WWF_2013Samples_20140919.xlsx!$A$1:$I$588,7,FALSE))</f>
        <v>QN-198</v>
      </c>
      <c r="O425" s="119"/>
      <c r="P425" s="113"/>
      <c r="Q425" s="113"/>
      <c r="R425" s="113"/>
    </row>
    <row r="426" spans="1:18" s="108" customFormat="1">
      <c r="A426" s="113"/>
      <c r="B426" s="113">
        <v>424</v>
      </c>
      <c r="C426" s="114" t="s">
        <v>718</v>
      </c>
      <c r="D426" s="115" t="s">
        <v>387</v>
      </c>
      <c r="E426" s="113" t="s">
        <v>2377</v>
      </c>
      <c r="F426" s="162" t="s">
        <v>3666</v>
      </c>
      <c r="G426" s="162" t="s">
        <v>3659</v>
      </c>
      <c r="H426" s="162"/>
      <c r="I426" s="116" t="str">
        <f>IF(VLOOKUP($D426,WWF_2013Samples_20140919.xlsx!$A$1:$I$588,2,FALSE)=0,"",VLOOKUP($D426,WWF_2013Samples_20140919.xlsx!$A$1:$I$588,2,FALSE))</f>
        <v>24/05/2013</v>
      </c>
      <c r="J426" s="116" t="str">
        <f>IF(VLOOKUP($D426,WWF_2013Samples_20140919.xlsx!$A$1:$I$588,3,FALSE)=0,"",VLOOKUP($D426,WWF_2013Samples_20140919.xlsx!$A$1:$I$588,3,FALSE))</f>
        <v>Quang Nam SaoLa NR</v>
      </c>
      <c r="K426" s="117">
        <f>IF(VLOOKUP($D426,WWF_2013Samples_20140919.xlsx!$A$1:$I$588,4,FALSE)=0,"",VLOOKUP($D426,WWF_2013Samples_20140919.xlsx!$A$1:$I$588,4,FALSE))</f>
        <v>44</v>
      </c>
      <c r="L426" s="118" t="str">
        <f>IF(VLOOKUP($D426,WWF_2013Samples_20140919.xlsx!$A$1:$I$588,5,FALSE)=0,"",VLOOKUP($D426,WWF_2013Samples_20140919.xlsx!$A$1:$I$588,5,FALSE))</f>
        <v>66 - Thịnh</v>
      </c>
      <c r="M426" s="118">
        <f>IF(VLOOKUP($D426,WWF_2013Samples_20140919.xlsx!$A$1:$I$588,6,FALSE)=0,"",VLOOKUP($D426,WWF_2013Samples_20140919.xlsx!$A$1:$I$588,6,FALSE))</f>
        <v>23</v>
      </c>
      <c r="N426" s="118" t="str">
        <f>IF(VLOOKUP($D426,WWF_2013Samples_20140919.xlsx!$A$1:$I$588,7,FALSE)=0,"",VLOOKUP($D426,WWF_2013Samples_20140919.xlsx!$A$1:$I$588,7,FALSE))</f>
        <v>QN-202</v>
      </c>
      <c r="O426" s="119"/>
      <c r="P426" s="113"/>
      <c r="Q426" s="113"/>
      <c r="R426" s="113"/>
    </row>
    <row r="427" spans="1:18" s="108" customFormat="1">
      <c r="A427" s="113"/>
      <c r="B427" s="113">
        <v>425</v>
      </c>
      <c r="C427" s="114" t="s">
        <v>718</v>
      </c>
      <c r="D427" s="115" t="s">
        <v>265</v>
      </c>
      <c r="E427" s="113" t="s">
        <v>2377</v>
      </c>
      <c r="F427" s="162" t="s">
        <v>3666</v>
      </c>
      <c r="G427" s="162" t="s">
        <v>3659</v>
      </c>
      <c r="H427" s="162"/>
      <c r="I427" s="116" t="str">
        <f>IF(VLOOKUP($D427,WWF_2013Samples_20140919.xlsx!$A$1:$I$588,2,FALSE)=0,"",VLOOKUP($D427,WWF_2013Samples_20140919.xlsx!$A$1:$I$588,2,FALSE))</f>
        <v>21/03/2013</v>
      </c>
      <c r="J427" s="116" t="str">
        <f>IF(VLOOKUP($D427,WWF_2013Samples_20140919.xlsx!$A$1:$I$588,3,FALSE)=0,"",VLOOKUP($D427,WWF_2013Samples_20140919.xlsx!$A$1:$I$588,3,FALSE))</f>
        <v>Quang Nam SaoLa NR</v>
      </c>
      <c r="K427" s="117">
        <f>IF(VLOOKUP($D427,WWF_2013Samples_20140919.xlsx!$A$1:$I$588,4,FALSE)=0,"",VLOOKUP($D427,WWF_2013Samples_20140919.xlsx!$A$1:$I$588,4,FALSE))</f>
        <v>25</v>
      </c>
      <c r="L427" s="118" t="str">
        <f>IF(VLOOKUP($D427,WWF_2013Samples_20140919.xlsx!$A$1:$I$588,5,FALSE)=0,"",VLOOKUP($D427,WWF_2013Samples_20140919.xlsx!$A$1:$I$588,5,FALSE))</f>
        <v>35 - Huy</v>
      </c>
      <c r="M427" s="118">
        <f>IF(VLOOKUP($D427,WWF_2013Samples_20140919.xlsx!$A$1:$I$588,6,FALSE)=0,"",VLOOKUP($D427,WWF_2013Samples_20140919.xlsx!$A$1:$I$588,6,FALSE))</f>
        <v>17</v>
      </c>
      <c r="N427" s="118" t="str">
        <f>IF(VLOOKUP($D427,WWF_2013Samples_20140919.xlsx!$A$1:$I$588,7,FALSE)=0,"",VLOOKUP($D427,WWF_2013Samples_20140919.xlsx!$A$1:$I$588,7,FALSE))</f>
        <v>QN-206</v>
      </c>
      <c r="O427" s="119"/>
      <c r="P427" s="113"/>
      <c r="Q427" s="113"/>
      <c r="R427" s="113"/>
    </row>
    <row r="428" spans="1:18" s="108" customFormat="1">
      <c r="A428" s="113"/>
      <c r="B428" s="113">
        <v>426</v>
      </c>
      <c r="C428" s="114" t="s">
        <v>718</v>
      </c>
      <c r="D428" s="115" t="s">
        <v>160</v>
      </c>
      <c r="E428" s="113" t="s">
        <v>2377</v>
      </c>
      <c r="F428" s="162" t="s">
        <v>3666</v>
      </c>
      <c r="G428" s="162" t="s">
        <v>3659</v>
      </c>
      <c r="H428" s="162"/>
      <c r="I428" s="116" t="str">
        <f>IF(VLOOKUP($D428,WWF_2013Samples_20140919.xlsx!$A$1:$I$588,2,FALSE)=0,"",VLOOKUP($D428,WWF_2013Samples_20140919.xlsx!$A$1:$I$588,2,FALSE))</f>
        <v>25/05/2013</v>
      </c>
      <c r="J428" s="116" t="str">
        <f>IF(VLOOKUP($D428,WWF_2013Samples_20140919.xlsx!$A$1:$I$588,3,FALSE)=0,"",VLOOKUP($D428,WWF_2013Samples_20140919.xlsx!$A$1:$I$588,3,FALSE))</f>
        <v>Quang Nam SaoLa NR</v>
      </c>
      <c r="K428" s="117">
        <f>IF(VLOOKUP($D428,WWF_2013Samples_20140919.xlsx!$A$1:$I$588,4,FALSE)=0,"",VLOOKUP($D428,WWF_2013Samples_20140919.xlsx!$A$1:$I$588,4,FALSE))</f>
        <v>35</v>
      </c>
      <c r="L428" s="118" t="str">
        <f>IF(VLOOKUP($D428,WWF_2013Samples_20140919.xlsx!$A$1:$I$588,5,FALSE)=0,"",VLOOKUP($D428,WWF_2013Samples_20140919.xlsx!$A$1:$I$588,5,FALSE))</f>
        <v>41 - Huy</v>
      </c>
      <c r="M428" s="118">
        <f>IF(VLOOKUP($D428,WWF_2013Samples_20140919.xlsx!$A$1:$I$588,6,FALSE)=0,"",VLOOKUP($D428,WWF_2013Samples_20140919.xlsx!$A$1:$I$588,6,FALSE))</f>
        <v>21</v>
      </c>
      <c r="N428" s="118" t="str">
        <f>IF(VLOOKUP($D428,WWF_2013Samples_20140919.xlsx!$A$1:$I$588,7,FALSE)=0,"",VLOOKUP($D428,WWF_2013Samples_20140919.xlsx!$A$1:$I$588,7,FALSE))</f>
        <v>QN-212</v>
      </c>
      <c r="O428" s="119"/>
      <c r="P428" s="113"/>
      <c r="Q428" s="113"/>
      <c r="R428" s="113"/>
    </row>
    <row r="429" spans="1:18" s="108" customFormat="1">
      <c r="A429" s="113"/>
      <c r="B429" s="113">
        <v>427</v>
      </c>
      <c r="C429" s="114" t="s">
        <v>718</v>
      </c>
      <c r="D429" s="115" t="s">
        <v>366</v>
      </c>
      <c r="E429" s="113" t="s">
        <v>2377</v>
      </c>
      <c r="F429" s="162" t="s">
        <v>3666</v>
      </c>
      <c r="G429" s="162" t="s">
        <v>3659</v>
      </c>
      <c r="H429" s="162"/>
      <c r="I429" s="116" t="str">
        <f>IF(VLOOKUP($D429,WWF_2013Samples_20140919.xlsx!$A$1:$I$588,2,FALSE)=0,"",VLOOKUP($D429,WWF_2013Samples_20140919.xlsx!$A$1:$I$588,2,FALSE))</f>
        <v>19/05/2013</v>
      </c>
      <c r="J429" s="116" t="str">
        <f>IF(VLOOKUP($D429,WWF_2013Samples_20140919.xlsx!$A$1:$I$588,3,FALSE)=0,"",VLOOKUP($D429,WWF_2013Samples_20140919.xlsx!$A$1:$I$588,3,FALSE))</f>
        <v>Quang Nam SaoLa NR</v>
      </c>
      <c r="K429" s="117">
        <f>IF(VLOOKUP($D429,WWF_2013Samples_20140919.xlsx!$A$1:$I$588,4,FALSE)=0,"",VLOOKUP($D429,WWF_2013Samples_20140919.xlsx!$A$1:$I$588,4,FALSE))</f>
        <v>23</v>
      </c>
      <c r="L429" s="118" t="str">
        <f>IF(VLOOKUP($D429,WWF_2013Samples_20140919.xlsx!$A$1:$I$588,5,FALSE)=0,"",VLOOKUP($D429,WWF_2013Samples_20140919.xlsx!$A$1:$I$588,5,FALSE))</f>
        <v>A19/05/13 I</v>
      </c>
      <c r="M429" s="118">
        <f>IF(VLOOKUP($D429,WWF_2013Samples_20140919.xlsx!$A$1:$I$588,6,FALSE)=0,"",VLOOKUP($D429,WWF_2013Samples_20140919.xlsx!$A$1:$I$588,6,FALSE))</f>
        <v>100</v>
      </c>
      <c r="N429" s="118" t="str">
        <f>IF(VLOOKUP($D429,WWF_2013Samples_20140919.xlsx!$A$1:$I$588,7,FALSE)=0,"",VLOOKUP($D429,WWF_2013Samples_20140919.xlsx!$A$1:$I$588,7,FALSE))</f>
        <v>QN-217</v>
      </c>
      <c r="O429" s="119"/>
      <c r="P429" s="113"/>
      <c r="Q429" s="113"/>
      <c r="R429" s="113"/>
    </row>
    <row r="430" spans="1:18" s="108" customFormat="1">
      <c r="A430" s="113"/>
      <c r="B430" s="113">
        <v>428</v>
      </c>
      <c r="C430" s="114" t="s">
        <v>718</v>
      </c>
      <c r="D430" s="115" t="s">
        <v>334</v>
      </c>
      <c r="E430" s="113" t="s">
        <v>2377</v>
      </c>
      <c r="F430" s="162" t="s">
        <v>3666</v>
      </c>
      <c r="G430" s="162" t="s">
        <v>3659</v>
      </c>
      <c r="H430" s="162"/>
      <c r="I430" s="116" t="str">
        <f>IF(VLOOKUP($D430,WWF_2013Samples_20140919.xlsx!$A$1:$I$588,2,FALSE)=0,"",VLOOKUP($D430,WWF_2013Samples_20140919.xlsx!$A$1:$I$588,2,FALSE))</f>
        <v>19/05/2013</v>
      </c>
      <c r="J430" s="116" t="str">
        <f>IF(VLOOKUP($D430,WWF_2013Samples_20140919.xlsx!$A$1:$I$588,3,FALSE)=0,"",VLOOKUP($D430,WWF_2013Samples_20140919.xlsx!$A$1:$I$588,3,FALSE))</f>
        <v>Quang Nam SaoLa NR</v>
      </c>
      <c r="K430" s="117">
        <f>IF(VLOOKUP($D430,WWF_2013Samples_20140919.xlsx!$A$1:$I$588,4,FALSE)=0,"",VLOOKUP($D430,WWF_2013Samples_20140919.xlsx!$A$1:$I$588,4,FALSE))</f>
        <v>23</v>
      </c>
      <c r="L430" s="118" t="str">
        <f>IF(VLOOKUP($D430,WWF_2013Samples_20140919.xlsx!$A$1:$I$588,5,FALSE)=0,"",VLOOKUP($D430,WWF_2013Samples_20140919.xlsx!$A$1:$I$588,5,FALSE))</f>
        <v>A19/05/13 II</v>
      </c>
      <c r="M430" s="118">
        <f>IF(VLOOKUP($D430,WWF_2013Samples_20140919.xlsx!$A$1:$I$588,6,FALSE)=0,"",VLOOKUP($D430,WWF_2013Samples_20140919.xlsx!$A$1:$I$588,6,FALSE))</f>
        <v>86</v>
      </c>
      <c r="N430" s="118" t="str">
        <f>IF(VLOOKUP($D430,WWF_2013Samples_20140919.xlsx!$A$1:$I$588,7,FALSE)=0,"",VLOOKUP($D430,WWF_2013Samples_20140919.xlsx!$A$1:$I$588,7,FALSE))</f>
        <v>QN-218</v>
      </c>
      <c r="O430" s="119"/>
      <c r="P430" s="113"/>
      <c r="Q430" s="113"/>
      <c r="R430" s="113"/>
    </row>
    <row r="431" spans="1:18" s="108" customFormat="1">
      <c r="A431" s="113"/>
      <c r="B431" s="113">
        <v>429</v>
      </c>
      <c r="C431" s="114" t="s">
        <v>718</v>
      </c>
      <c r="D431" s="115" t="s">
        <v>208</v>
      </c>
      <c r="E431" s="113" t="s">
        <v>2377</v>
      </c>
      <c r="F431" s="162" t="s">
        <v>3666</v>
      </c>
      <c r="G431" s="162" t="s">
        <v>3659</v>
      </c>
      <c r="H431" s="162"/>
      <c r="I431" s="116" t="str">
        <f>IF(VLOOKUP($D431,WWF_2013Samples_20140919.xlsx!$A$1:$I$588,2,FALSE)=0,"",VLOOKUP($D431,WWF_2013Samples_20140919.xlsx!$A$1:$I$588,2,FALSE))</f>
        <v>19/05/2013</v>
      </c>
      <c r="J431" s="116" t="str">
        <f>IF(VLOOKUP($D431,WWF_2013Samples_20140919.xlsx!$A$1:$I$588,3,FALSE)=0,"",VLOOKUP($D431,WWF_2013Samples_20140919.xlsx!$A$1:$I$588,3,FALSE))</f>
        <v>Quang Nam SaoLa NR</v>
      </c>
      <c r="K431" s="117">
        <f>IF(VLOOKUP($D431,WWF_2013Samples_20140919.xlsx!$A$1:$I$588,4,FALSE)=0,"",VLOOKUP($D431,WWF_2013Samples_20140919.xlsx!$A$1:$I$588,4,FALSE))</f>
        <v>23</v>
      </c>
      <c r="L431" s="118" t="str">
        <f>IF(VLOOKUP($D431,WWF_2013Samples_20140919.xlsx!$A$1:$I$588,5,FALSE)=0,"",VLOOKUP($D431,WWF_2013Samples_20140919.xlsx!$A$1:$I$588,5,FALSE))</f>
        <v>A19/05/13 IV</v>
      </c>
      <c r="M431" s="118">
        <f>IF(VLOOKUP($D431,WWF_2013Samples_20140919.xlsx!$A$1:$I$588,6,FALSE)=0,"",VLOOKUP($D431,WWF_2013Samples_20140919.xlsx!$A$1:$I$588,6,FALSE))</f>
        <v>94</v>
      </c>
      <c r="N431" s="118" t="str">
        <f>IF(VLOOKUP($D431,WWF_2013Samples_20140919.xlsx!$A$1:$I$588,7,FALSE)=0,"",VLOOKUP($D431,WWF_2013Samples_20140919.xlsx!$A$1:$I$588,7,FALSE))</f>
        <v>QN-220</v>
      </c>
      <c r="O431" s="119"/>
      <c r="P431" s="113"/>
      <c r="Q431" s="113"/>
      <c r="R431" s="113"/>
    </row>
    <row r="432" spans="1:18" s="108" customFormat="1">
      <c r="A432" s="113"/>
      <c r="B432" s="113">
        <v>430</v>
      </c>
      <c r="C432" s="114" t="s">
        <v>718</v>
      </c>
      <c r="D432" s="115" t="s">
        <v>338</v>
      </c>
      <c r="E432" s="113" t="s">
        <v>2377</v>
      </c>
      <c r="F432" s="162" t="s">
        <v>3666</v>
      </c>
      <c r="G432" s="162" t="s">
        <v>3659</v>
      </c>
      <c r="H432" s="162"/>
      <c r="I432" s="116" t="str">
        <f>IF(VLOOKUP($D432,WWF_2013Samples_20140919.xlsx!$A$1:$I$588,2,FALSE)=0,"",VLOOKUP($D432,WWF_2013Samples_20140919.xlsx!$A$1:$I$588,2,FALSE))</f>
        <v>20/05/2013</v>
      </c>
      <c r="J432" s="116" t="str">
        <f>IF(VLOOKUP($D432,WWF_2013Samples_20140919.xlsx!$A$1:$I$588,3,FALSE)=0,"",VLOOKUP($D432,WWF_2013Samples_20140919.xlsx!$A$1:$I$588,3,FALSE))</f>
        <v>Quang Nam SaoLa NR</v>
      </c>
      <c r="K432" s="117">
        <f>IF(VLOOKUP($D432,WWF_2013Samples_20140919.xlsx!$A$1:$I$588,4,FALSE)=0,"",VLOOKUP($D432,WWF_2013Samples_20140919.xlsx!$A$1:$I$588,4,FALSE))</f>
        <v>23</v>
      </c>
      <c r="L432" s="118" t="str">
        <f>IF(VLOOKUP($D432,WWF_2013Samples_20140919.xlsx!$A$1:$I$588,5,FALSE)=0,"",VLOOKUP($D432,WWF_2013Samples_20140919.xlsx!$A$1:$I$588,5,FALSE))</f>
        <v>A20/05/13 I</v>
      </c>
      <c r="M432" s="118">
        <f>IF(VLOOKUP($D432,WWF_2013Samples_20140919.xlsx!$A$1:$I$588,6,FALSE)=0,"",VLOOKUP($D432,WWF_2013Samples_20140919.xlsx!$A$1:$I$588,6,FALSE))</f>
        <v>77</v>
      </c>
      <c r="N432" s="118" t="str">
        <f>IF(VLOOKUP($D432,WWF_2013Samples_20140919.xlsx!$A$1:$I$588,7,FALSE)=0,"",VLOOKUP($D432,WWF_2013Samples_20140919.xlsx!$A$1:$I$588,7,FALSE))</f>
        <v>QN-221</v>
      </c>
      <c r="O432" s="119"/>
      <c r="P432" s="113"/>
      <c r="Q432" s="113"/>
      <c r="R432" s="113"/>
    </row>
    <row r="433" spans="1:18" s="108" customFormat="1">
      <c r="A433" s="113"/>
      <c r="B433" s="113">
        <v>431</v>
      </c>
      <c r="C433" s="114" t="s">
        <v>718</v>
      </c>
      <c r="D433" s="115" t="s">
        <v>371</v>
      </c>
      <c r="E433" s="113" t="s">
        <v>2377</v>
      </c>
      <c r="F433" s="162" t="s">
        <v>3666</v>
      </c>
      <c r="G433" s="162" t="s">
        <v>3659</v>
      </c>
      <c r="H433" s="162"/>
      <c r="I433" s="116" t="str">
        <f>IF(VLOOKUP($D433,WWF_2013Samples_20140919.xlsx!$A$1:$I$588,2,FALSE)=0,"",VLOOKUP($D433,WWF_2013Samples_20140919.xlsx!$A$1:$I$588,2,FALSE))</f>
        <v>20/05/2013</v>
      </c>
      <c r="J433" s="116" t="str">
        <f>IF(VLOOKUP($D433,WWF_2013Samples_20140919.xlsx!$A$1:$I$588,3,FALSE)=0,"",VLOOKUP($D433,WWF_2013Samples_20140919.xlsx!$A$1:$I$588,3,FALSE))</f>
        <v>Quang Nam SaoLa NR</v>
      </c>
      <c r="K433" s="117">
        <f>IF(VLOOKUP($D433,WWF_2013Samples_20140919.xlsx!$A$1:$I$588,4,FALSE)=0,"",VLOOKUP($D433,WWF_2013Samples_20140919.xlsx!$A$1:$I$588,4,FALSE))</f>
        <v>23</v>
      </c>
      <c r="L433" s="118" t="str">
        <f>IF(VLOOKUP($D433,WWF_2013Samples_20140919.xlsx!$A$1:$I$588,5,FALSE)=0,"",VLOOKUP($D433,WWF_2013Samples_20140919.xlsx!$A$1:$I$588,5,FALSE))</f>
        <v>A20/05/13 IV</v>
      </c>
      <c r="M433" s="118">
        <f>IF(VLOOKUP($D433,WWF_2013Samples_20140919.xlsx!$A$1:$I$588,6,FALSE)=0,"",VLOOKUP($D433,WWF_2013Samples_20140919.xlsx!$A$1:$I$588,6,FALSE))</f>
        <v>75</v>
      </c>
      <c r="N433" s="118" t="str">
        <f>IF(VLOOKUP($D433,WWF_2013Samples_20140919.xlsx!$A$1:$I$588,7,FALSE)=0,"",VLOOKUP($D433,WWF_2013Samples_20140919.xlsx!$A$1:$I$588,7,FALSE))</f>
        <v>QN-223</v>
      </c>
      <c r="O433" s="119"/>
      <c r="P433" s="113"/>
      <c r="Q433" s="113"/>
      <c r="R433" s="113"/>
    </row>
    <row r="434" spans="1:18" s="108" customFormat="1">
      <c r="A434" s="113"/>
      <c r="B434" s="113">
        <v>432</v>
      </c>
      <c r="C434" s="114" t="s">
        <v>718</v>
      </c>
      <c r="D434" s="115" t="s">
        <v>335</v>
      </c>
      <c r="E434" s="113" t="s">
        <v>2377</v>
      </c>
      <c r="F434" s="162" t="s">
        <v>3666</v>
      </c>
      <c r="G434" s="162" t="s">
        <v>3659</v>
      </c>
      <c r="H434" s="162"/>
      <c r="I434" s="116" t="str">
        <f>IF(VLOOKUP($D434,WWF_2013Samples_20140919.xlsx!$A$1:$I$588,2,FALSE)=0,"",VLOOKUP($D434,WWF_2013Samples_20140919.xlsx!$A$1:$I$588,2,FALSE))</f>
        <v>21/05/2013</v>
      </c>
      <c r="J434" s="116" t="str">
        <f>IF(VLOOKUP($D434,WWF_2013Samples_20140919.xlsx!$A$1:$I$588,3,FALSE)=0,"",VLOOKUP($D434,WWF_2013Samples_20140919.xlsx!$A$1:$I$588,3,FALSE))</f>
        <v>Quang Nam SaoLa NR</v>
      </c>
      <c r="K434" s="117">
        <f>IF(VLOOKUP($D434,WWF_2013Samples_20140919.xlsx!$A$1:$I$588,4,FALSE)=0,"",VLOOKUP($D434,WWF_2013Samples_20140919.xlsx!$A$1:$I$588,4,FALSE))</f>
        <v>23</v>
      </c>
      <c r="L434" s="118" t="str">
        <f>IF(VLOOKUP($D434,WWF_2013Samples_20140919.xlsx!$A$1:$I$588,5,FALSE)=0,"",VLOOKUP($D434,WWF_2013Samples_20140919.xlsx!$A$1:$I$588,5,FALSE))</f>
        <v>A21/05/13 I</v>
      </c>
      <c r="M434" s="118">
        <f>IF(VLOOKUP($D434,WWF_2013Samples_20140919.xlsx!$A$1:$I$588,6,FALSE)=0,"",VLOOKUP($D434,WWF_2013Samples_20140919.xlsx!$A$1:$I$588,6,FALSE))</f>
        <v>83</v>
      </c>
      <c r="N434" s="118" t="str">
        <f>IF(VLOOKUP($D434,WWF_2013Samples_20140919.xlsx!$A$1:$I$588,7,FALSE)=0,"",VLOOKUP($D434,WWF_2013Samples_20140919.xlsx!$A$1:$I$588,7,FALSE))</f>
        <v>QN-225</v>
      </c>
      <c r="O434" s="119"/>
      <c r="P434" s="113"/>
      <c r="Q434" s="113"/>
      <c r="R434" s="113"/>
    </row>
    <row r="435" spans="1:18" s="108" customFormat="1">
      <c r="A435" s="113"/>
      <c r="B435" s="113">
        <v>433</v>
      </c>
      <c r="C435" s="114" t="s">
        <v>718</v>
      </c>
      <c r="D435" s="115" t="s">
        <v>280</v>
      </c>
      <c r="E435" s="113" t="s">
        <v>2377</v>
      </c>
      <c r="F435" s="162" t="s">
        <v>3666</v>
      </c>
      <c r="G435" s="162" t="s">
        <v>3659</v>
      </c>
      <c r="H435" s="162"/>
      <c r="I435" s="116" t="str">
        <f>IF(VLOOKUP($D435,WWF_2013Samples_20140919.xlsx!$A$1:$I$588,2,FALSE)=0,"",VLOOKUP($D435,WWF_2013Samples_20140919.xlsx!$A$1:$I$588,2,FALSE))</f>
        <v>21/05/2013</v>
      </c>
      <c r="J435" s="116" t="str">
        <f>IF(VLOOKUP($D435,WWF_2013Samples_20140919.xlsx!$A$1:$I$588,3,FALSE)=0,"",VLOOKUP($D435,WWF_2013Samples_20140919.xlsx!$A$1:$I$588,3,FALSE))</f>
        <v>Quang Nam SaoLa NR</v>
      </c>
      <c r="K435" s="117">
        <f>IF(VLOOKUP($D435,WWF_2013Samples_20140919.xlsx!$A$1:$I$588,4,FALSE)=0,"",VLOOKUP($D435,WWF_2013Samples_20140919.xlsx!$A$1:$I$588,4,FALSE))</f>
        <v>23</v>
      </c>
      <c r="L435" s="118" t="str">
        <f>IF(VLOOKUP($D435,WWF_2013Samples_20140919.xlsx!$A$1:$I$588,5,FALSE)=0,"",VLOOKUP($D435,WWF_2013Samples_20140919.xlsx!$A$1:$I$588,5,FALSE))</f>
        <v>A21/05/13 II</v>
      </c>
      <c r="M435" s="118">
        <f>IF(VLOOKUP($D435,WWF_2013Samples_20140919.xlsx!$A$1:$I$588,6,FALSE)=0,"",VLOOKUP($D435,WWF_2013Samples_20140919.xlsx!$A$1:$I$588,6,FALSE))</f>
        <v>98</v>
      </c>
      <c r="N435" s="118" t="str">
        <f>IF(VLOOKUP($D435,WWF_2013Samples_20140919.xlsx!$A$1:$I$588,7,FALSE)=0,"",VLOOKUP($D435,WWF_2013Samples_20140919.xlsx!$A$1:$I$588,7,FALSE))</f>
        <v>QN-226</v>
      </c>
      <c r="O435" s="119"/>
      <c r="P435" s="113"/>
      <c r="Q435" s="113"/>
      <c r="R435" s="113"/>
    </row>
    <row r="436" spans="1:18" s="108" customFormat="1">
      <c r="A436" s="113"/>
      <c r="B436" s="113">
        <v>434</v>
      </c>
      <c r="C436" s="114" t="s">
        <v>718</v>
      </c>
      <c r="D436" s="115" t="s">
        <v>307</v>
      </c>
      <c r="E436" s="113" t="s">
        <v>2377</v>
      </c>
      <c r="F436" s="162" t="s">
        <v>3666</v>
      </c>
      <c r="G436" s="162" t="s">
        <v>3659</v>
      </c>
      <c r="H436" s="162"/>
      <c r="I436" s="116" t="str">
        <f>IF(VLOOKUP($D436,WWF_2013Samples_20140919.xlsx!$A$1:$I$588,2,FALSE)=0,"",VLOOKUP($D436,WWF_2013Samples_20140919.xlsx!$A$1:$I$588,2,FALSE))</f>
        <v>21/05/2013</v>
      </c>
      <c r="J436" s="116" t="str">
        <f>IF(VLOOKUP($D436,WWF_2013Samples_20140919.xlsx!$A$1:$I$588,3,FALSE)=0,"",VLOOKUP($D436,WWF_2013Samples_20140919.xlsx!$A$1:$I$588,3,FALSE))</f>
        <v>Quang Nam SaoLa NR</v>
      </c>
      <c r="K436" s="117">
        <f>IF(VLOOKUP($D436,WWF_2013Samples_20140919.xlsx!$A$1:$I$588,4,FALSE)=0,"",VLOOKUP($D436,WWF_2013Samples_20140919.xlsx!$A$1:$I$588,4,FALSE))</f>
        <v>23</v>
      </c>
      <c r="L436" s="118" t="str">
        <f>IF(VLOOKUP($D436,WWF_2013Samples_20140919.xlsx!$A$1:$I$588,5,FALSE)=0,"",VLOOKUP($D436,WWF_2013Samples_20140919.xlsx!$A$1:$I$588,5,FALSE))</f>
        <v>A21/05/13 III</v>
      </c>
      <c r="M436" s="118">
        <f>IF(VLOOKUP($D436,WWF_2013Samples_20140919.xlsx!$A$1:$I$588,6,FALSE)=0,"",VLOOKUP($D436,WWF_2013Samples_20140919.xlsx!$A$1:$I$588,6,FALSE))</f>
        <v>63</v>
      </c>
      <c r="N436" s="118" t="str">
        <f>IF(VLOOKUP($D436,WWF_2013Samples_20140919.xlsx!$A$1:$I$588,7,FALSE)=0,"",VLOOKUP($D436,WWF_2013Samples_20140919.xlsx!$A$1:$I$588,7,FALSE))</f>
        <v>QN-227</v>
      </c>
      <c r="O436" s="119"/>
      <c r="P436" s="113"/>
      <c r="Q436" s="113"/>
      <c r="R436" s="113"/>
    </row>
    <row r="437" spans="1:18" s="108" customFormat="1">
      <c r="A437" s="113"/>
      <c r="B437" s="113">
        <v>435</v>
      </c>
      <c r="C437" s="114" t="s">
        <v>718</v>
      </c>
      <c r="D437" s="115" t="s">
        <v>536</v>
      </c>
      <c r="E437" s="113" t="s">
        <v>2377</v>
      </c>
      <c r="F437" s="162" t="s">
        <v>3666</v>
      </c>
      <c r="G437" s="162" t="s">
        <v>3659</v>
      </c>
      <c r="H437" s="162"/>
      <c r="I437" s="116" t="str">
        <f>IF(VLOOKUP($D437,WWF_2013Samples_20140919.xlsx!$A$1:$I$588,2,FALSE)=0,"",VLOOKUP($D437,WWF_2013Samples_20140919.xlsx!$A$1:$I$588,2,FALSE))</f>
        <v>25/05/2013</v>
      </c>
      <c r="J437" s="116" t="str">
        <f>IF(VLOOKUP($D437,WWF_2013Samples_20140919.xlsx!$A$1:$I$588,3,FALSE)=0,"",VLOOKUP($D437,WWF_2013Samples_20140919.xlsx!$A$1:$I$588,3,FALSE))</f>
        <v>Quang Nam SaoLa NR</v>
      </c>
      <c r="K437" s="117">
        <f>IF(VLOOKUP($D437,WWF_2013Samples_20140919.xlsx!$A$1:$I$588,4,FALSE)=0,"",VLOOKUP($D437,WWF_2013Samples_20140919.xlsx!$A$1:$I$588,4,FALSE))</f>
        <v>43</v>
      </c>
      <c r="L437" s="118" t="str">
        <f>IF(VLOOKUP($D437,WWF_2013Samples_20140919.xlsx!$A$1:$I$588,5,FALSE)=0,"",VLOOKUP($D437,WWF_2013Samples_20140919.xlsx!$A$1:$I$588,5,FALSE))</f>
        <v>A25/05/13 I</v>
      </c>
      <c r="M437" s="118">
        <f>IF(VLOOKUP($D437,WWF_2013Samples_20140919.xlsx!$A$1:$I$588,6,FALSE)=0,"",VLOOKUP($D437,WWF_2013Samples_20140919.xlsx!$A$1:$I$588,6,FALSE))</f>
        <v>8</v>
      </c>
      <c r="N437" s="118" t="str">
        <f>IF(VLOOKUP($D437,WWF_2013Samples_20140919.xlsx!$A$1:$I$588,7,FALSE)=0,"",VLOOKUP($D437,WWF_2013Samples_20140919.xlsx!$A$1:$I$588,7,FALSE))</f>
        <v>QN-229</v>
      </c>
      <c r="O437" s="119"/>
      <c r="P437" s="113"/>
      <c r="Q437" s="113"/>
      <c r="R437" s="113"/>
    </row>
    <row r="438" spans="1:18" s="108" customFormat="1">
      <c r="B438" s="108">
        <v>436</v>
      </c>
      <c r="C438" s="121" t="s">
        <v>722</v>
      </c>
      <c r="D438" s="122" t="s">
        <v>676</v>
      </c>
      <c r="E438" s="108" t="s">
        <v>3653</v>
      </c>
      <c r="F438" s="162"/>
      <c r="G438" s="162" t="s">
        <v>3655</v>
      </c>
      <c r="H438" s="162"/>
      <c r="I438" s="110"/>
      <c r="J438" s="110"/>
      <c r="K438" s="110"/>
      <c r="L438" s="110"/>
      <c r="M438" s="112"/>
      <c r="N438" s="120"/>
      <c r="O438" s="120"/>
    </row>
    <row r="439" spans="1:18" s="108" customFormat="1">
      <c r="B439" s="108">
        <v>437</v>
      </c>
      <c r="C439" s="121" t="s">
        <v>722</v>
      </c>
      <c r="D439" s="122" t="s">
        <v>701</v>
      </c>
      <c r="E439" s="108" t="s">
        <v>3653</v>
      </c>
      <c r="F439" s="162"/>
      <c r="G439" s="162" t="s">
        <v>3655</v>
      </c>
      <c r="H439" s="162"/>
      <c r="I439" s="110"/>
      <c r="J439" s="110"/>
      <c r="K439" s="110"/>
      <c r="L439" s="110"/>
      <c r="M439" s="112"/>
      <c r="N439" s="120"/>
      <c r="O439" s="120"/>
    </row>
    <row r="440" spans="1:18" s="108" customFormat="1">
      <c r="B440" s="108">
        <v>438</v>
      </c>
      <c r="C440" s="121" t="s">
        <v>722</v>
      </c>
      <c r="D440" s="122" t="s">
        <v>459</v>
      </c>
      <c r="E440" s="108" t="s">
        <v>3653</v>
      </c>
      <c r="F440" s="162"/>
      <c r="G440" s="162" t="s">
        <v>3655</v>
      </c>
      <c r="H440" s="162"/>
      <c r="I440" s="110"/>
      <c r="J440" s="110"/>
      <c r="K440" s="110"/>
      <c r="L440" s="110"/>
      <c r="M440" s="112"/>
      <c r="N440" s="120"/>
      <c r="O440" s="120"/>
    </row>
    <row r="441" spans="1:18" s="108" customFormat="1">
      <c r="B441" s="108">
        <v>439</v>
      </c>
      <c r="C441" s="121" t="s">
        <v>722</v>
      </c>
      <c r="D441" s="122" t="s">
        <v>616</v>
      </c>
      <c r="E441" s="108" t="s">
        <v>3653</v>
      </c>
      <c r="F441" s="162"/>
      <c r="G441" s="162" t="s">
        <v>3655</v>
      </c>
      <c r="H441" s="162"/>
      <c r="I441" s="110"/>
      <c r="J441" s="110"/>
      <c r="K441" s="110"/>
      <c r="L441" s="110"/>
      <c r="M441" s="112"/>
      <c r="N441" s="120"/>
      <c r="O441" s="120"/>
    </row>
    <row r="442" spans="1:18" s="108" customFormat="1">
      <c r="B442" s="108">
        <v>440</v>
      </c>
      <c r="C442" s="121" t="s">
        <v>722</v>
      </c>
      <c r="D442" s="122" t="s">
        <v>613</v>
      </c>
      <c r="E442" s="108" t="s">
        <v>3653</v>
      </c>
      <c r="F442" s="162"/>
      <c r="G442" s="162" t="s">
        <v>3655</v>
      </c>
      <c r="H442" s="162"/>
      <c r="I442" s="110"/>
      <c r="J442" s="110"/>
      <c r="K442" s="110"/>
      <c r="L442" s="110"/>
      <c r="M442" s="112"/>
      <c r="N442" s="120"/>
      <c r="O442" s="120"/>
    </row>
    <row r="443" spans="1:18" s="108" customFormat="1">
      <c r="B443" s="108">
        <v>441</v>
      </c>
      <c r="C443" s="121" t="s">
        <v>722</v>
      </c>
      <c r="D443" s="122" t="s">
        <v>610</v>
      </c>
      <c r="E443" s="108" t="s">
        <v>3653</v>
      </c>
      <c r="F443" s="162"/>
      <c r="G443" s="162" t="s">
        <v>3655</v>
      </c>
      <c r="H443" s="162"/>
      <c r="I443" s="110"/>
      <c r="J443" s="110"/>
      <c r="K443" s="110"/>
      <c r="L443" s="110"/>
      <c r="M443" s="112"/>
      <c r="N443" s="120"/>
      <c r="O443" s="120"/>
    </row>
    <row r="444" spans="1:18" s="108" customFormat="1">
      <c r="B444" s="108">
        <v>442</v>
      </c>
      <c r="C444" s="121" t="s">
        <v>722</v>
      </c>
      <c r="D444" s="122" t="s">
        <v>709</v>
      </c>
      <c r="E444" s="108" t="s">
        <v>3653</v>
      </c>
      <c r="F444" s="162"/>
      <c r="G444" s="162" t="s">
        <v>3655</v>
      </c>
      <c r="H444" s="162"/>
      <c r="I444" s="110"/>
      <c r="J444" s="110"/>
      <c r="K444" s="110"/>
      <c r="L444" s="110"/>
      <c r="M444" s="112"/>
      <c r="N444" s="120"/>
      <c r="O444" s="120"/>
    </row>
    <row r="445" spans="1:18" s="108" customFormat="1">
      <c r="B445" s="108">
        <v>443</v>
      </c>
      <c r="C445" s="121" t="s">
        <v>722</v>
      </c>
      <c r="D445" s="122" t="s">
        <v>706</v>
      </c>
      <c r="E445" s="108" t="s">
        <v>3653</v>
      </c>
      <c r="F445" s="162"/>
      <c r="G445" s="162" t="s">
        <v>3655</v>
      </c>
      <c r="H445" s="162"/>
      <c r="I445" s="110"/>
      <c r="J445" s="110"/>
      <c r="K445" s="110"/>
      <c r="L445" s="110"/>
      <c r="M445" s="112"/>
      <c r="N445" s="120"/>
      <c r="O445" s="120"/>
    </row>
    <row r="446" spans="1:18" s="108" customFormat="1">
      <c r="B446" s="108">
        <v>444</v>
      </c>
      <c r="C446" s="121" t="s">
        <v>722</v>
      </c>
      <c r="D446" s="122" t="s">
        <v>660</v>
      </c>
      <c r="E446" s="108" t="s">
        <v>3653</v>
      </c>
      <c r="F446" s="162"/>
      <c r="G446" s="162" t="s">
        <v>3655</v>
      </c>
      <c r="H446" s="162"/>
      <c r="I446" s="110"/>
      <c r="J446" s="110"/>
      <c r="K446" s="110"/>
      <c r="L446" s="110"/>
      <c r="M446" s="112"/>
      <c r="N446" s="120"/>
      <c r="O446" s="120"/>
    </row>
    <row r="447" spans="1:18" s="108" customFormat="1">
      <c r="B447" s="108">
        <v>445</v>
      </c>
      <c r="C447" s="121" t="s">
        <v>722</v>
      </c>
      <c r="D447" s="122" t="s">
        <v>573</v>
      </c>
      <c r="E447" s="108" t="s">
        <v>3653</v>
      </c>
      <c r="F447" s="162"/>
      <c r="G447" s="162" t="s">
        <v>3655</v>
      </c>
      <c r="H447" s="162"/>
      <c r="I447" s="110"/>
      <c r="J447" s="110"/>
      <c r="K447" s="110"/>
      <c r="L447" s="110"/>
      <c r="M447" s="112"/>
      <c r="N447" s="120"/>
      <c r="O447" s="120"/>
    </row>
    <row r="448" spans="1:18" s="108" customFormat="1">
      <c r="B448" s="108">
        <v>446</v>
      </c>
      <c r="C448" s="121" t="s">
        <v>722</v>
      </c>
      <c r="D448" s="122" t="s">
        <v>569</v>
      </c>
      <c r="E448" s="108" t="s">
        <v>3653</v>
      </c>
      <c r="F448" s="162"/>
      <c r="G448" s="162" t="s">
        <v>3655</v>
      </c>
      <c r="H448" s="162"/>
      <c r="I448" s="110"/>
      <c r="J448" s="110"/>
      <c r="K448" s="110"/>
      <c r="L448" s="110"/>
      <c r="M448" s="112"/>
      <c r="N448" s="120"/>
      <c r="O448" s="120"/>
    </row>
    <row r="449" spans="1:18" s="108" customFormat="1">
      <c r="A449" s="113"/>
      <c r="B449" s="113">
        <v>447</v>
      </c>
      <c r="C449" s="114" t="s">
        <v>722</v>
      </c>
      <c r="D449" s="115" t="s">
        <v>87</v>
      </c>
      <c r="E449" s="113" t="s">
        <v>2377</v>
      </c>
      <c r="F449" s="162" t="s">
        <v>819</v>
      </c>
      <c r="G449" s="162" t="s">
        <v>3660</v>
      </c>
      <c r="H449" s="162"/>
      <c r="I449" s="116" t="str">
        <f>IF(VLOOKUP($D449,WWF_2013Samples_20140919.xlsx!$A$1:$I$588,2,FALSE)=0,"",VLOOKUP($D449,WWF_2013Samples_20140919.xlsx!$A$1:$I$588,2,FALSE))</f>
        <v/>
      </c>
      <c r="J449" s="116" t="str">
        <f>IF(VLOOKUP($D449,WWF_2013Samples_20140919.xlsx!$A$1:$I$588,3,FALSE)=0,"",VLOOKUP($D449,WWF_2013Samples_20140919.xlsx!$A$1:$I$588,3,FALSE))</f>
        <v>WWF-Xe Sap, Laos</v>
      </c>
      <c r="K449" s="117" t="str">
        <f>IF(VLOOKUP($D449,WWF_2013Samples_20140919.xlsx!$A$1:$I$588,4,FALSE)=0,"",VLOOKUP($D449,WWF_2013Samples_20140919.xlsx!$A$1:$I$588,4,FALSE))</f>
        <v>Laos</v>
      </c>
      <c r="L449" s="118" t="str">
        <f>IF(VLOOKUP($D449,WWF_2013Samples_20140919.xlsx!$A$1:$I$588,5,FALSE)=0,"",VLOOKUP($D449,WWF_2013Samples_20140919.xlsx!$A$1:$I$588,5,FALSE))</f>
        <v>XS # 17-2</v>
      </c>
      <c r="M449" s="118">
        <f>IF(VLOOKUP($D449,WWF_2013Samples_20140919.xlsx!$A$1:$I$588,6,FALSE)=0,"",VLOOKUP($D449,WWF_2013Samples_20140919.xlsx!$A$1:$I$588,6,FALSE))</f>
        <v>5</v>
      </c>
      <c r="N449" s="118" t="str">
        <f>IF(VLOOKUP($D449,WWF_2013Samples_20140919.xlsx!$A$1:$I$588,7,FALSE)=0,"",VLOOKUP($D449,WWF_2013Samples_20140919.xlsx!$A$1:$I$588,7,FALSE))</f>
        <v>XS-1</v>
      </c>
      <c r="O449" s="119"/>
      <c r="P449" s="113"/>
      <c r="Q449" s="113"/>
      <c r="R449" s="113"/>
    </row>
    <row r="450" spans="1:18" s="108" customFormat="1">
      <c r="A450" s="113"/>
      <c r="B450" s="113">
        <v>448</v>
      </c>
      <c r="C450" s="114" t="s">
        <v>722</v>
      </c>
      <c r="D450" s="115" t="s">
        <v>537</v>
      </c>
      <c r="E450" s="113" t="s">
        <v>2377</v>
      </c>
      <c r="F450" s="162" t="s">
        <v>819</v>
      </c>
      <c r="G450" s="162" t="s">
        <v>3665</v>
      </c>
      <c r="H450" s="162"/>
      <c r="I450" s="116" t="str">
        <f>IF(VLOOKUP($D450,WWF_2013Samples_20140919.xlsx!$A$1:$I$588,2,FALSE)=0,"",VLOOKUP($D450,WWF_2013Samples_20140919.xlsx!$A$1:$I$588,2,FALSE))</f>
        <v/>
      </c>
      <c r="J450" s="116" t="str">
        <f>IF(VLOOKUP($D450,WWF_2013Samples_20140919.xlsx!$A$1:$I$588,3,FALSE)=0,"",VLOOKUP($D450,WWF_2013Samples_20140919.xlsx!$A$1:$I$588,3,FALSE))</f>
        <v>WCS-LL, Laos</v>
      </c>
      <c r="K450" s="117" t="str">
        <f>IF(VLOOKUP($D450,WWF_2013Samples_20140919.xlsx!$A$1:$I$588,4,FALSE)=0,"",VLOOKUP($D450,WWF_2013Samples_20140919.xlsx!$A$1:$I$588,4,FALSE))</f>
        <v>Laos</v>
      </c>
      <c r="L450" s="118" t="str">
        <f>IF(VLOOKUP($D450,WWF_2013Samples_20140919.xlsx!$A$1:$I$588,5,FALSE)=0,"",VLOOKUP($D450,WWF_2013Samples_20140919.xlsx!$A$1:$I$588,5,FALSE))</f>
        <v>WCS-1-13-Rivter</v>
      </c>
      <c r="M450" s="118" t="str">
        <f>IF(VLOOKUP($D450,WWF_2013Samples_20140919.xlsx!$A$1:$I$588,6,FALSE)=0,"",VLOOKUP($D450,WWF_2013Samples_20140919.xlsx!$A$1:$I$588,6,FALSE))</f>
        <v/>
      </c>
      <c r="N450" s="118" t="str">
        <f>IF(VLOOKUP($D450,WWF_2013Samples_20140919.xlsx!$A$1:$I$588,7,FALSE)=0,"",VLOOKUP($D450,WWF_2013Samples_20140919.xlsx!$A$1:$I$588,7,FALSE))</f>
        <v>XS-18</v>
      </c>
      <c r="O450" s="119"/>
      <c r="P450" s="113"/>
      <c r="Q450" s="113"/>
      <c r="R450" s="113"/>
    </row>
    <row r="451" spans="1:18" s="108" customFormat="1">
      <c r="A451" s="113"/>
      <c r="B451" s="113">
        <v>449</v>
      </c>
      <c r="C451" s="114" t="s">
        <v>722</v>
      </c>
      <c r="D451" s="115" t="s">
        <v>344</v>
      </c>
      <c r="E451" s="113" t="s">
        <v>2377</v>
      </c>
      <c r="F451" s="162" t="s">
        <v>819</v>
      </c>
      <c r="G451" s="162" t="s">
        <v>3665</v>
      </c>
      <c r="H451" s="162"/>
      <c r="I451" s="116" t="str">
        <f>IF(VLOOKUP($D451,WWF_2013Samples_20140919.xlsx!$A$1:$I$588,2,FALSE)=0,"",VLOOKUP($D451,WWF_2013Samples_20140919.xlsx!$A$1:$I$588,2,FALSE))</f>
        <v/>
      </c>
      <c r="J451" s="116" t="str">
        <f>IF(VLOOKUP($D451,WWF_2013Samples_20140919.xlsx!$A$1:$I$588,3,FALSE)=0,"",VLOOKUP($D451,WWF_2013Samples_20140919.xlsx!$A$1:$I$588,3,FALSE))</f>
        <v>WCS-LL, Laos</v>
      </c>
      <c r="K451" s="117" t="str">
        <f>IF(VLOOKUP($D451,WWF_2013Samples_20140919.xlsx!$A$1:$I$588,4,FALSE)=0,"",VLOOKUP($D451,WWF_2013Samples_20140919.xlsx!$A$1:$I$588,4,FALSE))</f>
        <v>Laos</v>
      </c>
      <c r="L451" s="118" t="str">
        <f>IF(VLOOKUP($D451,WWF_2013Samples_20140919.xlsx!$A$1:$I$588,5,FALSE)=0,"",VLOOKUP($D451,WWF_2013Samples_20140919.xlsx!$A$1:$I$588,5,FALSE))</f>
        <v>WCS-2-13-Rivter</v>
      </c>
      <c r="M451" s="118" t="str">
        <f>IF(VLOOKUP($D451,WWF_2013Samples_20140919.xlsx!$A$1:$I$588,6,FALSE)=0,"",VLOOKUP($D451,WWF_2013Samples_20140919.xlsx!$A$1:$I$588,6,FALSE))</f>
        <v/>
      </c>
      <c r="N451" s="118" t="str">
        <f>IF(VLOOKUP($D451,WWF_2013Samples_20140919.xlsx!$A$1:$I$588,7,FALSE)=0,"",VLOOKUP($D451,WWF_2013Samples_20140919.xlsx!$A$1:$I$588,7,FALSE))</f>
        <v>XS-19</v>
      </c>
      <c r="O451" s="119"/>
      <c r="P451" s="113"/>
      <c r="Q451" s="113"/>
      <c r="R451" s="113"/>
    </row>
    <row r="452" spans="1:18" s="108" customFormat="1">
      <c r="A452" s="113"/>
      <c r="B452" s="113">
        <v>450</v>
      </c>
      <c r="C452" s="114" t="s">
        <v>722</v>
      </c>
      <c r="D452" s="115" t="s">
        <v>337</v>
      </c>
      <c r="E452" s="113" t="s">
        <v>2377</v>
      </c>
      <c r="F452" s="162" t="s">
        <v>819</v>
      </c>
      <c r="G452" s="162" t="s">
        <v>3665</v>
      </c>
      <c r="H452" s="162"/>
      <c r="I452" s="116" t="str">
        <f>IF(VLOOKUP($D452,WWF_2013Samples_20140919.xlsx!$A$1:$I$588,2,FALSE)=0,"",VLOOKUP($D452,WWF_2013Samples_20140919.xlsx!$A$1:$I$588,2,FALSE))</f>
        <v/>
      </c>
      <c r="J452" s="116" t="str">
        <f>IF(VLOOKUP($D452,WWF_2013Samples_20140919.xlsx!$A$1:$I$588,3,FALSE)=0,"",VLOOKUP($D452,WWF_2013Samples_20140919.xlsx!$A$1:$I$588,3,FALSE))</f>
        <v>WCS-LL, Laos</v>
      </c>
      <c r="K452" s="117" t="str">
        <f>IF(VLOOKUP($D452,WWF_2013Samples_20140919.xlsx!$A$1:$I$588,4,FALSE)=0,"",VLOOKUP($D452,WWF_2013Samples_20140919.xlsx!$A$1:$I$588,4,FALSE))</f>
        <v>Laos</v>
      </c>
      <c r="L452" s="118" t="str">
        <f>IF(VLOOKUP($D452,WWF_2013Samples_20140919.xlsx!$A$1:$I$588,5,FALSE)=0,"",VLOOKUP($D452,WWF_2013Samples_20140919.xlsx!$A$1:$I$588,5,FALSE))</f>
        <v>WCS-3-13-Rivter</v>
      </c>
      <c r="M452" s="118" t="str">
        <f>IF(VLOOKUP($D452,WWF_2013Samples_20140919.xlsx!$A$1:$I$588,6,FALSE)=0,"",VLOOKUP($D452,WWF_2013Samples_20140919.xlsx!$A$1:$I$588,6,FALSE))</f>
        <v/>
      </c>
      <c r="N452" s="118" t="str">
        <f>IF(VLOOKUP($D452,WWF_2013Samples_20140919.xlsx!$A$1:$I$588,7,FALSE)=0,"",VLOOKUP($D452,WWF_2013Samples_20140919.xlsx!$A$1:$I$588,7,FALSE))</f>
        <v>XS-20</v>
      </c>
      <c r="O452" s="119"/>
      <c r="P452" s="113"/>
      <c r="Q452" s="113"/>
      <c r="R452" s="113"/>
    </row>
    <row r="453" spans="1:18" s="108" customFormat="1">
      <c r="A453" s="113"/>
      <c r="B453" s="113">
        <v>451</v>
      </c>
      <c r="C453" s="114" t="s">
        <v>722</v>
      </c>
      <c r="D453" s="115" t="s">
        <v>528</v>
      </c>
      <c r="E453" s="113" t="s">
        <v>2377</v>
      </c>
      <c r="F453" s="162" t="s">
        <v>819</v>
      </c>
      <c r="G453" s="162" t="s">
        <v>3665</v>
      </c>
      <c r="H453" s="162"/>
      <c r="I453" s="116" t="str">
        <f>IF(VLOOKUP($D453,WWF_2013Samples_20140919.xlsx!$A$1:$I$588,2,FALSE)=0,"",VLOOKUP($D453,WWF_2013Samples_20140919.xlsx!$A$1:$I$588,2,FALSE))</f>
        <v/>
      </c>
      <c r="J453" s="116" t="str">
        <f>IF(VLOOKUP($D453,WWF_2013Samples_20140919.xlsx!$A$1:$I$588,3,FALSE)=0,"",VLOOKUP($D453,WWF_2013Samples_20140919.xlsx!$A$1:$I$588,3,FALSE))</f>
        <v>WCS-LL, Laos</v>
      </c>
      <c r="K453" s="117" t="str">
        <f>IF(VLOOKUP($D453,WWF_2013Samples_20140919.xlsx!$A$1:$I$588,4,FALSE)=0,"",VLOOKUP($D453,WWF_2013Samples_20140919.xlsx!$A$1:$I$588,4,FALSE))</f>
        <v>Laos</v>
      </c>
      <c r="L453" s="118" t="str">
        <f>IF(VLOOKUP($D453,WWF_2013Samples_20140919.xlsx!$A$1:$I$588,5,FALSE)=0,"",VLOOKUP($D453,WWF_2013Samples_20140919.xlsx!$A$1:$I$588,5,FALSE))</f>
        <v>WCS-4-13-Rivter</v>
      </c>
      <c r="M453" s="118" t="str">
        <f>IF(VLOOKUP($D453,WWF_2013Samples_20140919.xlsx!$A$1:$I$588,6,FALSE)=0,"",VLOOKUP($D453,WWF_2013Samples_20140919.xlsx!$A$1:$I$588,6,FALSE))</f>
        <v/>
      </c>
      <c r="N453" s="118" t="str">
        <f>IF(VLOOKUP($D453,WWF_2013Samples_20140919.xlsx!$A$1:$I$588,7,FALSE)=0,"",VLOOKUP($D453,WWF_2013Samples_20140919.xlsx!$A$1:$I$588,7,FALSE))</f>
        <v>XS-21</v>
      </c>
      <c r="O453" s="119"/>
      <c r="P453" s="113"/>
      <c r="Q453" s="113"/>
      <c r="R453" s="113"/>
    </row>
    <row r="454" spans="1:18" s="108" customFormat="1">
      <c r="A454" s="113"/>
      <c r="B454" s="113">
        <v>452</v>
      </c>
      <c r="C454" s="114" t="s">
        <v>722</v>
      </c>
      <c r="D454" s="115" t="s">
        <v>321</v>
      </c>
      <c r="E454" s="113" t="s">
        <v>2377</v>
      </c>
      <c r="F454" s="162" t="s">
        <v>819</v>
      </c>
      <c r="G454" s="162" t="s">
        <v>3665</v>
      </c>
      <c r="H454" s="162"/>
      <c r="I454" s="116" t="str">
        <f>IF(VLOOKUP($D454,WWF_2013Samples_20140919.xlsx!$A$1:$I$588,2,FALSE)=0,"",VLOOKUP($D454,WWF_2013Samples_20140919.xlsx!$A$1:$I$588,2,FALSE))</f>
        <v/>
      </c>
      <c r="J454" s="116" t="str">
        <f>IF(VLOOKUP($D454,WWF_2013Samples_20140919.xlsx!$A$1:$I$588,3,FALSE)=0,"",VLOOKUP($D454,WWF_2013Samples_20140919.xlsx!$A$1:$I$588,3,FALSE))</f>
        <v>WCS-LL, Laos</v>
      </c>
      <c r="K454" s="117" t="str">
        <f>IF(VLOOKUP($D454,WWF_2013Samples_20140919.xlsx!$A$1:$I$588,4,FALSE)=0,"",VLOOKUP($D454,WWF_2013Samples_20140919.xlsx!$A$1:$I$588,4,FALSE))</f>
        <v>Laos</v>
      </c>
      <c r="L454" s="118" t="str">
        <f>IF(VLOOKUP($D454,WWF_2013Samples_20140919.xlsx!$A$1:$I$588,5,FALSE)=0,"",VLOOKUP($D454,WWF_2013Samples_20140919.xlsx!$A$1:$I$588,5,FALSE))</f>
        <v>WCS-5-14-A-Start</v>
      </c>
      <c r="M454" s="118" t="str">
        <f>IF(VLOOKUP($D454,WWF_2013Samples_20140919.xlsx!$A$1:$I$588,6,FALSE)=0,"",VLOOKUP($D454,WWF_2013Samples_20140919.xlsx!$A$1:$I$588,6,FALSE))</f>
        <v/>
      </c>
      <c r="N454" s="118" t="str">
        <f>IF(VLOOKUP($D454,WWF_2013Samples_20140919.xlsx!$A$1:$I$588,7,FALSE)=0,"",VLOOKUP($D454,WWF_2013Samples_20140919.xlsx!$A$1:$I$588,7,FALSE))</f>
        <v>XS-22</v>
      </c>
      <c r="O454" s="119"/>
      <c r="P454" s="113"/>
      <c r="Q454" s="113"/>
      <c r="R454" s="113"/>
    </row>
    <row r="455" spans="1:18" s="108" customFormat="1">
      <c r="A455" s="113"/>
      <c r="B455" s="113">
        <v>453</v>
      </c>
      <c r="C455" s="114" t="s">
        <v>722</v>
      </c>
      <c r="D455" s="115" t="s">
        <v>322</v>
      </c>
      <c r="E455" s="113" t="s">
        <v>2377</v>
      </c>
      <c r="F455" s="162" t="s">
        <v>819</v>
      </c>
      <c r="G455" s="162" t="s">
        <v>3665</v>
      </c>
      <c r="H455" s="162"/>
      <c r="I455" s="116" t="str">
        <f>IF(VLOOKUP($D455,WWF_2013Samples_20140919.xlsx!$A$1:$I$588,2,FALSE)=0,"",VLOOKUP($D455,WWF_2013Samples_20140919.xlsx!$A$1:$I$588,2,FALSE))</f>
        <v/>
      </c>
      <c r="J455" s="116" t="str">
        <f>IF(VLOOKUP($D455,WWF_2013Samples_20140919.xlsx!$A$1:$I$588,3,FALSE)=0,"",VLOOKUP($D455,WWF_2013Samples_20140919.xlsx!$A$1:$I$588,3,FALSE))</f>
        <v>WCS-LL, Laos</v>
      </c>
      <c r="K455" s="117" t="str">
        <f>IF(VLOOKUP($D455,WWF_2013Samples_20140919.xlsx!$A$1:$I$588,4,FALSE)=0,"",VLOOKUP($D455,WWF_2013Samples_20140919.xlsx!$A$1:$I$588,4,FALSE))</f>
        <v>Laos</v>
      </c>
      <c r="L455" s="118" t="str">
        <f>IF(VLOOKUP($D455,WWF_2013Samples_20140919.xlsx!$A$1:$I$588,5,FALSE)=0,"",VLOOKUP($D455,WWF_2013Samples_20140919.xlsx!$A$1:$I$588,5,FALSE))</f>
        <v>WCS-7-14-start-E</v>
      </c>
      <c r="M455" s="118" t="str">
        <f>IF(VLOOKUP($D455,WWF_2013Samples_20140919.xlsx!$A$1:$I$588,6,FALSE)=0,"",VLOOKUP($D455,WWF_2013Samples_20140919.xlsx!$A$1:$I$588,6,FALSE))</f>
        <v/>
      </c>
      <c r="N455" s="118" t="str">
        <f>IF(VLOOKUP($D455,WWF_2013Samples_20140919.xlsx!$A$1:$I$588,7,FALSE)=0,"",VLOOKUP($D455,WWF_2013Samples_20140919.xlsx!$A$1:$I$588,7,FALSE))</f>
        <v>XS-24</v>
      </c>
      <c r="O455" s="119"/>
      <c r="P455" s="113"/>
      <c r="Q455" s="113"/>
      <c r="R455" s="113"/>
    </row>
    <row r="456" spans="1:18" s="108" customFormat="1">
      <c r="A456" s="113"/>
      <c r="B456" s="113">
        <v>454</v>
      </c>
      <c r="C456" s="114" t="s">
        <v>722</v>
      </c>
      <c r="D456" s="115" t="s">
        <v>42</v>
      </c>
      <c r="E456" s="113" t="s">
        <v>2377</v>
      </c>
      <c r="F456" s="162" t="s">
        <v>819</v>
      </c>
      <c r="G456" s="162" t="s">
        <v>3665</v>
      </c>
      <c r="H456" s="162"/>
      <c r="I456" s="116" t="str">
        <f>IF(VLOOKUP($D456,WWF_2013Samples_20140919.xlsx!$A$1:$I$588,2,FALSE)=0,"",VLOOKUP($D456,WWF_2013Samples_20140919.xlsx!$A$1:$I$588,2,FALSE))</f>
        <v/>
      </c>
      <c r="J456" s="116" t="str">
        <f>IF(VLOOKUP($D456,WWF_2013Samples_20140919.xlsx!$A$1:$I$588,3,FALSE)=0,"",VLOOKUP($D456,WWF_2013Samples_20140919.xlsx!$A$1:$I$588,3,FALSE))</f>
        <v>WCS-LL, Laos</v>
      </c>
      <c r="K456" s="117" t="str">
        <f>IF(VLOOKUP($D456,WWF_2013Samples_20140919.xlsx!$A$1:$I$588,4,FALSE)=0,"",VLOOKUP($D456,WWF_2013Samples_20140919.xlsx!$A$1:$I$588,4,FALSE))</f>
        <v>Laos</v>
      </c>
      <c r="L456" s="118" t="str">
        <f>IF(VLOOKUP($D456,WWF_2013Samples_20140919.xlsx!$A$1:$I$588,5,FALSE)=0,"",VLOOKUP($D456,WWF_2013Samples_20140919.xlsx!$A$1:$I$588,5,FALSE))</f>
        <v>WCS-8-14-start-E</v>
      </c>
      <c r="M456" s="118" t="str">
        <f>IF(VLOOKUP($D456,WWF_2013Samples_20140919.xlsx!$A$1:$I$588,6,FALSE)=0,"",VLOOKUP($D456,WWF_2013Samples_20140919.xlsx!$A$1:$I$588,6,FALSE))</f>
        <v/>
      </c>
      <c r="N456" s="118" t="str">
        <f>IF(VLOOKUP($D456,WWF_2013Samples_20140919.xlsx!$A$1:$I$588,7,FALSE)=0,"",VLOOKUP($D456,WWF_2013Samples_20140919.xlsx!$A$1:$I$588,7,FALSE))</f>
        <v>XS-25</v>
      </c>
      <c r="O456" s="119"/>
      <c r="P456" s="113"/>
      <c r="Q456" s="113"/>
      <c r="R456" s="113"/>
    </row>
    <row r="457" spans="1:18" s="108" customFormat="1">
      <c r="A457" s="113"/>
      <c r="B457" s="113">
        <v>455</v>
      </c>
      <c r="C457" s="114" t="s">
        <v>722</v>
      </c>
      <c r="D457" s="115" t="s">
        <v>342</v>
      </c>
      <c r="E457" s="113" t="s">
        <v>2377</v>
      </c>
      <c r="F457" s="162" t="s">
        <v>819</v>
      </c>
      <c r="G457" s="162" t="s">
        <v>3665</v>
      </c>
      <c r="H457" s="162"/>
      <c r="I457" s="116" t="str">
        <f>IF(VLOOKUP($D457,WWF_2013Samples_20140919.xlsx!$A$1:$I$588,2,FALSE)=0,"",VLOOKUP($D457,WWF_2013Samples_20140919.xlsx!$A$1:$I$588,2,FALSE))</f>
        <v/>
      </c>
      <c r="J457" s="116" t="str">
        <f>IF(VLOOKUP($D457,WWF_2013Samples_20140919.xlsx!$A$1:$I$588,3,FALSE)=0,"",VLOOKUP($D457,WWF_2013Samples_20140919.xlsx!$A$1:$I$588,3,FALSE))</f>
        <v>WCS-LL, Laos</v>
      </c>
      <c r="K457" s="117" t="str">
        <f>IF(VLOOKUP($D457,WWF_2013Samples_20140919.xlsx!$A$1:$I$588,4,FALSE)=0,"",VLOOKUP($D457,WWF_2013Samples_20140919.xlsx!$A$1:$I$588,4,FALSE))</f>
        <v>Laos</v>
      </c>
      <c r="L457" s="118" t="str">
        <f>IF(VLOOKUP($D457,WWF_2013Samples_20140919.xlsx!$A$1:$I$588,5,FALSE)=0,"",VLOOKUP($D457,WWF_2013Samples_20140919.xlsx!$A$1:$I$588,5,FALSE))</f>
        <v>WCS-9-15A-start</v>
      </c>
      <c r="M457" s="118" t="str">
        <f>IF(VLOOKUP($D457,WWF_2013Samples_20140919.xlsx!$A$1:$I$588,6,FALSE)=0,"",VLOOKUP($D457,WWF_2013Samples_20140919.xlsx!$A$1:$I$588,6,FALSE))</f>
        <v>185+</v>
      </c>
      <c r="N457" s="118" t="str">
        <f>IF(VLOOKUP($D457,WWF_2013Samples_20140919.xlsx!$A$1:$I$588,7,FALSE)=0,"",VLOOKUP($D457,WWF_2013Samples_20140919.xlsx!$A$1:$I$588,7,FALSE))</f>
        <v>XS-26</v>
      </c>
      <c r="O457" s="119"/>
      <c r="P457" s="113"/>
      <c r="Q457" s="113"/>
      <c r="R457" s="113"/>
    </row>
    <row r="458" spans="1:18" s="108" customFormat="1">
      <c r="A458" s="113"/>
      <c r="B458" s="113">
        <v>456</v>
      </c>
      <c r="C458" s="114" t="s">
        <v>722</v>
      </c>
      <c r="D458" s="115" t="s">
        <v>655</v>
      </c>
      <c r="E458" s="113" t="s">
        <v>2377</v>
      </c>
      <c r="F458" s="162" t="s">
        <v>819</v>
      </c>
      <c r="G458" s="162" t="s">
        <v>3665</v>
      </c>
      <c r="H458" s="162"/>
      <c r="I458" s="116" t="str">
        <f>IF(VLOOKUP($D458,WWF_2013Samples_20140919.xlsx!$A$1:$I$588,2,FALSE)=0,"",VLOOKUP($D458,WWF_2013Samples_20140919.xlsx!$A$1:$I$588,2,FALSE))</f>
        <v/>
      </c>
      <c r="J458" s="116" t="str">
        <f>IF(VLOOKUP($D458,WWF_2013Samples_20140919.xlsx!$A$1:$I$588,3,FALSE)=0,"",VLOOKUP($D458,WWF_2013Samples_20140919.xlsx!$A$1:$I$588,3,FALSE))</f>
        <v>WCS-LL, Laos</v>
      </c>
      <c r="K458" s="117" t="str">
        <f>IF(VLOOKUP($D458,WWF_2013Samples_20140919.xlsx!$A$1:$I$588,4,FALSE)=0,"",VLOOKUP($D458,WWF_2013Samples_20140919.xlsx!$A$1:$I$588,4,FALSE))</f>
        <v>Laos</v>
      </c>
      <c r="L458" s="118" t="str">
        <f>IF(VLOOKUP($D458,WWF_2013Samples_20140919.xlsx!$A$1:$I$588,5,FALSE)=0,"",VLOOKUP($D458,WWF_2013Samples_20140919.xlsx!$A$1:$I$588,5,FALSE))</f>
        <v>WCS-10-15A-start</v>
      </c>
      <c r="M458" s="118" t="str">
        <f>IF(VLOOKUP($D458,WWF_2013Samples_20140919.xlsx!$A$1:$I$588,6,FALSE)=0,"",VLOOKUP($D458,WWF_2013Samples_20140919.xlsx!$A$1:$I$588,6,FALSE))</f>
        <v/>
      </c>
      <c r="N458" s="118" t="str">
        <f>IF(VLOOKUP($D458,WWF_2013Samples_20140919.xlsx!$A$1:$I$588,7,FALSE)=0,"",VLOOKUP($D458,WWF_2013Samples_20140919.xlsx!$A$1:$I$588,7,FALSE))</f>
        <v>XS-27</v>
      </c>
      <c r="O458" s="119"/>
      <c r="P458" s="113"/>
      <c r="Q458" s="113"/>
      <c r="R458" s="113"/>
    </row>
    <row r="459" spans="1:18" s="108" customFormat="1">
      <c r="A459" s="113"/>
      <c r="B459" s="113">
        <v>457</v>
      </c>
      <c r="C459" s="114" t="s">
        <v>722</v>
      </c>
      <c r="D459" s="115" t="s">
        <v>267</v>
      </c>
      <c r="E459" s="113" t="s">
        <v>2377</v>
      </c>
      <c r="F459" s="162" t="s">
        <v>819</v>
      </c>
      <c r="G459" s="162" t="s">
        <v>3665</v>
      </c>
      <c r="H459" s="162"/>
      <c r="I459" s="116" t="str">
        <f>IF(VLOOKUP($D459,WWF_2013Samples_20140919.xlsx!$A$1:$I$588,2,FALSE)=0,"",VLOOKUP($D459,WWF_2013Samples_20140919.xlsx!$A$1:$I$588,2,FALSE))</f>
        <v/>
      </c>
      <c r="J459" s="116" t="str">
        <f>IF(VLOOKUP($D459,WWF_2013Samples_20140919.xlsx!$A$1:$I$588,3,FALSE)=0,"",VLOOKUP($D459,WWF_2013Samples_20140919.xlsx!$A$1:$I$588,3,FALSE))</f>
        <v>WCS-LL, Laos</v>
      </c>
      <c r="K459" s="117" t="str">
        <f>IF(VLOOKUP($D459,WWF_2013Samples_20140919.xlsx!$A$1:$I$588,4,FALSE)=0,"",VLOOKUP($D459,WWF_2013Samples_20140919.xlsx!$A$1:$I$588,4,FALSE))</f>
        <v>Laos</v>
      </c>
      <c r="L459" s="118" t="str">
        <f>IF(VLOOKUP($D459,WWF_2013Samples_20140919.xlsx!$A$1:$I$588,5,FALSE)=0,"",VLOOKUP($D459,WWF_2013Samples_20140919.xlsx!$A$1:$I$588,5,FALSE))</f>
        <v>WCS-11-15-start-F</v>
      </c>
      <c r="M459" s="118" t="str">
        <f>IF(VLOOKUP($D459,WWF_2013Samples_20140919.xlsx!$A$1:$I$588,6,FALSE)=0,"",VLOOKUP($D459,WWF_2013Samples_20140919.xlsx!$A$1:$I$588,6,FALSE))</f>
        <v>200+</v>
      </c>
      <c r="N459" s="118" t="str">
        <f>IF(VLOOKUP($D459,WWF_2013Samples_20140919.xlsx!$A$1:$I$588,7,FALSE)=0,"",VLOOKUP($D459,WWF_2013Samples_20140919.xlsx!$A$1:$I$588,7,FALSE))</f>
        <v>XS-28</v>
      </c>
      <c r="O459" s="119"/>
      <c r="P459" s="113"/>
      <c r="Q459" s="113"/>
      <c r="R459" s="113"/>
    </row>
    <row r="460" spans="1:18" s="108" customFormat="1">
      <c r="A460" s="113"/>
      <c r="B460" s="113">
        <v>458</v>
      </c>
      <c r="C460" s="114" t="s">
        <v>722</v>
      </c>
      <c r="D460" s="115" t="s">
        <v>309</v>
      </c>
      <c r="E460" s="113" t="s">
        <v>2377</v>
      </c>
      <c r="F460" s="162" t="s">
        <v>819</v>
      </c>
      <c r="G460" s="162" t="s">
        <v>3665</v>
      </c>
      <c r="H460" s="162"/>
      <c r="I460" s="116" t="str">
        <f>IF(VLOOKUP($D460,WWF_2013Samples_20140919.xlsx!$A$1:$I$588,2,FALSE)=0,"",VLOOKUP($D460,WWF_2013Samples_20140919.xlsx!$A$1:$I$588,2,FALSE))</f>
        <v/>
      </c>
      <c r="J460" s="116" t="str">
        <f>IF(VLOOKUP($D460,WWF_2013Samples_20140919.xlsx!$A$1:$I$588,3,FALSE)=0,"",VLOOKUP($D460,WWF_2013Samples_20140919.xlsx!$A$1:$I$588,3,FALSE))</f>
        <v>WCS-LL, Laos</v>
      </c>
      <c r="K460" s="117" t="str">
        <f>IF(VLOOKUP($D460,WWF_2013Samples_20140919.xlsx!$A$1:$I$588,4,FALSE)=0,"",VLOOKUP($D460,WWF_2013Samples_20140919.xlsx!$A$1:$I$588,4,FALSE))</f>
        <v>Laos</v>
      </c>
      <c r="L460" s="118" t="str">
        <f>IF(VLOOKUP($D460,WWF_2013Samples_20140919.xlsx!$A$1:$I$588,5,FALSE)=0,"",VLOOKUP($D460,WWF_2013Samples_20140919.xlsx!$A$1:$I$588,5,FALSE))</f>
        <v>WCS-12-15-L/R</v>
      </c>
      <c r="M460" s="118" t="str">
        <f>IF(VLOOKUP($D460,WWF_2013Samples_20140919.xlsx!$A$1:$I$588,6,FALSE)=0,"",VLOOKUP($D460,WWF_2013Samples_20140919.xlsx!$A$1:$I$588,6,FALSE))</f>
        <v xml:space="preserve">110+ </v>
      </c>
      <c r="N460" s="118" t="str">
        <f>IF(VLOOKUP($D460,WWF_2013Samples_20140919.xlsx!$A$1:$I$588,7,FALSE)=0,"",VLOOKUP($D460,WWF_2013Samples_20140919.xlsx!$A$1:$I$588,7,FALSE))</f>
        <v>XS-29</v>
      </c>
      <c r="O460" s="119"/>
      <c r="P460" s="113"/>
      <c r="Q460" s="113"/>
      <c r="R460" s="113"/>
    </row>
    <row r="461" spans="1:18" s="108" customFormat="1">
      <c r="A461" s="113"/>
      <c r="B461" s="113">
        <v>459</v>
      </c>
      <c r="C461" s="114" t="s">
        <v>722</v>
      </c>
      <c r="D461" s="115" t="s">
        <v>654</v>
      </c>
      <c r="E461" s="113" t="s">
        <v>2377</v>
      </c>
      <c r="F461" s="162" t="s">
        <v>819</v>
      </c>
      <c r="G461" s="162" t="s">
        <v>3665</v>
      </c>
      <c r="H461" s="162"/>
      <c r="I461" s="116" t="str">
        <f>IF(VLOOKUP($D461,WWF_2013Samples_20140919.xlsx!$A$1:$I$588,2,FALSE)=0,"",VLOOKUP($D461,WWF_2013Samples_20140919.xlsx!$A$1:$I$588,2,FALSE))</f>
        <v/>
      </c>
      <c r="J461" s="116" t="str">
        <f>IF(VLOOKUP($D461,WWF_2013Samples_20140919.xlsx!$A$1:$I$588,3,FALSE)=0,"",VLOOKUP($D461,WWF_2013Samples_20140919.xlsx!$A$1:$I$588,3,FALSE))</f>
        <v>WCS-LL, Laos</v>
      </c>
      <c r="K461" s="117" t="str">
        <f>IF(VLOOKUP($D461,WWF_2013Samples_20140919.xlsx!$A$1:$I$588,4,FALSE)=0,"",VLOOKUP($D461,WWF_2013Samples_20140919.xlsx!$A$1:$I$588,4,FALSE))</f>
        <v>Laos</v>
      </c>
      <c r="L461" s="118" t="str">
        <f>IF(VLOOKUP($D461,WWF_2013Samples_20140919.xlsx!$A$1:$I$588,5,FALSE)=0,"",VLOOKUP($D461,WWF_2013Samples_20140919.xlsx!$A$1:$I$588,5,FALSE))</f>
        <v xml:space="preserve">WCS-13-15 - s </v>
      </c>
      <c r="M461" s="118" t="str">
        <f>IF(VLOOKUP($D461,WWF_2013Samples_20140919.xlsx!$A$1:$I$588,6,FALSE)=0,"",VLOOKUP($D461,WWF_2013Samples_20140919.xlsx!$A$1:$I$588,6,FALSE))</f>
        <v xml:space="preserve">8+ </v>
      </c>
      <c r="N461" s="118" t="str">
        <f>IF(VLOOKUP($D461,WWF_2013Samples_20140919.xlsx!$A$1:$I$588,7,FALSE)=0,"",VLOOKUP($D461,WWF_2013Samples_20140919.xlsx!$A$1:$I$588,7,FALSE))</f>
        <v>XS-30</v>
      </c>
      <c r="O461" s="119"/>
      <c r="P461" s="113"/>
      <c r="Q461" s="113"/>
      <c r="R461" s="113"/>
    </row>
    <row r="462" spans="1:18" s="108" customFormat="1">
      <c r="A462" s="113"/>
      <c r="B462" s="113">
        <v>460</v>
      </c>
      <c r="C462" s="114" t="s">
        <v>722</v>
      </c>
      <c r="D462" s="115" t="s">
        <v>268</v>
      </c>
      <c r="E462" s="113" t="s">
        <v>2377</v>
      </c>
      <c r="F462" s="162" t="s">
        <v>819</v>
      </c>
      <c r="G462" s="162" t="s">
        <v>3665</v>
      </c>
      <c r="H462" s="162"/>
      <c r="I462" s="116" t="str">
        <f>IF(VLOOKUP($D462,WWF_2013Samples_20140919.xlsx!$A$1:$I$588,2,FALSE)=0,"",VLOOKUP($D462,WWF_2013Samples_20140919.xlsx!$A$1:$I$588,2,FALSE))</f>
        <v/>
      </c>
      <c r="J462" s="116" t="str">
        <f>IF(VLOOKUP($D462,WWF_2013Samples_20140919.xlsx!$A$1:$I$588,3,FALSE)=0,"",VLOOKUP($D462,WWF_2013Samples_20140919.xlsx!$A$1:$I$588,3,FALSE))</f>
        <v>WCS-LL, Laos</v>
      </c>
      <c r="K462" s="117" t="str">
        <f>IF(VLOOKUP($D462,WWF_2013Samples_20140919.xlsx!$A$1:$I$588,4,FALSE)=0,"",VLOOKUP($D462,WWF_2013Samples_20140919.xlsx!$A$1:$I$588,4,FALSE))</f>
        <v>Laos</v>
      </c>
      <c r="L462" s="118" t="str">
        <f>IF(VLOOKUP($D462,WWF_2013Samples_20140919.xlsx!$A$1:$I$588,5,FALSE)=0,"",VLOOKUP($D462,WWF_2013Samples_20140919.xlsx!$A$1:$I$588,5,FALSE))</f>
        <v>WCS-14-15 -L</v>
      </c>
      <c r="M462" s="118" t="str">
        <f>IF(VLOOKUP($D462,WWF_2013Samples_20140919.xlsx!$A$1:$I$588,6,FALSE)=0,"",VLOOKUP($D462,WWF_2013Samples_20140919.xlsx!$A$1:$I$588,6,FALSE))</f>
        <v>90+</v>
      </c>
      <c r="N462" s="118" t="str">
        <f>IF(VLOOKUP($D462,WWF_2013Samples_20140919.xlsx!$A$1:$I$588,7,FALSE)=0,"",VLOOKUP($D462,WWF_2013Samples_20140919.xlsx!$A$1:$I$588,7,FALSE))</f>
        <v>XS-31</v>
      </c>
      <c r="O462" s="119"/>
      <c r="P462" s="113"/>
      <c r="Q462" s="113"/>
      <c r="R462" s="113"/>
    </row>
    <row r="463" spans="1:18" s="108" customFormat="1">
      <c r="A463" s="113"/>
      <c r="B463" s="113">
        <v>461</v>
      </c>
      <c r="C463" s="114" t="s">
        <v>722</v>
      </c>
      <c r="D463" s="115" t="s">
        <v>320</v>
      </c>
      <c r="E463" s="113" t="s">
        <v>2377</v>
      </c>
      <c r="F463" s="162" t="s">
        <v>819</v>
      </c>
      <c r="G463" s="162" t="s">
        <v>3665</v>
      </c>
      <c r="H463" s="162"/>
      <c r="I463" s="116" t="str">
        <f>IF(VLOOKUP($D463,WWF_2013Samples_20140919.xlsx!$A$1:$I$588,2,FALSE)=0,"",VLOOKUP($D463,WWF_2013Samples_20140919.xlsx!$A$1:$I$588,2,FALSE))</f>
        <v/>
      </c>
      <c r="J463" s="116" t="str">
        <f>IF(VLOOKUP($D463,WWF_2013Samples_20140919.xlsx!$A$1:$I$588,3,FALSE)=0,"",VLOOKUP($D463,WWF_2013Samples_20140919.xlsx!$A$1:$I$588,3,FALSE))</f>
        <v>WCS-LL, Laos</v>
      </c>
      <c r="K463" s="117" t="str">
        <f>IF(VLOOKUP($D463,WWF_2013Samples_20140919.xlsx!$A$1:$I$588,4,FALSE)=0,"",VLOOKUP($D463,WWF_2013Samples_20140919.xlsx!$A$1:$I$588,4,FALSE))</f>
        <v>Laos</v>
      </c>
      <c r="L463" s="118" t="str">
        <f>IF(VLOOKUP($D463,WWF_2013Samples_20140919.xlsx!$A$1:$I$588,5,FALSE)=0,"",VLOOKUP($D463,WWF_2013Samples_20140919.xlsx!$A$1:$I$588,5,FALSE))</f>
        <v xml:space="preserve">WCS-15-15 - R </v>
      </c>
      <c r="M463" s="118" t="str">
        <f>IF(VLOOKUP($D463,WWF_2013Samples_20140919.xlsx!$A$1:$I$588,6,FALSE)=0,"",VLOOKUP($D463,WWF_2013Samples_20140919.xlsx!$A$1:$I$588,6,FALSE))</f>
        <v>140+</v>
      </c>
      <c r="N463" s="118" t="str">
        <f>IF(VLOOKUP($D463,WWF_2013Samples_20140919.xlsx!$A$1:$I$588,7,FALSE)=0,"",VLOOKUP($D463,WWF_2013Samples_20140919.xlsx!$A$1:$I$588,7,FALSE))</f>
        <v>XS-32</v>
      </c>
      <c r="O463" s="119"/>
      <c r="P463" s="113"/>
      <c r="Q463" s="113"/>
      <c r="R463" s="113"/>
    </row>
    <row r="464" spans="1:18" s="108" customFormat="1">
      <c r="A464" s="113"/>
      <c r="B464" s="113">
        <v>462</v>
      </c>
      <c r="C464" s="114" t="s">
        <v>722</v>
      </c>
      <c r="D464" s="115" t="s">
        <v>89</v>
      </c>
      <c r="E464" s="113" t="s">
        <v>2377</v>
      </c>
      <c r="F464" s="162" t="s">
        <v>819</v>
      </c>
      <c r="G464" s="162" t="s">
        <v>3665</v>
      </c>
      <c r="H464" s="162"/>
      <c r="I464" s="116" t="str">
        <f>IF(VLOOKUP($D464,WWF_2013Samples_20140919.xlsx!$A$1:$I$588,2,FALSE)=0,"",VLOOKUP($D464,WWF_2013Samples_20140919.xlsx!$A$1:$I$588,2,FALSE))</f>
        <v/>
      </c>
      <c r="J464" s="116" t="str">
        <f>IF(VLOOKUP($D464,WWF_2013Samples_20140919.xlsx!$A$1:$I$588,3,FALSE)=0,"",VLOOKUP($D464,WWF_2013Samples_20140919.xlsx!$A$1:$I$588,3,FALSE))</f>
        <v>WCS-LL, Laos</v>
      </c>
      <c r="K464" s="117" t="str">
        <f>IF(VLOOKUP($D464,WWF_2013Samples_20140919.xlsx!$A$1:$I$588,4,FALSE)=0,"",VLOOKUP($D464,WWF_2013Samples_20140919.xlsx!$A$1:$I$588,4,FALSE))</f>
        <v>Laos</v>
      </c>
      <c r="L464" s="118" t="str">
        <f>IF(VLOOKUP($D464,WWF_2013Samples_20140919.xlsx!$A$1:$I$588,5,FALSE)=0,"",VLOOKUP($D464,WWF_2013Samples_20140919.xlsx!$A$1:$I$588,5,FALSE))</f>
        <v xml:space="preserve">WCS-17-15-x </v>
      </c>
      <c r="M464" s="118" t="str">
        <f>IF(VLOOKUP($D464,WWF_2013Samples_20140919.xlsx!$A$1:$I$588,6,FALSE)=0,"",VLOOKUP($D464,WWF_2013Samples_20140919.xlsx!$A$1:$I$588,6,FALSE))</f>
        <v>60+</v>
      </c>
      <c r="N464" s="118" t="str">
        <f>IF(VLOOKUP($D464,WWF_2013Samples_20140919.xlsx!$A$1:$I$588,7,FALSE)=0,"",VLOOKUP($D464,WWF_2013Samples_20140919.xlsx!$A$1:$I$588,7,FALSE))</f>
        <v>XS-34</v>
      </c>
      <c r="O464" s="119"/>
      <c r="P464" s="113"/>
      <c r="Q464" s="113"/>
      <c r="R464" s="113"/>
    </row>
    <row r="465" spans="1:18" s="108" customFormat="1">
      <c r="A465" s="113"/>
      <c r="B465" s="113">
        <v>463</v>
      </c>
      <c r="C465" s="114" t="s">
        <v>722</v>
      </c>
      <c r="D465" s="115" t="s">
        <v>323</v>
      </c>
      <c r="E465" s="113" t="s">
        <v>2377</v>
      </c>
      <c r="F465" s="162" t="s">
        <v>819</v>
      </c>
      <c r="G465" s="162" t="s">
        <v>3665</v>
      </c>
      <c r="H465" s="162"/>
      <c r="I465" s="116" t="str">
        <f>IF(VLOOKUP($D465,WWF_2013Samples_20140919.xlsx!$A$1:$I$588,2,FALSE)=0,"",VLOOKUP($D465,WWF_2013Samples_20140919.xlsx!$A$1:$I$588,2,FALSE))</f>
        <v/>
      </c>
      <c r="J465" s="116" t="str">
        <f>IF(VLOOKUP($D465,WWF_2013Samples_20140919.xlsx!$A$1:$I$588,3,FALSE)=0,"",VLOOKUP($D465,WWF_2013Samples_20140919.xlsx!$A$1:$I$588,3,FALSE))</f>
        <v>WCS-LL, Laos</v>
      </c>
      <c r="K465" s="117" t="str">
        <f>IF(VLOOKUP($D465,WWF_2013Samples_20140919.xlsx!$A$1:$I$588,4,FALSE)=0,"",VLOOKUP($D465,WWF_2013Samples_20140919.xlsx!$A$1:$I$588,4,FALSE))</f>
        <v>Laos</v>
      </c>
      <c r="L465" s="118" t="str">
        <f>IF(VLOOKUP($D465,WWF_2013Samples_20140919.xlsx!$A$1:$I$588,5,FALSE)=0,"",VLOOKUP($D465,WWF_2013Samples_20140919.xlsx!$A$1:$I$588,5,FALSE))</f>
        <v>WCS-18-15 - - G   100</v>
      </c>
      <c r="M465" s="118" t="str">
        <f>IF(VLOOKUP($D465,WWF_2013Samples_20140919.xlsx!$A$1:$I$588,6,FALSE)=0,"",VLOOKUP($D465,WWF_2013Samples_20140919.xlsx!$A$1:$I$588,6,FALSE))</f>
        <v/>
      </c>
      <c r="N465" s="118" t="str">
        <f>IF(VLOOKUP($D465,WWF_2013Samples_20140919.xlsx!$A$1:$I$588,7,FALSE)=0,"",VLOOKUP($D465,WWF_2013Samples_20140919.xlsx!$A$1:$I$588,7,FALSE))</f>
        <v>XS-35</v>
      </c>
      <c r="O465" s="119"/>
      <c r="P465" s="113"/>
      <c r="Q465" s="113"/>
      <c r="R465" s="113"/>
    </row>
    <row r="466" spans="1:18" s="108" customFormat="1">
      <c r="A466" s="113"/>
      <c r="B466" s="113">
        <v>464</v>
      </c>
      <c r="C466" s="114" t="s">
        <v>722</v>
      </c>
      <c r="D466" s="115" t="s">
        <v>266</v>
      </c>
      <c r="E466" s="113" t="s">
        <v>2377</v>
      </c>
      <c r="F466" s="162" t="s">
        <v>819</v>
      </c>
      <c r="G466" s="162" t="s">
        <v>3665</v>
      </c>
      <c r="H466" s="162"/>
      <c r="I466" s="116" t="str">
        <f>IF(VLOOKUP($D466,WWF_2013Samples_20140919.xlsx!$A$1:$I$588,2,FALSE)=0,"",VLOOKUP($D466,WWF_2013Samples_20140919.xlsx!$A$1:$I$588,2,FALSE))</f>
        <v/>
      </c>
      <c r="J466" s="116" t="str">
        <f>IF(VLOOKUP($D466,WWF_2013Samples_20140919.xlsx!$A$1:$I$588,3,FALSE)=0,"",VLOOKUP($D466,WWF_2013Samples_20140919.xlsx!$A$1:$I$588,3,FALSE))</f>
        <v>WCS-LL, Laos</v>
      </c>
      <c r="K466" s="117" t="str">
        <f>IF(VLOOKUP($D466,WWF_2013Samples_20140919.xlsx!$A$1:$I$588,4,FALSE)=0,"",VLOOKUP($D466,WWF_2013Samples_20140919.xlsx!$A$1:$I$588,4,FALSE))</f>
        <v>Laos</v>
      </c>
      <c r="L466" s="118" t="str">
        <f>IF(VLOOKUP($D466,WWF_2013Samples_20140919.xlsx!$A$1:$I$588,5,FALSE)=0,"",VLOOKUP($D466,WWF_2013Samples_20140919.xlsx!$A$1:$I$588,5,FALSE))</f>
        <v xml:space="preserve">WCS-19-16-Riv-G </v>
      </c>
      <c r="M466" s="118" t="str">
        <f>IF(VLOOKUP($D466,WWF_2013Samples_20140919.xlsx!$A$1:$I$588,6,FALSE)=0,"",VLOOKUP($D466,WWF_2013Samples_20140919.xlsx!$A$1:$I$588,6,FALSE))</f>
        <v/>
      </c>
      <c r="N466" s="118" t="str">
        <f>IF(VLOOKUP($D466,WWF_2013Samples_20140919.xlsx!$A$1:$I$588,7,FALSE)=0,"",VLOOKUP($D466,WWF_2013Samples_20140919.xlsx!$A$1:$I$588,7,FALSE))</f>
        <v>XS-36</v>
      </c>
      <c r="O466" s="119"/>
      <c r="P466" s="113"/>
      <c r="Q466" s="113"/>
      <c r="R466" s="113"/>
    </row>
    <row r="467" spans="1:18" s="108" customFormat="1">
      <c r="A467" s="113"/>
      <c r="B467" s="113">
        <v>465</v>
      </c>
      <c r="C467" s="114" t="s">
        <v>722</v>
      </c>
      <c r="D467" s="115" t="s">
        <v>325</v>
      </c>
      <c r="E467" s="113" t="s">
        <v>2377</v>
      </c>
      <c r="F467" s="162" t="s">
        <v>819</v>
      </c>
      <c r="G467" s="162" t="s">
        <v>3665</v>
      </c>
      <c r="H467" s="162"/>
      <c r="I467" s="116" t="str">
        <f>IF(VLOOKUP($D467,WWF_2013Samples_20140919.xlsx!$A$1:$I$588,2,FALSE)=0,"",VLOOKUP($D467,WWF_2013Samples_20140919.xlsx!$A$1:$I$588,2,FALSE))</f>
        <v/>
      </c>
      <c r="J467" s="116" t="str">
        <f>IF(VLOOKUP($D467,WWF_2013Samples_20140919.xlsx!$A$1:$I$588,3,FALSE)=0,"",VLOOKUP($D467,WWF_2013Samples_20140919.xlsx!$A$1:$I$588,3,FALSE))</f>
        <v>WCS-LL, Laos</v>
      </c>
      <c r="K467" s="117" t="str">
        <f>IF(VLOOKUP($D467,WWF_2013Samples_20140919.xlsx!$A$1:$I$588,4,FALSE)=0,"",VLOOKUP($D467,WWF_2013Samples_20140919.xlsx!$A$1:$I$588,4,FALSE))</f>
        <v>Laos</v>
      </c>
      <c r="L467" s="118" t="str">
        <f>IF(VLOOKUP($D467,WWF_2013Samples_20140919.xlsx!$A$1:$I$588,5,FALSE)=0,"",VLOOKUP($D467,WWF_2013Samples_20140919.xlsx!$A$1:$I$588,5,FALSE))</f>
        <v>WCS-20-16-G-H</v>
      </c>
      <c r="M467" s="118" t="str">
        <f>IF(VLOOKUP($D467,WWF_2013Samples_20140919.xlsx!$A$1:$I$588,6,FALSE)=0,"",VLOOKUP($D467,WWF_2013Samples_20140919.xlsx!$A$1:$I$588,6,FALSE))</f>
        <v/>
      </c>
      <c r="N467" s="118" t="str">
        <f>IF(VLOOKUP($D467,WWF_2013Samples_20140919.xlsx!$A$1:$I$588,7,FALSE)=0,"",VLOOKUP($D467,WWF_2013Samples_20140919.xlsx!$A$1:$I$588,7,FALSE))</f>
        <v>XS-37</v>
      </c>
      <c r="O467" s="119"/>
      <c r="P467" s="113"/>
      <c r="Q467" s="113"/>
      <c r="R467" s="113"/>
    </row>
    <row r="468" spans="1:18" s="108" customFormat="1">
      <c r="A468" s="113"/>
      <c r="B468" s="113">
        <v>466</v>
      </c>
      <c r="C468" s="114" t="s">
        <v>722</v>
      </c>
      <c r="D468" s="115" t="s">
        <v>310</v>
      </c>
      <c r="E468" s="113" t="s">
        <v>2377</v>
      </c>
      <c r="F468" s="162" t="s">
        <v>819</v>
      </c>
      <c r="G468" s="162" t="s">
        <v>3665</v>
      </c>
      <c r="H468" s="162"/>
      <c r="I468" s="116" t="str">
        <f>IF(VLOOKUP($D468,WWF_2013Samples_20140919.xlsx!$A$1:$I$588,2,FALSE)=0,"",VLOOKUP($D468,WWF_2013Samples_20140919.xlsx!$A$1:$I$588,2,FALSE))</f>
        <v/>
      </c>
      <c r="J468" s="116" t="str">
        <f>IF(VLOOKUP($D468,WWF_2013Samples_20140919.xlsx!$A$1:$I$588,3,FALSE)=0,"",VLOOKUP($D468,WWF_2013Samples_20140919.xlsx!$A$1:$I$588,3,FALSE))</f>
        <v>WCS-LL, Laos</v>
      </c>
      <c r="K468" s="117" t="str">
        <f>IF(VLOOKUP($D468,WWF_2013Samples_20140919.xlsx!$A$1:$I$588,4,FALSE)=0,"",VLOOKUP($D468,WWF_2013Samples_20140919.xlsx!$A$1:$I$588,4,FALSE))</f>
        <v>Laos</v>
      </c>
      <c r="L468" s="118" t="str">
        <f>IF(VLOOKUP($D468,WWF_2013Samples_20140919.xlsx!$A$1:$I$588,5,FALSE)=0,"",VLOOKUP($D468,WWF_2013Samples_20140919.xlsx!$A$1:$I$588,5,FALSE))</f>
        <v xml:space="preserve">WCS-23-16 - A- start </v>
      </c>
      <c r="M468" s="118" t="str">
        <f>IF(VLOOKUP($D468,WWF_2013Samples_20140919.xlsx!$A$1:$I$588,6,FALSE)=0,"",VLOOKUP($D468,WWF_2013Samples_20140919.xlsx!$A$1:$I$588,6,FALSE))</f>
        <v/>
      </c>
      <c r="N468" s="118" t="str">
        <f>IF(VLOOKUP($D468,WWF_2013Samples_20140919.xlsx!$A$1:$I$588,7,FALSE)=0,"",VLOOKUP($D468,WWF_2013Samples_20140919.xlsx!$A$1:$I$588,7,FALSE))</f>
        <v>XS-40</v>
      </c>
      <c r="O468" s="119"/>
      <c r="P468" s="113"/>
      <c r="Q468" s="113"/>
      <c r="R468" s="113"/>
    </row>
    <row r="469" spans="1:18" s="108" customFormat="1">
      <c r="A469" s="113"/>
      <c r="B469" s="113">
        <v>467</v>
      </c>
      <c r="C469" s="114" t="s">
        <v>722</v>
      </c>
      <c r="D469" s="115" t="s">
        <v>523</v>
      </c>
      <c r="E469" s="113" t="s">
        <v>2377</v>
      </c>
      <c r="F469" s="162" t="s">
        <v>819</v>
      </c>
      <c r="G469" s="162" t="s">
        <v>3665</v>
      </c>
      <c r="H469" s="162"/>
      <c r="I469" s="116" t="str">
        <f>IF(VLOOKUP($D469,WWF_2013Samples_20140919.xlsx!$A$1:$I$588,2,FALSE)=0,"",VLOOKUP($D469,WWF_2013Samples_20140919.xlsx!$A$1:$I$588,2,FALSE))</f>
        <v/>
      </c>
      <c r="J469" s="116" t="str">
        <f>IF(VLOOKUP($D469,WWF_2013Samples_20140919.xlsx!$A$1:$I$588,3,FALSE)=0,"",VLOOKUP($D469,WWF_2013Samples_20140919.xlsx!$A$1:$I$588,3,FALSE))</f>
        <v>WCS-LL, Laos</v>
      </c>
      <c r="K469" s="117" t="str">
        <f>IF(VLOOKUP($D469,WWF_2013Samples_20140919.xlsx!$A$1:$I$588,4,FALSE)=0,"",VLOOKUP($D469,WWF_2013Samples_20140919.xlsx!$A$1:$I$588,4,FALSE))</f>
        <v>Laos</v>
      </c>
      <c r="L469" s="118" t="str">
        <f>IF(VLOOKUP($D469,WWF_2013Samples_20140919.xlsx!$A$1:$I$588,5,FALSE)=0,"",VLOOKUP($D469,WWF_2013Samples_20140919.xlsx!$A$1:$I$588,5,FALSE))</f>
        <v>WCS-24-16-x-#1</v>
      </c>
      <c r="M469" s="118" t="str">
        <f>IF(VLOOKUP($D469,WWF_2013Samples_20140919.xlsx!$A$1:$I$588,6,FALSE)=0,"",VLOOKUP($D469,WWF_2013Samples_20140919.xlsx!$A$1:$I$588,6,FALSE))</f>
        <v/>
      </c>
      <c r="N469" s="118" t="str">
        <f>IF(VLOOKUP($D469,WWF_2013Samples_20140919.xlsx!$A$1:$I$588,7,FALSE)=0,"",VLOOKUP($D469,WWF_2013Samples_20140919.xlsx!$A$1:$I$588,7,FALSE))</f>
        <v>XS-41</v>
      </c>
      <c r="O469" s="119"/>
      <c r="P469" s="113"/>
      <c r="Q469" s="113"/>
      <c r="R469" s="113"/>
    </row>
    <row r="470" spans="1:18" s="108" customFormat="1">
      <c r="A470" s="113"/>
      <c r="B470" s="113">
        <v>468</v>
      </c>
      <c r="C470" s="114" t="s">
        <v>722</v>
      </c>
      <c r="D470" s="115" t="s">
        <v>83</v>
      </c>
      <c r="E470" s="113" t="s">
        <v>2377</v>
      </c>
      <c r="F470" s="162" t="s">
        <v>819</v>
      </c>
      <c r="G470" s="162" t="s">
        <v>3665</v>
      </c>
      <c r="H470" s="162"/>
      <c r="I470" s="116" t="str">
        <f>IF(VLOOKUP($D470,WWF_2013Samples_20140919.xlsx!$A$1:$I$588,2,FALSE)=0,"",VLOOKUP($D470,WWF_2013Samples_20140919.xlsx!$A$1:$I$588,2,FALSE))</f>
        <v/>
      </c>
      <c r="J470" s="116" t="str">
        <f>IF(VLOOKUP($D470,WWF_2013Samples_20140919.xlsx!$A$1:$I$588,3,FALSE)=0,"",VLOOKUP($D470,WWF_2013Samples_20140919.xlsx!$A$1:$I$588,3,FALSE))</f>
        <v>WCS-LL, Laos</v>
      </c>
      <c r="K470" s="117" t="str">
        <f>IF(VLOOKUP($D470,WWF_2013Samples_20140919.xlsx!$A$1:$I$588,4,FALSE)=0,"",VLOOKUP($D470,WWF_2013Samples_20140919.xlsx!$A$1:$I$588,4,FALSE))</f>
        <v>Laos</v>
      </c>
      <c r="L470" s="118" t="str">
        <f>IF(VLOOKUP($D470,WWF_2013Samples_20140919.xlsx!$A$1:$I$588,5,FALSE)=0,"",VLOOKUP($D470,WWF_2013Samples_20140919.xlsx!$A$1:$I$588,5,FALSE))</f>
        <v>WCS-25-16-R</v>
      </c>
      <c r="M470" s="118" t="str">
        <f>IF(VLOOKUP($D470,WWF_2013Samples_20140919.xlsx!$A$1:$I$588,6,FALSE)=0,"",VLOOKUP($D470,WWF_2013Samples_20140919.xlsx!$A$1:$I$588,6,FALSE))</f>
        <v/>
      </c>
      <c r="N470" s="118" t="str">
        <f>IF(VLOOKUP($D470,WWF_2013Samples_20140919.xlsx!$A$1:$I$588,7,FALSE)=0,"",VLOOKUP($D470,WWF_2013Samples_20140919.xlsx!$A$1:$I$588,7,FALSE))</f>
        <v>XS-42</v>
      </c>
      <c r="O470" s="119"/>
      <c r="P470" s="113"/>
      <c r="Q470" s="113"/>
      <c r="R470" s="113"/>
    </row>
    <row r="471" spans="1:18" s="108" customFormat="1">
      <c r="A471" s="113"/>
      <c r="B471" s="113">
        <v>469</v>
      </c>
      <c r="C471" s="114" t="s">
        <v>722</v>
      </c>
      <c r="D471" s="115" t="s">
        <v>22</v>
      </c>
      <c r="E471" s="113" t="s">
        <v>2377</v>
      </c>
      <c r="F471" s="162" t="s">
        <v>819</v>
      </c>
      <c r="G471" s="162" t="s">
        <v>3665</v>
      </c>
      <c r="H471" s="162"/>
      <c r="I471" s="116" t="str">
        <f>IF(VLOOKUP($D471,WWF_2013Samples_20140919.xlsx!$A$1:$I$588,2,FALSE)=0,"",VLOOKUP($D471,WWF_2013Samples_20140919.xlsx!$A$1:$I$588,2,FALSE))</f>
        <v/>
      </c>
      <c r="J471" s="116" t="str">
        <f>IF(VLOOKUP($D471,WWF_2013Samples_20140919.xlsx!$A$1:$I$588,3,FALSE)=0,"",VLOOKUP($D471,WWF_2013Samples_20140919.xlsx!$A$1:$I$588,3,FALSE))</f>
        <v>WCS-LL, Laos</v>
      </c>
      <c r="K471" s="117" t="str">
        <f>IF(VLOOKUP($D471,WWF_2013Samples_20140919.xlsx!$A$1:$I$588,4,FALSE)=0,"",VLOOKUP($D471,WWF_2013Samples_20140919.xlsx!$A$1:$I$588,4,FALSE))</f>
        <v>Laos</v>
      </c>
      <c r="L471" s="118" t="str">
        <f>IF(VLOOKUP($D471,WWF_2013Samples_20140919.xlsx!$A$1:$I$588,5,FALSE)=0,"",VLOOKUP($D471,WWF_2013Samples_20140919.xlsx!$A$1:$I$588,5,FALSE))</f>
        <v xml:space="preserve">WCS-26-16 - G </v>
      </c>
      <c r="M471" s="118" t="str">
        <f>IF(VLOOKUP($D471,WWF_2013Samples_20140919.xlsx!$A$1:$I$588,6,FALSE)=0,"",VLOOKUP($D471,WWF_2013Samples_20140919.xlsx!$A$1:$I$588,6,FALSE))</f>
        <v/>
      </c>
      <c r="N471" s="118" t="str">
        <f>IF(VLOOKUP($D471,WWF_2013Samples_20140919.xlsx!$A$1:$I$588,7,FALSE)=0,"",VLOOKUP($D471,WWF_2013Samples_20140919.xlsx!$A$1:$I$588,7,FALSE))</f>
        <v>XS-43</v>
      </c>
      <c r="O471" s="119"/>
      <c r="P471" s="113"/>
      <c r="Q471" s="113"/>
      <c r="R471" s="113"/>
    </row>
    <row r="472" spans="1:18" s="108" customFormat="1">
      <c r="A472" s="113"/>
      <c r="B472" s="113">
        <v>470</v>
      </c>
      <c r="C472" s="114" t="s">
        <v>722</v>
      </c>
      <c r="D472" s="115" t="s">
        <v>91</v>
      </c>
      <c r="E472" s="113" t="s">
        <v>2377</v>
      </c>
      <c r="F472" s="162" t="s">
        <v>819</v>
      </c>
      <c r="G472" s="162" t="s">
        <v>3665</v>
      </c>
      <c r="H472" s="162"/>
      <c r="I472" s="116" t="str">
        <f>IF(VLOOKUP($D472,WWF_2013Samples_20140919.xlsx!$A$1:$I$588,2,FALSE)=0,"",VLOOKUP($D472,WWF_2013Samples_20140919.xlsx!$A$1:$I$588,2,FALSE))</f>
        <v/>
      </c>
      <c r="J472" s="116" t="str">
        <f>IF(VLOOKUP($D472,WWF_2013Samples_20140919.xlsx!$A$1:$I$588,3,FALSE)=0,"",VLOOKUP($D472,WWF_2013Samples_20140919.xlsx!$A$1:$I$588,3,FALSE))</f>
        <v>WCS-LL, Laos</v>
      </c>
      <c r="K472" s="117" t="str">
        <f>IF(VLOOKUP($D472,WWF_2013Samples_20140919.xlsx!$A$1:$I$588,4,FALSE)=0,"",VLOOKUP($D472,WWF_2013Samples_20140919.xlsx!$A$1:$I$588,4,FALSE))</f>
        <v>Laos</v>
      </c>
      <c r="L472" s="118" t="str">
        <f>IF(VLOOKUP($D472,WWF_2013Samples_20140919.xlsx!$A$1:$I$588,5,FALSE)=0,"",VLOOKUP($D472,WWF_2013Samples_20140919.xlsx!$A$1:$I$588,5,FALSE))</f>
        <v xml:space="preserve">WCS-27-16 - L </v>
      </c>
      <c r="M472" s="118" t="str">
        <f>IF(VLOOKUP($D472,WWF_2013Samples_20140919.xlsx!$A$1:$I$588,6,FALSE)=0,"",VLOOKUP($D472,WWF_2013Samples_20140919.xlsx!$A$1:$I$588,6,FALSE))</f>
        <v/>
      </c>
      <c r="N472" s="118" t="str">
        <f>IF(VLOOKUP($D472,WWF_2013Samples_20140919.xlsx!$A$1:$I$588,7,FALSE)=0,"",VLOOKUP($D472,WWF_2013Samples_20140919.xlsx!$A$1:$I$588,7,FALSE))</f>
        <v>XS-44</v>
      </c>
      <c r="O472" s="119"/>
      <c r="P472" s="113"/>
      <c r="Q472" s="113"/>
      <c r="R472" s="113"/>
    </row>
    <row r="473" spans="1:18" s="108" customFormat="1">
      <c r="A473" s="113"/>
      <c r="B473" s="113">
        <v>471</v>
      </c>
      <c r="C473" s="114" t="s">
        <v>722</v>
      </c>
      <c r="D473" s="115" t="s">
        <v>339</v>
      </c>
      <c r="E473" s="113" t="s">
        <v>2377</v>
      </c>
      <c r="F473" s="162" t="s">
        <v>819</v>
      </c>
      <c r="G473" s="162" t="s">
        <v>3665</v>
      </c>
      <c r="H473" s="162"/>
      <c r="I473" s="116" t="str">
        <f>IF(VLOOKUP($D473,WWF_2013Samples_20140919.xlsx!$A$1:$I$588,2,FALSE)=0,"",VLOOKUP($D473,WWF_2013Samples_20140919.xlsx!$A$1:$I$588,2,FALSE))</f>
        <v/>
      </c>
      <c r="J473" s="116" t="str">
        <f>IF(VLOOKUP($D473,WWF_2013Samples_20140919.xlsx!$A$1:$I$588,3,FALSE)=0,"",VLOOKUP($D473,WWF_2013Samples_20140919.xlsx!$A$1:$I$588,3,FALSE))</f>
        <v>WCS-LL, Laos</v>
      </c>
      <c r="K473" s="117" t="str">
        <f>IF(VLOOKUP($D473,WWF_2013Samples_20140919.xlsx!$A$1:$I$588,4,FALSE)=0,"",VLOOKUP($D473,WWF_2013Samples_20140919.xlsx!$A$1:$I$588,4,FALSE))</f>
        <v>Laos</v>
      </c>
      <c r="L473" s="118" t="str">
        <f>IF(VLOOKUP($D473,WWF_2013Samples_20140919.xlsx!$A$1:$I$588,5,FALSE)=0,"",VLOOKUP($D473,WWF_2013Samples_20140919.xlsx!$A$1:$I$588,5,FALSE))</f>
        <v xml:space="preserve">WCS-28-17- GG </v>
      </c>
      <c r="M473" s="118" t="str">
        <f>IF(VLOOKUP($D473,WWF_2013Samples_20140919.xlsx!$A$1:$I$588,6,FALSE)=0,"",VLOOKUP($D473,WWF_2013Samples_20140919.xlsx!$A$1:$I$588,6,FALSE))</f>
        <v/>
      </c>
      <c r="N473" s="118" t="str">
        <f>IF(VLOOKUP($D473,WWF_2013Samples_20140919.xlsx!$A$1:$I$588,7,FALSE)=0,"",VLOOKUP($D473,WWF_2013Samples_20140919.xlsx!$A$1:$I$588,7,FALSE))</f>
        <v>XS-45</v>
      </c>
      <c r="O473" s="119"/>
      <c r="P473" s="113"/>
      <c r="Q473" s="113"/>
      <c r="R473" s="113"/>
    </row>
    <row r="474" spans="1:18" s="108" customFormat="1">
      <c r="A474" s="113"/>
      <c r="B474" s="113">
        <v>472</v>
      </c>
      <c r="C474" s="114" t="s">
        <v>722</v>
      </c>
      <c r="D474" s="115" t="s">
        <v>345</v>
      </c>
      <c r="E474" s="113" t="s">
        <v>2377</v>
      </c>
      <c r="F474" s="162" t="s">
        <v>819</v>
      </c>
      <c r="G474" s="162" t="s">
        <v>3665</v>
      </c>
      <c r="H474" s="162"/>
      <c r="I474" s="116" t="str">
        <f>IF(VLOOKUP($D474,WWF_2013Samples_20140919.xlsx!$A$1:$I$588,2,FALSE)=0,"",VLOOKUP($D474,WWF_2013Samples_20140919.xlsx!$A$1:$I$588,2,FALSE))</f>
        <v/>
      </c>
      <c r="J474" s="116" t="str">
        <f>IF(VLOOKUP($D474,WWF_2013Samples_20140919.xlsx!$A$1:$I$588,3,FALSE)=0,"",VLOOKUP($D474,WWF_2013Samples_20140919.xlsx!$A$1:$I$588,3,FALSE))</f>
        <v>WCS-LL, Laos</v>
      </c>
      <c r="K474" s="117" t="str">
        <f>IF(VLOOKUP($D474,WWF_2013Samples_20140919.xlsx!$A$1:$I$588,4,FALSE)=0,"",VLOOKUP($D474,WWF_2013Samples_20140919.xlsx!$A$1:$I$588,4,FALSE))</f>
        <v>Laos</v>
      </c>
      <c r="L474" s="118" t="str">
        <f>IF(VLOOKUP($D474,WWF_2013Samples_20140919.xlsx!$A$1:$I$588,5,FALSE)=0,"",VLOOKUP($D474,WWF_2013Samples_20140919.xlsx!$A$1:$I$588,5,FALSE))</f>
        <v xml:space="preserve">WCS-29-17- A - start </v>
      </c>
      <c r="M474" s="118" t="str">
        <f>IF(VLOOKUP($D474,WWF_2013Samples_20140919.xlsx!$A$1:$I$588,6,FALSE)=0,"",VLOOKUP($D474,WWF_2013Samples_20140919.xlsx!$A$1:$I$588,6,FALSE))</f>
        <v/>
      </c>
      <c r="N474" s="118" t="str">
        <f>IF(VLOOKUP($D474,WWF_2013Samples_20140919.xlsx!$A$1:$I$588,7,FALSE)=0,"",VLOOKUP($D474,WWF_2013Samples_20140919.xlsx!$A$1:$I$588,7,FALSE))</f>
        <v>XS-46</v>
      </c>
      <c r="O474" s="119"/>
      <c r="P474" s="113"/>
      <c r="Q474" s="113"/>
      <c r="R474" s="113"/>
    </row>
    <row r="475" spans="1:18" s="108" customFormat="1">
      <c r="A475" s="113"/>
      <c r="B475" s="113">
        <v>473</v>
      </c>
      <c r="C475" s="114" t="s">
        <v>722</v>
      </c>
      <c r="D475" s="115" t="s">
        <v>90</v>
      </c>
      <c r="E475" s="113" t="s">
        <v>2377</v>
      </c>
      <c r="F475" s="162" t="s">
        <v>819</v>
      </c>
      <c r="G475" s="162" t="s">
        <v>3665</v>
      </c>
      <c r="H475" s="162"/>
      <c r="I475" s="116" t="str">
        <f>IF(VLOOKUP($D475,WWF_2013Samples_20140919.xlsx!$A$1:$I$588,2,FALSE)=0,"",VLOOKUP($D475,WWF_2013Samples_20140919.xlsx!$A$1:$I$588,2,FALSE))</f>
        <v/>
      </c>
      <c r="J475" s="116" t="str">
        <f>IF(VLOOKUP($D475,WWF_2013Samples_20140919.xlsx!$A$1:$I$588,3,FALSE)=0,"",VLOOKUP($D475,WWF_2013Samples_20140919.xlsx!$A$1:$I$588,3,FALSE))</f>
        <v>WCS-LL, Laos</v>
      </c>
      <c r="K475" s="117" t="str">
        <f>IF(VLOOKUP($D475,WWF_2013Samples_20140919.xlsx!$A$1:$I$588,4,FALSE)=0,"",VLOOKUP($D475,WWF_2013Samples_20140919.xlsx!$A$1:$I$588,4,FALSE))</f>
        <v>Laos</v>
      </c>
      <c r="L475" s="118" t="str">
        <f>IF(VLOOKUP($D475,WWF_2013Samples_20140919.xlsx!$A$1:$I$588,5,FALSE)=0,"",VLOOKUP($D475,WWF_2013Samples_20140919.xlsx!$A$1:$I$588,5,FALSE))</f>
        <v>WCS-30-17- G - H</v>
      </c>
      <c r="M475" s="118" t="str">
        <f>IF(VLOOKUP($D475,WWF_2013Samples_20140919.xlsx!$A$1:$I$588,6,FALSE)=0,"",VLOOKUP($D475,WWF_2013Samples_20140919.xlsx!$A$1:$I$588,6,FALSE))</f>
        <v/>
      </c>
      <c r="N475" s="118" t="str">
        <f>IF(VLOOKUP($D475,WWF_2013Samples_20140919.xlsx!$A$1:$I$588,7,FALSE)=0,"",VLOOKUP($D475,WWF_2013Samples_20140919.xlsx!$A$1:$I$588,7,FALSE))</f>
        <v>XS-47</v>
      </c>
      <c r="O475" s="119"/>
      <c r="P475" s="113"/>
      <c r="Q475" s="113"/>
      <c r="R475" s="113"/>
    </row>
    <row r="476" spans="1:18" s="108" customFormat="1">
      <c r="A476" s="113"/>
      <c r="B476" s="113">
        <v>474</v>
      </c>
      <c r="C476" s="114" t="s">
        <v>722</v>
      </c>
      <c r="D476" s="115" t="s">
        <v>23</v>
      </c>
      <c r="E476" s="113" t="s">
        <v>2377</v>
      </c>
      <c r="F476" s="162" t="s">
        <v>819</v>
      </c>
      <c r="G476" s="162" t="s">
        <v>3665</v>
      </c>
      <c r="H476" s="162"/>
      <c r="I476" s="116" t="str">
        <f>IF(VLOOKUP($D476,WWF_2013Samples_20140919.xlsx!$A$1:$I$588,2,FALSE)=0,"",VLOOKUP($D476,WWF_2013Samples_20140919.xlsx!$A$1:$I$588,2,FALSE))</f>
        <v/>
      </c>
      <c r="J476" s="116" t="str">
        <f>IF(VLOOKUP($D476,WWF_2013Samples_20140919.xlsx!$A$1:$I$588,3,FALSE)=0,"",VLOOKUP($D476,WWF_2013Samples_20140919.xlsx!$A$1:$I$588,3,FALSE))</f>
        <v>WCS-LL, Laos</v>
      </c>
      <c r="K476" s="117" t="str">
        <f>IF(VLOOKUP($D476,WWF_2013Samples_20140919.xlsx!$A$1:$I$588,4,FALSE)=0,"",VLOOKUP($D476,WWF_2013Samples_20140919.xlsx!$A$1:$I$588,4,FALSE))</f>
        <v>Laos</v>
      </c>
      <c r="L476" s="118" t="str">
        <f>IF(VLOOKUP($D476,WWF_2013Samples_20140919.xlsx!$A$1:$I$588,5,FALSE)=0,"",VLOOKUP($D476,WWF_2013Samples_20140919.xlsx!$A$1:$I$588,5,FALSE))</f>
        <v xml:space="preserve">WCS-31-17 - H - E </v>
      </c>
      <c r="M476" s="118" t="str">
        <f>IF(VLOOKUP($D476,WWF_2013Samples_20140919.xlsx!$A$1:$I$588,6,FALSE)=0,"",VLOOKUP($D476,WWF_2013Samples_20140919.xlsx!$A$1:$I$588,6,FALSE))</f>
        <v/>
      </c>
      <c r="N476" s="118" t="str">
        <f>IF(VLOOKUP($D476,WWF_2013Samples_20140919.xlsx!$A$1:$I$588,7,FALSE)=0,"",VLOOKUP($D476,WWF_2013Samples_20140919.xlsx!$A$1:$I$588,7,FALSE))</f>
        <v>XS-48</v>
      </c>
      <c r="O476" s="119"/>
      <c r="P476" s="113"/>
      <c r="Q476" s="113"/>
      <c r="R476" s="113"/>
    </row>
    <row r="477" spans="1:18" s="108" customFormat="1">
      <c r="A477" s="113"/>
      <c r="B477" s="113">
        <v>475</v>
      </c>
      <c r="C477" s="114" t="s">
        <v>722</v>
      </c>
      <c r="D477" s="115" t="s">
        <v>24</v>
      </c>
      <c r="E477" s="113" t="s">
        <v>2377</v>
      </c>
      <c r="F477" s="162" t="s">
        <v>819</v>
      </c>
      <c r="G477" s="162" t="s">
        <v>3665</v>
      </c>
      <c r="H477" s="162"/>
      <c r="I477" s="116" t="str">
        <f>IF(VLOOKUP($D477,WWF_2013Samples_20140919.xlsx!$A$1:$I$588,2,FALSE)=0,"",VLOOKUP($D477,WWF_2013Samples_20140919.xlsx!$A$1:$I$588,2,FALSE))</f>
        <v/>
      </c>
      <c r="J477" s="116" t="str">
        <f>IF(VLOOKUP($D477,WWF_2013Samples_20140919.xlsx!$A$1:$I$588,3,FALSE)=0,"",VLOOKUP($D477,WWF_2013Samples_20140919.xlsx!$A$1:$I$588,3,FALSE))</f>
        <v>WCS-LL, Laos</v>
      </c>
      <c r="K477" s="117" t="str">
        <f>IF(VLOOKUP($D477,WWF_2013Samples_20140919.xlsx!$A$1:$I$588,4,FALSE)=0,"",VLOOKUP($D477,WWF_2013Samples_20140919.xlsx!$A$1:$I$588,4,FALSE))</f>
        <v>Laos</v>
      </c>
      <c r="L477" s="118" t="str">
        <f>IF(VLOOKUP($D477,WWF_2013Samples_20140919.xlsx!$A$1:$I$588,5,FALSE)=0,"",VLOOKUP($D477,WWF_2013Samples_20140919.xlsx!$A$1:$I$588,5,FALSE))</f>
        <v xml:space="preserve">WCS-32-17 - H - E </v>
      </c>
      <c r="M477" s="118" t="str">
        <f>IF(VLOOKUP($D477,WWF_2013Samples_20140919.xlsx!$A$1:$I$588,6,FALSE)=0,"",VLOOKUP($D477,WWF_2013Samples_20140919.xlsx!$A$1:$I$588,6,FALSE))</f>
        <v/>
      </c>
      <c r="N477" s="118" t="str">
        <f>IF(VLOOKUP($D477,WWF_2013Samples_20140919.xlsx!$A$1:$I$588,7,FALSE)=0,"",VLOOKUP($D477,WWF_2013Samples_20140919.xlsx!$A$1:$I$588,7,FALSE))</f>
        <v>XS-49</v>
      </c>
      <c r="O477" s="119"/>
      <c r="P477" s="113"/>
      <c r="Q477" s="113"/>
      <c r="R477" s="113"/>
    </row>
    <row r="478" spans="1:18" s="108" customFormat="1">
      <c r="B478" s="108">
        <v>476</v>
      </c>
      <c r="C478" s="121" t="s">
        <v>719</v>
      </c>
      <c r="D478" s="122" t="s">
        <v>698</v>
      </c>
      <c r="E478" s="108" t="s">
        <v>3653</v>
      </c>
      <c r="F478" s="162"/>
      <c r="G478" s="162" t="s">
        <v>3655</v>
      </c>
      <c r="H478" s="162"/>
      <c r="I478" s="110"/>
      <c r="J478" s="110"/>
      <c r="K478" s="110"/>
      <c r="L478" s="110"/>
      <c r="M478" s="112"/>
      <c r="N478" s="120"/>
      <c r="O478" s="120"/>
    </row>
    <row r="479" spans="1:18" s="108" customFormat="1">
      <c r="B479" s="108">
        <v>477</v>
      </c>
      <c r="C479" s="121" t="s">
        <v>719</v>
      </c>
      <c r="D479" s="122" t="s">
        <v>550</v>
      </c>
      <c r="E479" s="108" t="s">
        <v>3653</v>
      </c>
      <c r="F479" s="162"/>
      <c r="G479" s="162" t="s">
        <v>3655</v>
      </c>
      <c r="H479" s="162"/>
      <c r="I479" s="110"/>
      <c r="J479" s="110"/>
      <c r="K479" s="110"/>
      <c r="L479" s="110"/>
      <c r="M479" s="112"/>
      <c r="N479" s="120"/>
      <c r="O479" s="120"/>
    </row>
    <row r="480" spans="1:18" s="108" customFormat="1">
      <c r="B480" s="108">
        <v>478</v>
      </c>
      <c r="C480" s="121" t="s">
        <v>719</v>
      </c>
      <c r="D480" s="122" t="s">
        <v>34</v>
      </c>
      <c r="E480" s="108" t="s">
        <v>3653</v>
      </c>
      <c r="F480" s="162"/>
      <c r="G480" s="162" t="s">
        <v>3655</v>
      </c>
      <c r="H480" s="162"/>
      <c r="I480" s="110"/>
      <c r="J480" s="110"/>
      <c r="K480" s="110"/>
      <c r="L480" s="110"/>
      <c r="M480" s="112"/>
      <c r="N480" s="120"/>
      <c r="O480" s="120"/>
    </row>
    <row r="481" spans="1:18" s="108" customFormat="1">
      <c r="B481" s="108">
        <v>479</v>
      </c>
      <c r="C481" s="121" t="s">
        <v>719</v>
      </c>
      <c r="D481" s="122" t="s">
        <v>695</v>
      </c>
      <c r="E481" s="108" t="s">
        <v>3653</v>
      </c>
      <c r="F481" s="162"/>
      <c r="G481" s="162" t="s">
        <v>3655</v>
      </c>
      <c r="H481" s="162"/>
      <c r="I481" s="110"/>
      <c r="J481" s="110"/>
      <c r="K481" s="110"/>
      <c r="L481" s="110"/>
      <c r="M481" s="112"/>
      <c r="N481" s="120"/>
      <c r="O481" s="120"/>
    </row>
    <row r="482" spans="1:18" s="108" customFormat="1">
      <c r="B482" s="108">
        <v>480</v>
      </c>
      <c r="C482" s="121" t="s">
        <v>719</v>
      </c>
      <c r="D482" s="122" t="s">
        <v>693</v>
      </c>
      <c r="E482" s="108" t="s">
        <v>3653</v>
      </c>
      <c r="F482" s="162"/>
      <c r="G482" s="162" t="s">
        <v>3655</v>
      </c>
      <c r="H482" s="162"/>
      <c r="I482" s="110"/>
      <c r="J482" s="110"/>
      <c r="K482" s="110"/>
      <c r="L482" s="110"/>
      <c r="M482" s="112"/>
      <c r="N482" s="120"/>
      <c r="O482" s="120"/>
    </row>
    <row r="483" spans="1:18" s="108" customFormat="1">
      <c r="B483" s="108">
        <v>481</v>
      </c>
      <c r="C483" s="121" t="s">
        <v>719</v>
      </c>
      <c r="D483" s="122" t="s">
        <v>696</v>
      </c>
      <c r="E483" s="108" t="s">
        <v>3653</v>
      </c>
      <c r="F483" s="162"/>
      <c r="G483" s="162" t="s">
        <v>3655</v>
      </c>
      <c r="H483" s="162"/>
      <c r="I483" s="110"/>
      <c r="J483" s="110"/>
      <c r="K483" s="110"/>
      <c r="L483" s="110"/>
      <c r="M483" s="112"/>
      <c r="N483" s="120"/>
      <c r="O483" s="120"/>
    </row>
    <row r="484" spans="1:18" s="108" customFormat="1">
      <c r="A484" s="155"/>
      <c r="B484" s="155">
        <v>482</v>
      </c>
      <c r="C484" s="156" t="s">
        <v>719</v>
      </c>
      <c r="D484" s="157" t="s">
        <v>421</v>
      </c>
      <c r="E484" s="155" t="s">
        <v>3605</v>
      </c>
      <c r="F484" s="162" t="s">
        <v>819</v>
      </c>
      <c r="G484" s="162" t="s">
        <v>3663</v>
      </c>
      <c r="H484" s="162"/>
      <c r="I484" s="158" t="str">
        <f>IF(VLOOKUP($D484,WCS_Sample_Status_2015Oct19_All!$A$1:$Z$216,2,FALSE)=0,"",VLOOKUP($D484,WCS_Sample_Status_2015Oct19_All!$A$1:$Z$216,2,FALSE))</f>
        <v>29 09</v>
      </c>
      <c r="J484" s="158" t="str">
        <f>IF(VLOOKUP($D484,WCS_Sample_Status_2015Oct19_All!$A$1:$Z$216,3,FALSE)=0,"",VLOOKUP($D484,WCS_Sample_Status_2015Oct19_All!$A$1:$Z$216,3,FALSE))</f>
        <v/>
      </c>
      <c r="K484" s="158" t="str">
        <f>IF(VLOOKUP($D484,WCS_Sample_Status_2015Oct19_All!$A$1:$Z$216,4,FALSE)=0,"",VLOOKUP($D484,WCS_Sample_Status_2015Oct19_All!$A$1:$Z$216,4,FALSE))</f>
        <v/>
      </c>
      <c r="L484" s="158" t="str">
        <f>IF(VLOOKUP($D484,WCS_Sample_Status_2015Oct19_All!$A$1:$Z$216,5,FALSE)=0,"",VLOOKUP($D484,WCS_Sample_Status_2015Oct19_All!$A$1:$Z$216,5,FALSE))</f>
        <v/>
      </c>
      <c r="M484" s="159">
        <f>IF(VLOOKUP($D484,WCS_Sample_Status_2015Oct19_All!$A$1:$Z$216,14,FALSE)=0,"",VLOOKUP($D484,WCS_Sample_Status_2015Oct19_All!$A$1:$Z$216,14,FALSE))</f>
        <v>59</v>
      </c>
      <c r="N484" s="160" t="e">
        <f>IF(VLOOKUP($D484,Leech_Combinations_20140919.xls!$A$1:$Q$382,6,FALSE)=0, "", VLOOKUP($D484,Leech_Combinations_20140919.xls!$A$1:$Q$382,6,FALSE))</f>
        <v>#N/A</v>
      </c>
      <c r="O484" s="160" t="e">
        <f>IF(VLOOKUP($D484,Leech_Combinations_20140919.xls!$A$1:$Q$382,3,FALSE)=0, "", VLOOKUP($D484,Leech_Combinations_20140919.xls!$A$1:$Q$382,3,FALSE))</f>
        <v>#N/A</v>
      </c>
      <c r="P484" s="155"/>
      <c r="Q484" s="155"/>
      <c r="R484" s="155"/>
    </row>
    <row r="485" spans="1:18" s="108" customFormat="1">
      <c r="A485" s="155"/>
      <c r="B485" s="155">
        <v>483</v>
      </c>
      <c r="C485" s="156" t="s">
        <v>719</v>
      </c>
      <c r="D485" s="157" t="s">
        <v>114</v>
      </c>
      <c r="E485" s="155" t="s">
        <v>3605</v>
      </c>
      <c r="F485" s="162" t="s">
        <v>819</v>
      </c>
      <c r="G485" s="162" t="s">
        <v>3663</v>
      </c>
      <c r="H485" s="162"/>
      <c r="I485" s="158" t="str">
        <f>IF(VLOOKUP($D485,WCS_Sample_Status_2015Oct19_All!$A$1:$Z$216,2,FALSE)=0,"",VLOOKUP($D485,WCS_Sample_Status_2015Oct19_All!$A$1:$Z$216,2,FALSE))</f>
        <v>29 09</v>
      </c>
      <c r="J485" s="158" t="str">
        <f>IF(VLOOKUP($D485,WCS_Sample_Status_2015Oct19_All!$A$1:$Z$216,3,FALSE)=0,"",VLOOKUP($D485,WCS_Sample_Status_2015Oct19_All!$A$1:$Z$216,3,FALSE))</f>
        <v/>
      </c>
      <c r="K485" s="158" t="str">
        <f>IF(VLOOKUP($D485,WCS_Sample_Status_2015Oct19_All!$A$1:$Z$216,4,FALSE)=0,"",VLOOKUP($D485,WCS_Sample_Status_2015Oct19_All!$A$1:$Z$216,4,FALSE))</f>
        <v/>
      </c>
      <c r="L485" s="158" t="str">
        <f>IF(VLOOKUP($D485,WCS_Sample_Status_2015Oct19_All!$A$1:$Z$216,5,FALSE)=0,"",VLOOKUP($D485,WCS_Sample_Status_2015Oct19_All!$A$1:$Z$216,5,FALSE))</f>
        <v/>
      </c>
      <c r="M485" s="159">
        <f>IF(VLOOKUP($D485,WCS_Sample_Status_2015Oct19_All!$A$1:$Z$216,14,FALSE)=0,"",VLOOKUP($D485,WCS_Sample_Status_2015Oct19_All!$A$1:$Z$216,14,FALSE))</f>
        <v>46</v>
      </c>
      <c r="N485" s="160" t="e">
        <f>IF(VLOOKUP($D485,Leech_Combinations_20140919.xls!$A$1:$Q$382,6,FALSE)=0, "", VLOOKUP($D485,Leech_Combinations_20140919.xls!$A$1:$Q$382,6,FALSE))</f>
        <v>#N/A</v>
      </c>
      <c r="O485" s="160" t="e">
        <f>IF(VLOOKUP($D485,Leech_Combinations_20140919.xls!$A$1:$Q$382,3,FALSE)=0, "", VLOOKUP($D485,Leech_Combinations_20140919.xls!$A$1:$Q$382,3,FALSE))</f>
        <v>#N/A</v>
      </c>
      <c r="P485" s="155"/>
      <c r="Q485" s="155"/>
      <c r="R485" s="155"/>
    </row>
    <row r="486" spans="1:18" s="108" customFormat="1">
      <c r="A486" s="155"/>
      <c r="B486" s="155">
        <v>484</v>
      </c>
      <c r="C486" s="156" t="s">
        <v>719</v>
      </c>
      <c r="D486" s="157" t="s">
        <v>60</v>
      </c>
      <c r="E486" s="155" t="s">
        <v>3605</v>
      </c>
      <c r="F486" s="162" t="s">
        <v>819</v>
      </c>
      <c r="G486" s="162" t="s">
        <v>3663</v>
      </c>
      <c r="H486" s="162"/>
      <c r="I486" s="158" t="str">
        <f>IF(VLOOKUP($D486,WCS_Sample_Status_2015Oct19_All!$A$1:$Z$216,2,FALSE)=0,"",VLOOKUP($D486,WCS_Sample_Status_2015Oct19_All!$A$1:$Z$216,2,FALSE))</f>
        <v>30 09-01 10</v>
      </c>
      <c r="J486" s="158" t="str">
        <f>IF(VLOOKUP($D486,WCS_Sample_Status_2015Oct19_All!$A$1:$Z$216,3,FALSE)=0,"",VLOOKUP($D486,WCS_Sample_Status_2015Oct19_All!$A$1:$Z$216,3,FALSE))</f>
        <v/>
      </c>
      <c r="K486" s="158" t="str">
        <f>IF(VLOOKUP($D486,WCS_Sample_Status_2015Oct19_All!$A$1:$Z$216,4,FALSE)=0,"",VLOOKUP($D486,WCS_Sample_Status_2015Oct19_All!$A$1:$Z$216,4,FALSE))</f>
        <v/>
      </c>
      <c r="L486" s="158" t="str">
        <f>IF(VLOOKUP($D486,WCS_Sample_Status_2015Oct19_All!$A$1:$Z$216,5,FALSE)=0,"",VLOOKUP($D486,WCS_Sample_Status_2015Oct19_All!$A$1:$Z$216,5,FALSE))</f>
        <v/>
      </c>
      <c r="M486" s="159">
        <f>IF(VLOOKUP($D486,WCS_Sample_Status_2015Oct19_All!$A$1:$Z$216,14,FALSE)=0,"",VLOOKUP($D486,WCS_Sample_Status_2015Oct19_All!$A$1:$Z$216,14,FALSE))</f>
        <v>70</v>
      </c>
      <c r="N486" s="160" t="e">
        <f>IF(VLOOKUP($D486,Leech_Combinations_20140919.xls!$A$1:$Q$382,6,FALSE)=0, "", VLOOKUP($D486,Leech_Combinations_20140919.xls!$A$1:$Q$382,6,FALSE))</f>
        <v>#N/A</v>
      </c>
      <c r="O486" s="160" t="e">
        <f>IF(VLOOKUP($D486,Leech_Combinations_20140919.xls!$A$1:$Q$382,3,FALSE)=0, "", VLOOKUP($D486,Leech_Combinations_20140919.xls!$A$1:$Q$382,3,FALSE))</f>
        <v>#N/A</v>
      </c>
      <c r="P486" s="155"/>
      <c r="Q486" s="155"/>
      <c r="R486" s="155"/>
    </row>
    <row r="487" spans="1:18" s="108" customFormat="1">
      <c r="A487" s="155"/>
      <c r="B487" s="155">
        <v>485</v>
      </c>
      <c r="C487" s="156" t="s">
        <v>719</v>
      </c>
      <c r="D487" s="157" t="s">
        <v>115</v>
      </c>
      <c r="E487" s="155" t="s">
        <v>3605</v>
      </c>
      <c r="F487" s="162" t="s">
        <v>819</v>
      </c>
      <c r="G487" s="162" t="s">
        <v>3663</v>
      </c>
      <c r="H487" s="162"/>
      <c r="I487" s="158" t="str">
        <f>IF(VLOOKUP($D487,WCS_Sample_Status_2015Oct19_All!$A$1:$Z$216,2,FALSE)=0,"",VLOOKUP($D487,WCS_Sample_Status_2015Oct19_All!$A$1:$Z$216,2,FALSE))</f>
        <v>30 10</v>
      </c>
      <c r="J487" s="158" t="str">
        <f>IF(VLOOKUP($D487,WCS_Sample_Status_2015Oct19_All!$A$1:$Z$216,3,FALSE)=0,"",VLOOKUP($D487,WCS_Sample_Status_2015Oct19_All!$A$1:$Z$216,3,FALSE))</f>
        <v/>
      </c>
      <c r="K487" s="158" t="str">
        <f>IF(VLOOKUP($D487,WCS_Sample_Status_2015Oct19_All!$A$1:$Z$216,4,FALSE)=0,"",VLOOKUP($D487,WCS_Sample_Status_2015Oct19_All!$A$1:$Z$216,4,FALSE))</f>
        <v/>
      </c>
      <c r="L487" s="158" t="str">
        <f>IF(VLOOKUP($D487,WCS_Sample_Status_2015Oct19_All!$A$1:$Z$216,5,FALSE)=0,"",VLOOKUP($D487,WCS_Sample_Status_2015Oct19_All!$A$1:$Z$216,5,FALSE))</f>
        <v/>
      </c>
      <c r="M487" s="159">
        <f>IF(VLOOKUP($D487,WCS_Sample_Status_2015Oct19_All!$A$1:$Z$216,14,FALSE)=0,"",VLOOKUP($D487,WCS_Sample_Status_2015Oct19_All!$A$1:$Z$216,14,FALSE))</f>
        <v>44</v>
      </c>
      <c r="N487" s="160" t="e">
        <f>IF(VLOOKUP($D487,Leech_Combinations_20140919.xls!$A$1:$Q$382,6,FALSE)=0, "", VLOOKUP($D487,Leech_Combinations_20140919.xls!$A$1:$Q$382,6,FALSE))</f>
        <v>#N/A</v>
      </c>
      <c r="O487" s="160" t="e">
        <f>IF(VLOOKUP($D487,Leech_Combinations_20140919.xls!$A$1:$Q$382,3,FALSE)=0, "", VLOOKUP($D487,Leech_Combinations_20140919.xls!$A$1:$Q$382,3,FALSE))</f>
        <v>#N/A</v>
      </c>
      <c r="P487" s="155"/>
      <c r="Q487" s="155"/>
      <c r="R487" s="155"/>
    </row>
    <row r="488" spans="1:18" s="108" customFormat="1">
      <c r="A488" s="155"/>
      <c r="B488" s="155">
        <v>486</v>
      </c>
      <c r="C488" s="156" t="s">
        <v>719</v>
      </c>
      <c r="D488" s="157" t="s">
        <v>539</v>
      </c>
      <c r="E488" s="155" t="s">
        <v>3605</v>
      </c>
      <c r="F488" s="162" t="s">
        <v>819</v>
      </c>
      <c r="G488" s="162" t="s">
        <v>3663</v>
      </c>
      <c r="H488" s="162"/>
      <c r="I488" s="158" t="str">
        <f>IF(VLOOKUP($D488,WCS_Sample_Status_2015Oct19_All!$A$1:$Z$216,2,FALSE)=0,"",VLOOKUP($D488,WCS_Sample_Status_2015Oct19_All!$A$1:$Z$216,2,FALSE))</f>
        <v>28 09</v>
      </c>
      <c r="J488" s="158" t="str">
        <f>IF(VLOOKUP($D488,WCS_Sample_Status_2015Oct19_All!$A$1:$Z$216,3,FALSE)=0,"",VLOOKUP($D488,WCS_Sample_Status_2015Oct19_All!$A$1:$Z$216,3,FALSE))</f>
        <v/>
      </c>
      <c r="K488" s="158" t="str">
        <f>IF(VLOOKUP($D488,WCS_Sample_Status_2015Oct19_All!$A$1:$Z$216,4,FALSE)=0,"",VLOOKUP($D488,WCS_Sample_Status_2015Oct19_All!$A$1:$Z$216,4,FALSE))</f>
        <v/>
      </c>
      <c r="L488" s="158" t="str">
        <f>IF(VLOOKUP($D488,WCS_Sample_Status_2015Oct19_All!$A$1:$Z$216,5,FALSE)=0,"",VLOOKUP($D488,WCS_Sample_Status_2015Oct19_All!$A$1:$Z$216,5,FALSE))</f>
        <v/>
      </c>
      <c r="M488" s="159">
        <f>IF(VLOOKUP($D488,WCS_Sample_Status_2015Oct19_All!$A$1:$Z$216,14,FALSE)=0,"",VLOOKUP($D488,WCS_Sample_Status_2015Oct19_All!$A$1:$Z$216,14,FALSE))</f>
        <v>20</v>
      </c>
      <c r="N488" s="160" t="e">
        <f>IF(VLOOKUP($D488,Leech_Combinations_20140919.xls!$A$1:$Q$382,6,FALSE)=0, "", VLOOKUP($D488,Leech_Combinations_20140919.xls!$A$1:$Q$382,6,FALSE))</f>
        <v>#N/A</v>
      </c>
      <c r="O488" s="160" t="e">
        <f>IF(VLOOKUP($D488,Leech_Combinations_20140919.xls!$A$1:$Q$382,3,FALSE)=0, "", VLOOKUP($D488,Leech_Combinations_20140919.xls!$A$1:$Q$382,3,FALSE))</f>
        <v>#N/A</v>
      </c>
      <c r="P488" s="155"/>
      <c r="Q488" s="155"/>
      <c r="R488" s="155"/>
    </row>
    <row r="489" spans="1:18" s="108" customFormat="1">
      <c r="A489" s="155"/>
      <c r="B489" s="155">
        <v>487</v>
      </c>
      <c r="C489" s="156" t="s">
        <v>719</v>
      </c>
      <c r="D489" s="157" t="s">
        <v>319</v>
      </c>
      <c r="E489" s="155" t="s">
        <v>3605</v>
      </c>
      <c r="F489" s="162" t="s">
        <v>819</v>
      </c>
      <c r="G489" s="162" t="s">
        <v>3663</v>
      </c>
      <c r="H489" s="162"/>
      <c r="I489" s="158" t="str">
        <f>IF(VLOOKUP($D489,WCS_Sample_Status_2015Oct19_All!$A$1:$Z$216,2,FALSE)=0,"",VLOOKUP($D489,WCS_Sample_Status_2015Oct19_All!$A$1:$Z$216,2,FALSE))</f>
        <v>28 09</v>
      </c>
      <c r="J489" s="158" t="str">
        <f>IF(VLOOKUP($D489,WCS_Sample_Status_2015Oct19_All!$A$1:$Z$216,3,FALSE)=0,"",VLOOKUP($D489,WCS_Sample_Status_2015Oct19_All!$A$1:$Z$216,3,FALSE))</f>
        <v/>
      </c>
      <c r="K489" s="158" t="str">
        <f>IF(VLOOKUP($D489,WCS_Sample_Status_2015Oct19_All!$A$1:$Z$216,4,FALSE)=0,"",VLOOKUP($D489,WCS_Sample_Status_2015Oct19_All!$A$1:$Z$216,4,FALSE))</f>
        <v/>
      </c>
      <c r="L489" s="158" t="str">
        <f>IF(VLOOKUP($D489,WCS_Sample_Status_2015Oct19_All!$A$1:$Z$216,5,FALSE)=0,"",VLOOKUP($D489,WCS_Sample_Status_2015Oct19_All!$A$1:$Z$216,5,FALSE))</f>
        <v/>
      </c>
      <c r="M489" s="159">
        <f>IF(VLOOKUP($D489,WCS_Sample_Status_2015Oct19_All!$A$1:$Z$216,14,FALSE)=0,"",VLOOKUP($D489,WCS_Sample_Status_2015Oct19_All!$A$1:$Z$216,14,FALSE))</f>
        <v>17</v>
      </c>
      <c r="N489" s="160" t="e">
        <f>IF(VLOOKUP($D489,Leech_Combinations_20140919.xls!$A$1:$Q$382,6,FALSE)=0, "", VLOOKUP($D489,Leech_Combinations_20140919.xls!$A$1:$Q$382,6,FALSE))</f>
        <v>#N/A</v>
      </c>
      <c r="O489" s="160" t="e">
        <f>IF(VLOOKUP($D489,Leech_Combinations_20140919.xls!$A$1:$Q$382,3,FALSE)=0, "", VLOOKUP($D489,Leech_Combinations_20140919.xls!$A$1:$Q$382,3,FALSE))</f>
        <v>#N/A</v>
      </c>
      <c r="P489" s="155"/>
      <c r="Q489" s="155"/>
      <c r="R489" s="155"/>
    </row>
    <row r="490" spans="1:18" s="108" customFormat="1">
      <c r="A490" s="155"/>
      <c r="B490" s="155">
        <v>488</v>
      </c>
      <c r="C490" s="156" t="s">
        <v>719</v>
      </c>
      <c r="D490" s="157" t="s">
        <v>119</v>
      </c>
      <c r="E490" s="155" t="s">
        <v>3605</v>
      </c>
      <c r="F490" s="162" t="s">
        <v>819</v>
      </c>
      <c r="G490" s="162" t="s">
        <v>3663</v>
      </c>
      <c r="H490" s="162"/>
      <c r="I490" s="158" t="str">
        <f>IF(VLOOKUP($D490,WCS_Sample_Status_2015Oct19_All!$A$1:$Z$216,2,FALSE)=0,"",VLOOKUP($D490,WCS_Sample_Status_2015Oct19_All!$A$1:$Z$216,2,FALSE))</f>
        <v>28-29 09</v>
      </c>
      <c r="J490" s="158" t="str">
        <f>IF(VLOOKUP($D490,WCS_Sample_Status_2015Oct19_All!$A$1:$Z$216,3,FALSE)=0,"",VLOOKUP($D490,WCS_Sample_Status_2015Oct19_All!$A$1:$Z$216,3,FALSE))</f>
        <v/>
      </c>
      <c r="K490" s="158" t="str">
        <f>IF(VLOOKUP($D490,WCS_Sample_Status_2015Oct19_All!$A$1:$Z$216,4,FALSE)=0,"",VLOOKUP($D490,WCS_Sample_Status_2015Oct19_All!$A$1:$Z$216,4,FALSE))</f>
        <v/>
      </c>
      <c r="L490" s="158" t="str">
        <f>IF(VLOOKUP($D490,WCS_Sample_Status_2015Oct19_All!$A$1:$Z$216,5,FALSE)=0,"",VLOOKUP($D490,WCS_Sample_Status_2015Oct19_All!$A$1:$Z$216,5,FALSE))</f>
        <v/>
      </c>
      <c r="M490" s="159">
        <f>IF(VLOOKUP($D490,WCS_Sample_Status_2015Oct19_All!$A$1:$Z$216,14,FALSE)=0,"",VLOOKUP($D490,WCS_Sample_Status_2015Oct19_All!$A$1:$Z$216,14,FALSE))</f>
        <v>17</v>
      </c>
      <c r="N490" s="160" t="e">
        <f>IF(VLOOKUP($D490,Leech_Combinations_20140919.xls!$A$1:$Q$382,6,FALSE)=0, "", VLOOKUP($D490,Leech_Combinations_20140919.xls!$A$1:$Q$382,6,FALSE))</f>
        <v>#N/A</v>
      </c>
      <c r="O490" s="160" t="e">
        <f>IF(VLOOKUP($D490,Leech_Combinations_20140919.xls!$A$1:$Q$382,3,FALSE)=0, "", VLOOKUP($D490,Leech_Combinations_20140919.xls!$A$1:$Q$382,3,FALSE))</f>
        <v>#N/A</v>
      </c>
      <c r="P490" s="155"/>
      <c r="Q490" s="155"/>
      <c r="R490" s="155"/>
    </row>
    <row r="491" spans="1:18" s="108" customFormat="1">
      <c r="A491" s="155"/>
      <c r="B491" s="155">
        <v>489</v>
      </c>
      <c r="C491" s="156" t="s">
        <v>719</v>
      </c>
      <c r="D491" s="157" t="s">
        <v>541</v>
      </c>
      <c r="E491" s="155" t="s">
        <v>3605</v>
      </c>
      <c r="F491" s="162" t="s">
        <v>819</v>
      </c>
      <c r="G491" s="162" t="s">
        <v>3663</v>
      </c>
      <c r="H491" s="162"/>
      <c r="I491" s="158" t="str">
        <f>IF(VLOOKUP($D491,WCS_Sample_Status_2015Oct19_All!$A$1:$Z$216,2,FALSE)=0,"",VLOOKUP($D491,WCS_Sample_Status_2015Oct19_All!$A$1:$Z$216,2,FALSE))</f>
        <v>28-29 09</v>
      </c>
      <c r="J491" s="158" t="str">
        <f>IF(VLOOKUP($D491,WCS_Sample_Status_2015Oct19_All!$A$1:$Z$216,3,FALSE)=0,"",VLOOKUP($D491,WCS_Sample_Status_2015Oct19_All!$A$1:$Z$216,3,FALSE))</f>
        <v/>
      </c>
      <c r="K491" s="158" t="str">
        <f>IF(VLOOKUP($D491,WCS_Sample_Status_2015Oct19_All!$A$1:$Z$216,4,FALSE)=0,"",VLOOKUP($D491,WCS_Sample_Status_2015Oct19_All!$A$1:$Z$216,4,FALSE))</f>
        <v/>
      </c>
      <c r="L491" s="158" t="str">
        <f>IF(VLOOKUP($D491,WCS_Sample_Status_2015Oct19_All!$A$1:$Z$216,5,FALSE)=0,"",VLOOKUP($D491,WCS_Sample_Status_2015Oct19_All!$A$1:$Z$216,5,FALSE))</f>
        <v/>
      </c>
      <c r="M491" s="159">
        <f>IF(VLOOKUP($D491,WCS_Sample_Status_2015Oct19_All!$A$1:$Z$216,14,FALSE)=0,"",VLOOKUP($D491,WCS_Sample_Status_2015Oct19_All!$A$1:$Z$216,14,FALSE))</f>
        <v>40</v>
      </c>
      <c r="N491" s="160" t="e">
        <f>IF(VLOOKUP($D491,Leech_Combinations_20140919.xls!$A$1:$Q$382,6,FALSE)=0, "", VLOOKUP($D491,Leech_Combinations_20140919.xls!$A$1:$Q$382,6,FALSE))</f>
        <v>#N/A</v>
      </c>
      <c r="O491" s="160" t="e">
        <f>IF(VLOOKUP($D491,Leech_Combinations_20140919.xls!$A$1:$Q$382,3,FALSE)=0, "", VLOOKUP($D491,Leech_Combinations_20140919.xls!$A$1:$Q$382,3,FALSE))</f>
        <v>#N/A</v>
      </c>
      <c r="P491" s="155"/>
      <c r="Q491" s="155"/>
      <c r="R491" s="155"/>
    </row>
    <row r="492" spans="1:18" s="108" customFormat="1">
      <c r="A492" s="155"/>
      <c r="B492" s="155">
        <v>490</v>
      </c>
      <c r="C492" s="156" t="s">
        <v>719</v>
      </c>
      <c r="D492" s="157" t="s">
        <v>59</v>
      </c>
      <c r="E492" s="155" t="s">
        <v>3605</v>
      </c>
      <c r="F492" s="162" t="s">
        <v>819</v>
      </c>
      <c r="G492" s="162" t="s">
        <v>3663</v>
      </c>
      <c r="H492" s="162"/>
      <c r="I492" s="158" t="str">
        <f>IF(VLOOKUP($D492,WCS_Sample_Status_2015Oct19_All!$A$1:$Z$216,2,FALSE)=0,"",VLOOKUP($D492,WCS_Sample_Status_2015Oct19_All!$A$1:$Z$216,2,FALSE))</f>
        <v>29 09</v>
      </c>
      <c r="J492" s="158" t="str">
        <f>IF(VLOOKUP($D492,WCS_Sample_Status_2015Oct19_All!$A$1:$Z$216,3,FALSE)=0,"",VLOOKUP($D492,WCS_Sample_Status_2015Oct19_All!$A$1:$Z$216,3,FALSE))</f>
        <v/>
      </c>
      <c r="K492" s="158" t="str">
        <f>IF(VLOOKUP($D492,WCS_Sample_Status_2015Oct19_All!$A$1:$Z$216,4,FALSE)=0,"",VLOOKUP($D492,WCS_Sample_Status_2015Oct19_All!$A$1:$Z$216,4,FALSE))</f>
        <v/>
      </c>
      <c r="L492" s="158" t="str">
        <f>IF(VLOOKUP($D492,WCS_Sample_Status_2015Oct19_All!$A$1:$Z$216,5,FALSE)=0,"",VLOOKUP($D492,WCS_Sample_Status_2015Oct19_All!$A$1:$Z$216,5,FALSE))</f>
        <v/>
      </c>
      <c r="M492" s="159">
        <f>IF(VLOOKUP($D492,WCS_Sample_Status_2015Oct19_All!$A$1:$Z$216,14,FALSE)=0,"",VLOOKUP($D492,WCS_Sample_Status_2015Oct19_All!$A$1:$Z$216,14,FALSE))</f>
        <v>10</v>
      </c>
      <c r="N492" s="160" t="e">
        <f>IF(VLOOKUP($D492,Leech_Combinations_20140919.xls!$A$1:$Q$382,6,FALSE)=0, "", VLOOKUP($D492,Leech_Combinations_20140919.xls!$A$1:$Q$382,6,FALSE))</f>
        <v>#N/A</v>
      </c>
      <c r="O492" s="160" t="e">
        <f>IF(VLOOKUP($D492,Leech_Combinations_20140919.xls!$A$1:$Q$382,3,FALSE)=0, "", VLOOKUP($D492,Leech_Combinations_20140919.xls!$A$1:$Q$382,3,FALSE))</f>
        <v>#N/A</v>
      </c>
      <c r="P492" s="155"/>
      <c r="Q492" s="155"/>
      <c r="R492" s="155"/>
    </row>
    <row r="493" spans="1:18" s="108" customFormat="1">
      <c r="A493" s="155"/>
      <c r="B493" s="155">
        <v>491</v>
      </c>
      <c r="C493" s="156" t="s">
        <v>719</v>
      </c>
      <c r="D493" s="157" t="s">
        <v>563</v>
      </c>
      <c r="E493" s="155" t="s">
        <v>3605</v>
      </c>
      <c r="F493" s="162" t="s">
        <v>819</v>
      </c>
      <c r="G493" s="162" t="s">
        <v>3663</v>
      </c>
      <c r="H493" s="162"/>
      <c r="I493" s="158" t="str">
        <f>IF(VLOOKUP($D493,WCS_Sample_Status_2015Oct19_All!$A$1:$Z$216,2,FALSE)=0,"",VLOOKUP($D493,WCS_Sample_Status_2015Oct19_All!$A$1:$Z$216,2,FALSE))</f>
        <v>29-30  09</v>
      </c>
      <c r="J493" s="158" t="str">
        <f>IF(VLOOKUP($D493,WCS_Sample_Status_2015Oct19_All!$A$1:$Z$216,3,FALSE)=0,"",VLOOKUP($D493,WCS_Sample_Status_2015Oct19_All!$A$1:$Z$216,3,FALSE))</f>
        <v/>
      </c>
      <c r="K493" s="158" t="str">
        <f>IF(VLOOKUP($D493,WCS_Sample_Status_2015Oct19_All!$A$1:$Z$216,4,FALSE)=0,"",VLOOKUP($D493,WCS_Sample_Status_2015Oct19_All!$A$1:$Z$216,4,FALSE))</f>
        <v/>
      </c>
      <c r="L493" s="158" t="str">
        <f>IF(VLOOKUP($D493,WCS_Sample_Status_2015Oct19_All!$A$1:$Z$216,5,FALSE)=0,"",VLOOKUP($D493,WCS_Sample_Status_2015Oct19_All!$A$1:$Z$216,5,FALSE))</f>
        <v/>
      </c>
      <c r="M493" s="159">
        <f>IF(VLOOKUP($D493,WCS_Sample_Status_2015Oct19_All!$A$1:$Z$216,14,FALSE)=0,"",VLOOKUP($D493,WCS_Sample_Status_2015Oct19_All!$A$1:$Z$216,14,FALSE))</f>
        <v>13</v>
      </c>
      <c r="N493" s="160" t="e">
        <f>IF(VLOOKUP($D493,Leech_Combinations_20140919.xls!$A$1:$Q$382,6,FALSE)=0, "", VLOOKUP($D493,Leech_Combinations_20140919.xls!$A$1:$Q$382,6,FALSE))</f>
        <v>#N/A</v>
      </c>
      <c r="O493" s="160" t="e">
        <f>IF(VLOOKUP($D493,Leech_Combinations_20140919.xls!$A$1:$Q$382,3,FALSE)=0, "", VLOOKUP($D493,Leech_Combinations_20140919.xls!$A$1:$Q$382,3,FALSE))</f>
        <v>#N/A</v>
      </c>
      <c r="P493" s="155"/>
      <c r="Q493" s="155"/>
      <c r="R493" s="155"/>
    </row>
    <row r="494" spans="1:18" s="108" customFormat="1">
      <c r="A494" s="155"/>
      <c r="B494" s="155">
        <v>492</v>
      </c>
      <c r="C494" s="156" t="s">
        <v>719</v>
      </c>
      <c r="D494" s="157" t="s">
        <v>591</v>
      </c>
      <c r="E494" s="155" t="s">
        <v>3605</v>
      </c>
      <c r="F494" s="162" t="s">
        <v>819</v>
      </c>
      <c r="G494" s="162" t="s">
        <v>3663</v>
      </c>
      <c r="H494" s="162"/>
      <c r="I494" s="158" t="str">
        <f>IF(VLOOKUP($D494,WCS_Sample_Status_2015Oct19_All!$A$1:$Z$216,2,FALSE)=0,"",VLOOKUP($D494,WCS_Sample_Status_2015Oct19_All!$A$1:$Z$216,2,FALSE))</f>
        <v>1 10</v>
      </c>
      <c r="J494" s="158" t="str">
        <f>IF(VLOOKUP($D494,WCS_Sample_Status_2015Oct19_All!$A$1:$Z$216,3,FALSE)=0,"",VLOOKUP($D494,WCS_Sample_Status_2015Oct19_All!$A$1:$Z$216,3,FALSE))</f>
        <v/>
      </c>
      <c r="K494" s="158" t="str">
        <f>IF(VLOOKUP($D494,WCS_Sample_Status_2015Oct19_All!$A$1:$Z$216,4,FALSE)=0,"",VLOOKUP($D494,WCS_Sample_Status_2015Oct19_All!$A$1:$Z$216,4,FALSE))</f>
        <v/>
      </c>
      <c r="L494" s="158" t="str">
        <f>IF(VLOOKUP($D494,WCS_Sample_Status_2015Oct19_All!$A$1:$Z$216,5,FALSE)=0,"",VLOOKUP($D494,WCS_Sample_Status_2015Oct19_All!$A$1:$Z$216,5,FALSE))</f>
        <v/>
      </c>
      <c r="M494" s="159">
        <f>IF(VLOOKUP($D494,WCS_Sample_Status_2015Oct19_All!$A$1:$Z$216,14,FALSE)=0,"",VLOOKUP($D494,WCS_Sample_Status_2015Oct19_All!$A$1:$Z$216,14,FALSE))</f>
        <v>126</v>
      </c>
      <c r="N494" s="160" t="e">
        <f>IF(VLOOKUP($D494,Leech_Combinations_20140919.xls!$A$1:$Q$382,6,FALSE)=0, "", VLOOKUP($D494,Leech_Combinations_20140919.xls!$A$1:$Q$382,6,FALSE))</f>
        <v>#N/A</v>
      </c>
      <c r="O494" s="160" t="e">
        <f>IF(VLOOKUP($D494,Leech_Combinations_20140919.xls!$A$1:$Q$382,3,FALSE)=0, "", VLOOKUP($D494,Leech_Combinations_20140919.xls!$A$1:$Q$382,3,FALSE))</f>
        <v>#N/A</v>
      </c>
      <c r="P494" s="155"/>
      <c r="Q494" s="155"/>
      <c r="R494" s="155"/>
    </row>
    <row r="495" spans="1:18" s="108" customFormat="1">
      <c r="A495" s="155"/>
      <c r="B495" s="155">
        <v>493</v>
      </c>
      <c r="C495" s="156" t="s">
        <v>719</v>
      </c>
      <c r="D495" s="157" t="s">
        <v>29</v>
      </c>
      <c r="E495" s="155" t="s">
        <v>3605</v>
      </c>
      <c r="F495" s="162" t="s">
        <v>819</v>
      </c>
      <c r="G495" s="162" t="s">
        <v>3663</v>
      </c>
      <c r="H495" s="162"/>
      <c r="I495" s="158" t="str">
        <f>IF(VLOOKUP($D495,WCS_Sample_Status_2015Oct19_All!$A$1:$Z$216,2,FALSE)=0,"",VLOOKUP($D495,WCS_Sample_Status_2015Oct19_All!$A$1:$Z$216,2,FALSE))</f>
        <v>1 10</v>
      </c>
      <c r="J495" s="158" t="str">
        <f>IF(VLOOKUP($D495,WCS_Sample_Status_2015Oct19_All!$A$1:$Z$216,3,FALSE)=0,"",VLOOKUP($D495,WCS_Sample_Status_2015Oct19_All!$A$1:$Z$216,3,FALSE))</f>
        <v/>
      </c>
      <c r="K495" s="158" t="str">
        <f>IF(VLOOKUP($D495,WCS_Sample_Status_2015Oct19_All!$A$1:$Z$216,4,FALSE)=0,"",VLOOKUP($D495,WCS_Sample_Status_2015Oct19_All!$A$1:$Z$216,4,FALSE))</f>
        <v/>
      </c>
      <c r="L495" s="158" t="str">
        <f>IF(VLOOKUP($D495,WCS_Sample_Status_2015Oct19_All!$A$1:$Z$216,5,FALSE)=0,"",VLOOKUP($D495,WCS_Sample_Status_2015Oct19_All!$A$1:$Z$216,5,FALSE))</f>
        <v/>
      </c>
      <c r="M495" s="159">
        <f>IF(VLOOKUP($D495,WCS_Sample_Status_2015Oct19_All!$A$1:$Z$216,14,FALSE)=0,"",VLOOKUP($D495,WCS_Sample_Status_2015Oct19_All!$A$1:$Z$216,14,FALSE))</f>
        <v>96</v>
      </c>
      <c r="N495" s="160" t="e">
        <f>IF(VLOOKUP($D495,Leech_Combinations_20140919.xls!$A$1:$Q$382,6,FALSE)=0, "", VLOOKUP($D495,Leech_Combinations_20140919.xls!$A$1:$Q$382,6,FALSE))</f>
        <v>#N/A</v>
      </c>
      <c r="O495" s="160" t="e">
        <f>IF(VLOOKUP($D495,Leech_Combinations_20140919.xls!$A$1:$Q$382,3,FALSE)=0, "", VLOOKUP($D495,Leech_Combinations_20140919.xls!$A$1:$Q$382,3,FALSE))</f>
        <v>#N/A</v>
      </c>
      <c r="P495" s="155"/>
      <c r="Q495" s="155"/>
      <c r="R495" s="155"/>
    </row>
    <row r="496" spans="1:18" s="108" customFormat="1">
      <c r="A496" s="155"/>
      <c r="B496" s="155">
        <v>494</v>
      </c>
      <c r="C496" s="156" t="s">
        <v>719</v>
      </c>
      <c r="D496" s="157" t="s">
        <v>457</v>
      </c>
      <c r="E496" s="155" t="s">
        <v>3605</v>
      </c>
      <c r="F496" s="162" t="s">
        <v>819</v>
      </c>
      <c r="G496" s="162" t="s">
        <v>3663</v>
      </c>
      <c r="H496" s="162"/>
      <c r="I496" s="158" t="str">
        <f>IF(VLOOKUP($D496,WCS_Sample_Status_2015Oct19_All!$A$1:$Z$216,2,FALSE)=0,"",VLOOKUP($D496,WCS_Sample_Status_2015Oct19_All!$A$1:$Z$216,2,FALSE))</f>
        <v>1 10</v>
      </c>
      <c r="J496" s="158" t="str">
        <f>IF(VLOOKUP($D496,WCS_Sample_Status_2015Oct19_All!$A$1:$Z$216,3,FALSE)=0,"",VLOOKUP($D496,WCS_Sample_Status_2015Oct19_All!$A$1:$Z$216,3,FALSE))</f>
        <v/>
      </c>
      <c r="K496" s="158" t="str">
        <f>IF(VLOOKUP($D496,WCS_Sample_Status_2015Oct19_All!$A$1:$Z$216,4,FALSE)=0,"",VLOOKUP($D496,WCS_Sample_Status_2015Oct19_All!$A$1:$Z$216,4,FALSE))</f>
        <v/>
      </c>
      <c r="L496" s="158" t="str">
        <f>IF(VLOOKUP($D496,WCS_Sample_Status_2015Oct19_All!$A$1:$Z$216,5,FALSE)=0,"",VLOOKUP($D496,WCS_Sample_Status_2015Oct19_All!$A$1:$Z$216,5,FALSE))</f>
        <v/>
      </c>
      <c r="M496" s="159">
        <f>IF(VLOOKUP($D496,WCS_Sample_Status_2015Oct19_All!$A$1:$Z$216,14,FALSE)=0,"",VLOOKUP($D496,WCS_Sample_Status_2015Oct19_All!$A$1:$Z$216,14,FALSE))</f>
        <v>80</v>
      </c>
      <c r="N496" s="160" t="e">
        <f>IF(VLOOKUP($D496,Leech_Combinations_20140919.xls!$A$1:$Q$382,6,FALSE)=0, "", VLOOKUP($D496,Leech_Combinations_20140919.xls!$A$1:$Q$382,6,FALSE))</f>
        <v>#N/A</v>
      </c>
      <c r="O496" s="160" t="e">
        <f>IF(VLOOKUP($D496,Leech_Combinations_20140919.xls!$A$1:$Q$382,3,FALSE)=0, "", VLOOKUP($D496,Leech_Combinations_20140919.xls!$A$1:$Q$382,3,FALSE))</f>
        <v>#N/A</v>
      </c>
      <c r="P496" s="155"/>
      <c r="Q496" s="155"/>
      <c r="R496" s="155"/>
    </row>
    <row r="497" spans="1:18" s="108" customFormat="1">
      <c r="A497" s="155"/>
      <c r="B497" s="155">
        <v>495</v>
      </c>
      <c r="C497" s="156" t="s">
        <v>719</v>
      </c>
      <c r="D497" s="157" t="s">
        <v>597</v>
      </c>
      <c r="E497" s="155" t="s">
        <v>3605</v>
      </c>
      <c r="F497" s="162" t="s">
        <v>819</v>
      </c>
      <c r="G497" s="162" t="s">
        <v>3663</v>
      </c>
      <c r="H497" s="162"/>
      <c r="I497" s="158" t="str">
        <f>IF(VLOOKUP($D497,WCS_Sample_Status_2015Oct19_All!$A$1:$Z$216,2,FALSE)=0,"",VLOOKUP($D497,WCS_Sample_Status_2015Oct19_All!$A$1:$Z$216,2,FALSE))</f>
        <v>1 10</v>
      </c>
      <c r="J497" s="158" t="str">
        <f>IF(VLOOKUP($D497,WCS_Sample_Status_2015Oct19_All!$A$1:$Z$216,3,FALSE)=0,"",VLOOKUP($D497,WCS_Sample_Status_2015Oct19_All!$A$1:$Z$216,3,FALSE))</f>
        <v/>
      </c>
      <c r="K497" s="158" t="str">
        <f>IF(VLOOKUP($D497,WCS_Sample_Status_2015Oct19_All!$A$1:$Z$216,4,FALSE)=0,"",VLOOKUP($D497,WCS_Sample_Status_2015Oct19_All!$A$1:$Z$216,4,FALSE))</f>
        <v/>
      </c>
      <c r="L497" s="158" t="str">
        <f>IF(VLOOKUP($D497,WCS_Sample_Status_2015Oct19_All!$A$1:$Z$216,5,FALSE)=0,"",VLOOKUP($D497,WCS_Sample_Status_2015Oct19_All!$A$1:$Z$216,5,FALSE))</f>
        <v/>
      </c>
      <c r="M497" s="159">
        <f>IF(VLOOKUP($D497,WCS_Sample_Status_2015Oct19_All!$A$1:$Z$216,14,FALSE)=0,"",VLOOKUP($D497,WCS_Sample_Status_2015Oct19_All!$A$1:$Z$216,14,FALSE))</f>
        <v>66</v>
      </c>
      <c r="N497" s="160" t="e">
        <f>IF(VLOOKUP($D497,Leech_Combinations_20140919.xls!$A$1:$Q$382,6,FALSE)=0, "", VLOOKUP($D497,Leech_Combinations_20140919.xls!$A$1:$Q$382,6,FALSE))</f>
        <v>#N/A</v>
      </c>
      <c r="O497" s="160" t="e">
        <f>IF(VLOOKUP($D497,Leech_Combinations_20140919.xls!$A$1:$Q$382,3,FALSE)=0, "", VLOOKUP($D497,Leech_Combinations_20140919.xls!$A$1:$Q$382,3,FALSE))</f>
        <v>#N/A</v>
      </c>
      <c r="P497" s="155"/>
      <c r="Q497" s="155"/>
      <c r="R497" s="155"/>
    </row>
    <row r="498" spans="1:18" s="108" customFormat="1">
      <c r="A498" s="155"/>
      <c r="B498" s="155">
        <v>496</v>
      </c>
      <c r="C498" s="156" t="s">
        <v>719</v>
      </c>
      <c r="D498" s="157" t="s">
        <v>31</v>
      </c>
      <c r="E498" s="155" t="s">
        <v>3605</v>
      </c>
      <c r="F498" s="162" t="s">
        <v>819</v>
      </c>
      <c r="G498" s="162" t="s">
        <v>3663</v>
      </c>
      <c r="H498" s="162"/>
      <c r="I498" s="158" t="str">
        <f>IF(VLOOKUP($D498,WCS_Sample_Status_2015Oct19_All!$A$1:$Z$216,2,FALSE)=0,"",VLOOKUP($D498,WCS_Sample_Status_2015Oct19_All!$A$1:$Z$216,2,FALSE))</f>
        <v>30 9</v>
      </c>
      <c r="J498" s="158" t="str">
        <f>IF(VLOOKUP($D498,WCS_Sample_Status_2015Oct19_All!$A$1:$Z$216,3,FALSE)=0,"",VLOOKUP($D498,WCS_Sample_Status_2015Oct19_All!$A$1:$Z$216,3,FALSE))</f>
        <v/>
      </c>
      <c r="K498" s="158" t="str">
        <f>IF(VLOOKUP($D498,WCS_Sample_Status_2015Oct19_All!$A$1:$Z$216,4,FALSE)=0,"",VLOOKUP($D498,WCS_Sample_Status_2015Oct19_All!$A$1:$Z$216,4,FALSE))</f>
        <v/>
      </c>
      <c r="L498" s="158" t="str">
        <f>IF(VLOOKUP($D498,WCS_Sample_Status_2015Oct19_All!$A$1:$Z$216,5,FALSE)=0,"",VLOOKUP($D498,WCS_Sample_Status_2015Oct19_All!$A$1:$Z$216,5,FALSE))</f>
        <v/>
      </c>
      <c r="M498" s="159">
        <f>IF(VLOOKUP($D498,WCS_Sample_Status_2015Oct19_All!$A$1:$Z$216,14,FALSE)=0,"",VLOOKUP($D498,WCS_Sample_Status_2015Oct19_All!$A$1:$Z$216,14,FALSE))</f>
        <v>30</v>
      </c>
      <c r="N498" s="160" t="e">
        <f>IF(VLOOKUP($D498,Leech_Combinations_20140919.xls!$A$1:$Q$382,6,FALSE)=0, "", VLOOKUP($D498,Leech_Combinations_20140919.xls!$A$1:$Q$382,6,FALSE))</f>
        <v>#N/A</v>
      </c>
      <c r="O498" s="160" t="e">
        <f>IF(VLOOKUP($D498,Leech_Combinations_20140919.xls!$A$1:$Q$382,3,FALSE)=0, "", VLOOKUP($D498,Leech_Combinations_20140919.xls!$A$1:$Q$382,3,FALSE))</f>
        <v>#N/A</v>
      </c>
      <c r="P498" s="155"/>
      <c r="Q498" s="155"/>
      <c r="R498" s="155"/>
    </row>
    <row r="499" spans="1:18" s="108" customFormat="1">
      <c r="A499" s="155"/>
      <c r="B499" s="155">
        <v>497</v>
      </c>
      <c r="C499" s="156" t="s">
        <v>719</v>
      </c>
      <c r="D499" s="157" t="s">
        <v>32</v>
      </c>
      <c r="E499" s="155" t="s">
        <v>3605</v>
      </c>
      <c r="F499" s="162" t="s">
        <v>819</v>
      </c>
      <c r="G499" s="162" t="s">
        <v>3663</v>
      </c>
      <c r="H499" s="162"/>
      <c r="I499" s="158" t="str">
        <f>IF(VLOOKUP($D499,WCS_Sample_Status_2015Oct19_All!$A$1:$Z$216,2,FALSE)=0,"",VLOOKUP($D499,WCS_Sample_Status_2015Oct19_All!$A$1:$Z$216,2,FALSE))</f>
        <v>30  9</v>
      </c>
      <c r="J499" s="158" t="str">
        <f>IF(VLOOKUP($D499,WCS_Sample_Status_2015Oct19_All!$A$1:$Z$216,3,FALSE)=0,"",VLOOKUP($D499,WCS_Sample_Status_2015Oct19_All!$A$1:$Z$216,3,FALSE))</f>
        <v/>
      </c>
      <c r="K499" s="158" t="str">
        <f>IF(VLOOKUP($D499,WCS_Sample_Status_2015Oct19_All!$A$1:$Z$216,4,FALSE)=0,"",VLOOKUP($D499,WCS_Sample_Status_2015Oct19_All!$A$1:$Z$216,4,FALSE))</f>
        <v/>
      </c>
      <c r="L499" s="158" t="str">
        <f>IF(VLOOKUP($D499,WCS_Sample_Status_2015Oct19_All!$A$1:$Z$216,5,FALSE)=0,"",VLOOKUP($D499,WCS_Sample_Status_2015Oct19_All!$A$1:$Z$216,5,FALSE))</f>
        <v/>
      </c>
      <c r="M499" s="159">
        <f>IF(VLOOKUP($D499,WCS_Sample_Status_2015Oct19_All!$A$1:$Z$216,14,FALSE)=0,"",VLOOKUP($D499,WCS_Sample_Status_2015Oct19_All!$A$1:$Z$216,14,FALSE))</f>
        <v>27</v>
      </c>
      <c r="N499" s="160" t="e">
        <f>IF(VLOOKUP($D499,Leech_Combinations_20140919.xls!$A$1:$Q$382,6,FALSE)=0, "", VLOOKUP($D499,Leech_Combinations_20140919.xls!$A$1:$Q$382,6,FALSE))</f>
        <v>#N/A</v>
      </c>
      <c r="O499" s="160" t="e">
        <f>IF(VLOOKUP($D499,Leech_Combinations_20140919.xls!$A$1:$Q$382,3,FALSE)=0, "", VLOOKUP($D499,Leech_Combinations_20140919.xls!$A$1:$Q$382,3,FALSE))</f>
        <v>#N/A</v>
      </c>
      <c r="P499" s="155"/>
      <c r="Q499" s="155"/>
      <c r="R499" s="155"/>
    </row>
    <row r="500" spans="1:18" s="108" customFormat="1">
      <c r="A500" s="155"/>
      <c r="B500" s="155">
        <v>498</v>
      </c>
      <c r="C500" s="156" t="s">
        <v>719</v>
      </c>
      <c r="D500" s="157" t="s">
        <v>434</v>
      </c>
      <c r="E500" s="155" t="s">
        <v>3605</v>
      </c>
      <c r="F500" s="162" t="s">
        <v>819</v>
      </c>
      <c r="G500" s="162" t="s">
        <v>3663</v>
      </c>
      <c r="H500" s="162"/>
      <c r="I500" s="158" t="str">
        <f>IF(VLOOKUP($D500,WCS_Sample_Status_2015Oct19_All!$A$1:$Z$216,2,FALSE)=0,"",VLOOKUP($D500,WCS_Sample_Status_2015Oct19_All!$A$1:$Z$216,2,FALSE))</f>
        <v>1-3 10</v>
      </c>
      <c r="J500" s="158" t="str">
        <f>IF(VLOOKUP($D500,WCS_Sample_Status_2015Oct19_All!$A$1:$Z$216,3,FALSE)=0,"",VLOOKUP($D500,WCS_Sample_Status_2015Oct19_All!$A$1:$Z$216,3,FALSE))</f>
        <v/>
      </c>
      <c r="K500" s="158" t="str">
        <f>IF(VLOOKUP($D500,WCS_Sample_Status_2015Oct19_All!$A$1:$Z$216,4,FALSE)=0,"",VLOOKUP($D500,WCS_Sample_Status_2015Oct19_All!$A$1:$Z$216,4,FALSE))</f>
        <v/>
      </c>
      <c r="L500" s="158" t="str">
        <f>IF(VLOOKUP($D500,WCS_Sample_Status_2015Oct19_All!$A$1:$Z$216,5,FALSE)=0,"",VLOOKUP($D500,WCS_Sample_Status_2015Oct19_All!$A$1:$Z$216,5,FALSE))</f>
        <v/>
      </c>
      <c r="M500" s="159">
        <f>IF(VLOOKUP($D500,WCS_Sample_Status_2015Oct19_All!$A$1:$Z$216,14,FALSE)=0,"",VLOOKUP($D500,WCS_Sample_Status_2015Oct19_All!$A$1:$Z$216,14,FALSE))</f>
        <v>90</v>
      </c>
      <c r="N500" s="160" t="e">
        <f>IF(VLOOKUP($D500,Leech_Combinations_20140919.xls!$A$1:$Q$382,6,FALSE)=0, "", VLOOKUP($D500,Leech_Combinations_20140919.xls!$A$1:$Q$382,6,FALSE))</f>
        <v>#N/A</v>
      </c>
      <c r="O500" s="160" t="e">
        <f>IF(VLOOKUP($D500,Leech_Combinations_20140919.xls!$A$1:$Q$382,3,FALSE)=0, "", VLOOKUP($D500,Leech_Combinations_20140919.xls!$A$1:$Q$382,3,FALSE))</f>
        <v>#N/A</v>
      </c>
      <c r="P500" s="155"/>
      <c r="Q500" s="155"/>
      <c r="R500" s="155"/>
    </row>
    <row r="501" spans="1:18" s="108" customFormat="1">
      <c r="A501" s="155"/>
      <c r="B501" s="155">
        <v>499</v>
      </c>
      <c r="C501" s="156" t="s">
        <v>719</v>
      </c>
      <c r="D501" s="157" t="s">
        <v>190</v>
      </c>
      <c r="E501" s="155" t="s">
        <v>3605</v>
      </c>
      <c r="F501" s="162" t="s">
        <v>819</v>
      </c>
      <c r="G501" s="162" t="s">
        <v>3663</v>
      </c>
      <c r="H501" s="162"/>
      <c r="I501" s="158" t="str">
        <f>IF(VLOOKUP($D501,WCS_Sample_Status_2015Oct19_All!$A$1:$Z$216,2,FALSE)=0,"",VLOOKUP($D501,WCS_Sample_Status_2015Oct19_All!$A$1:$Z$216,2,FALSE))</f>
        <v xml:space="preserve"> 2 10</v>
      </c>
      <c r="J501" s="158" t="str">
        <f>IF(VLOOKUP($D501,WCS_Sample_Status_2015Oct19_All!$A$1:$Z$216,3,FALSE)=0,"",VLOOKUP($D501,WCS_Sample_Status_2015Oct19_All!$A$1:$Z$216,3,FALSE))</f>
        <v/>
      </c>
      <c r="K501" s="158" t="str">
        <f>IF(VLOOKUP($D501,WCS_Sample_Status_2015Oct19_All!$A$1:$Z$216,4,FALSE)=0,"",VLOOKUP($D501,WCS_Sample_Status_2015Oct19_All!$A$1:$Z$216,4,FALSE))</f>
        <v/>
      </c>
      <c r="L501" s="158" t="str">
        <f>IF(VLOOKUP($D501,WCS_Sample_Status_2015Oct19_All!$A$1:$Z$216,5,FALSE)=0,"",VLOOKUP($D501,WCS_Sample_Status_2015Oct19_All!$A$1:$Z$216,5,FALSE))</f>
        <v/>
      </c>
      <c r="M501" s="159">
        <f>IF(VLOOKUP($D501,WCS_Sample_Status_2015Oct19_All!$A$1:$Z$216,14,FALSE)=0,"",VLOOKUP($D501,WCS_Sample_Status_2015Oct19_All!$A$1:$Z$216,14,FALSE))</f>
        <v>78</v>
      </c>
      <c r="N501" s="160" t="e">
        <f>IF(VLOOKUP($D501,Leech_Combinations_20140919.xls!$A$1:$Q$382,6,FALSE)=0, "", VLOOKUP($D501,Leech_Combinations_20140919.xls!$A$1:$Q$382,6,FALSE))</f>
        <v>#N/A</v>
      </c>
      <c r="O501" s="160" t="e">
        <f>IF(VLOOKUP($D501,Leech_Combinations_20140919.xls!$A$1:$Q$382,3,FALSE)=0, "", VLOOKUP($D501,Leech_Combinations_20140919.xls!$A$1:$Q$382,3,FALSE))</f>
        <v>#N/A</v>
      </c>
      <c r="P501" s="155"/>
      <c r="Q501" s="155"/>
      <c r="R501" s="155"/>
    </row>
    <row r="502" spans="1:18" s="108" customFormat="1">
      <c r="A502" s="155"/>
      <c r="B502" s="155">
        <v>500</v>
      </c>
      <c r="C502" s="156" t="s">
        <v>719</v>
      </c>
      <c r="D502" s="157" t="s">
        <v>687</v>
      </c>
      <c r="E502" s="155" t="s">
        <v>3605</v>
      </c>
      <c r="F502" s="162" t="s">
        <v>819</v>
      </c>
      <c r="G502" s="162" t="s">
        <v>3663</v>
      </c>
      <c r="H502" s="162"/>
      <c r="I502" s="158" t="str">
        <f>IF(VLOOKUP($D502,WCS_Sample_Status_2015Oct19_All!$A$1:$Z$216,2,FALSE)=0,"",VLOOKUP($D502,WCS_Sample_Status_2015Oct19_All!$A$1:$Z$216,2,FALSE))</f>
        <v>3 10</v>
      </c>
      <c r="J502" s="158" t="str">
        <f>IF(VLOOKUP($D502,WCS_Sample_Status_2015Oct19_All!$A$1:$Z$216,3,FALSE)=0,"",VLOOKUP($D502,WCS_Sample_Status_2015Oct19_All!$A$1:$Z$216,3,FALSE))</f>
        <v/>
      </c>
      <c r="K502" s="158" t="str">
        <f>IF(VLOOKUP($D502,WCS_Sample_Status_2015Oct19_All!$A$1:$Z$216,4,FALSE)=0,"",VLOOKUP($D502,WCS_Sample_Status_2015Oct19_All!$A$1:$Z$216,4,FALSE))</f>
        <v/>
      </c>
      <c r="L502" s="158" t="str">
        <f>IF(VLOOKUP($D502,WCS_Sample_Status_2015Oct19_All!$A$1:$Z$216,5,FALSE)=0,"",VLOOKUP($D502,WCS_Sample_Status_2015Oct19_All!$A$1:$Z$216,5,FALSE))</f>
        <v/>
      </c>
      <c r="M502" s="159">
        <f>IF(VLOOKUP($D502,WCS_Sample_Status_2015Oct19_All!$A$1:$Z$216,14,FALSE)=0,"",VLOOKUP($D502,WCS_Sample_Status_2015Oct19_All!$A$1:$Z$216,14,FALSE))</f>
        <v>9</v>
      </c>
      <c r="N502" s="160" t="e">
        <f>IF(VLOOKUP($D502,Leech_Combinations_20140919.xls!$A$1:$Q$382,6,FALSE)=0, "", VLOOKUP($D502,Leech_Combinations_20140919.xls!$A$1:$Q$382,6,FALSE))</f>
        <v>#N/A</v>
      </c>
      <c r="O502" s="160" t="e">
        <f>IF(VLOOKUP($D502,Leech_Combinations_20140919.xls!$A$1:$Q$382,3,FALSE)=0, "", VLOOKUP($D502,Leech_Combinations_20140919.xls!$A$1:$Q$382,3,FALSE))</f>
        <v>#N/A</v>
      </c>
      <c r="P502" s="155"/>
      <c r="Q502" s="155"/>
      <c r="R502" s="155"/>
    </row>
    <row r="503" spans="1:18" s="108" customFormat="1">
      <c r="A503" s="155"/>
      <c r="B503" s="155">
        <v>501</v>
      </c>
      <c r="C503" s="156" t="s">
        <v>719</v>
      </c>
      <c r="D503" s="157" t="s">
        <v>44</v>
      </c>
      <c r="E503" s="155" t="s">
        <v>3605</v>
      </c>
      <c r="F503" s="162" t="s">
        <v>819</v>
      </c>
      <c r="G503" s="162" t="s">
        <v>3663</v>
      </c>
      <c r="H503" s="162"/>
      <c r="I503" s="158" t="str">
        <f>IF(VLOOKUP($D503,WCS_Sample_Status_2015Oct19_All!$A$1:$Z$216,2,FALSE)=0,"",VLOOKUP($D503,WCS_Sample_Status_2015Oct19_All!$A$1:$Z$216,2,FALSE))</f>
        <v>3 10</v>
      </c>
      <c r="J503" s="158" t="str">
        <f>IF(VLOOKUP($D503,WCS_Sample_Status_2015Oct19_All!$A$1:$Z$216,3,FALSE)=0,"",VLOOKUP($D503,WCS_Sample_Status_2015Oct19_All!$A$1:$Z$216,3,FALSE))</f>
        <v/>
      </c>
      <c r="K503" s="158" t="str">
        <f>IF(VLOOKUP($D503,WCS_Sample_Status_2015Oct19_All!$A$1:$Z$216,4,FALSE)=0,"",VLOOKUP($D503,WCS_Sample_Status_2015Oct19_All!$A$1:$Z$216,4,FALSE))</f>
        <v/>
      </c>
      <c r="L503" s="158" t="str">
        <f>IF(VLOOKUP($D503,WCS_Sample_Status_2015Oct19_All!$A$1:$Z$216,5,FALSE)=0,"",VLOOKUP($D503,WCS_Sample_Status_2015Oct19_All!$A$1:$Z$216,5,FALSE))</f>
        <v/>
      </c>
      <c r="M503" s="159" t="str">
        <f>IF(VLOOKUP($D503,WCS_Sample_Status_2015Oct19_All!$A$1:$Z$216,14,FALSE)=0,"",VLOOKUP($D503,WCS_Sample_Status_2015Oct19_All!$A$1:$Z$216,14,FALSE))</f>
        <v/>
      </c>
      <c r="N503" s="160" t="e">
        <f>IF(VLOOKUP($D503,Leech_Combinations_20140919.xls!$A$1:$Q$382,6,FALSE)=0, "", VLOOKUP($D503,Leech_Combinations_20140919.xls!$A$1:$Q$382,6,FALSE))</f>
        <v>#N/A</v>
      </c>
      <c r="O503" s="160" t="e">
        <f>IF(VLOOKUP($D503,Leech_Combinations_20140919.xls!$A$1:$Q$382,3,FALSE)=0, "", VLOOKUP($D503,Leech_Combinations_20140919.xls!$A$1:$Q$382,3,FALSE))</f>
        <v>#N/A</v>
      </c>
      <c r="P503" s="155"/>
      <c r="Q503" s="155"/>
      <c r="R503" s="155"/>
    </row>
    <row r="504" spans="1:18" s="108" customFormat="1">
      <c r="A504" s="155"/>
      <c r="B504" s="155">
        <v>502</v>
      </c>
      <c r="C504" s="156" t="s">
        <v>719</v>
      </c>
      <c r="D504" s="157" t="s">
        <v>620</v>
      </c>
      <c r="E504" s="155" t="s">
        <v>3605</v>
      </c>
      <c r="F504" s="162" t="s">
        <v>819</v>
      </c>
      <c r="G504" s="162" t="s">
        <v>3663</v>
      </c>
      <c r="H504" s="162"/>
      <c r="I504" s="158" t="str">
        <f>IF(VLOOKUP($D504,WCS_Sample_Status_2015Oct19_All!$A$1:$Z$216,2,FALSE)=0,"",VLOOKUP($D504,WCS_Sample_Status_2015Oct19_All!$A$1:$Z$216,2,FALSE))</f>
        <v>2 10</v>
      </c>
      <c r="J504" s="158" t="str">
        <f>IF(VLOOKUP($D504,WCS_Sample_Status_2015Oct19_All!$A$1:$Z$216,3,FALSE)=0,"",VLOOKUP($D504,WCS_Sample_Status_2015Oct19_All!$A$1:$Z$216,3,FALSE))</f>
        <v/>
      </c>
      <c r="K504" s="158" t="str">
        <f>IF(VLOOKUP($D504,WCS_Sample_Status_2015Oct19_All!$A$1:$Z$216,4,FALSE)=0,"",VLOOKUP($D504,WCS_Sample_Status_2015Oct19_All!$A$1:$Z$216,4,FALSE))</f>
        <v/>
      </c>
      <c r="L504" s="158" t="str">
        <f>IF(VLOOKUP($D504,WCS_Sample_Status_2015Oct19_All!$A$1:$Z$216,5,FALSE)=0,"",VLOOKUP($D504,WCS_Sample_Status_2015Oct19_All!$A$1:$Z$216,5,FALSE))</f>
        <v/>
      </c>
      <c r="M504" s="159">
        <f>IF(VLOOKUP($D504,WCS_Sample_Status_2015Oct19_All!$A$1:$Z$216,14,FALSE)=0,"",VLOOKUP($D504,WCS_Sample_Status_2015Oct19_All!$A$1:$Z$216,14,FALSE))</f>
        <v>158</v>
      </c>
      <c r="N504" s="160" t="e">
        <f>IF(VLOOKUP($D504,Leech_Combinations_20140919.xls!$A$1:$Q$382,6,FALSE)=0, "", VLOOKUP($D504,Leech_Combinations_20140919.xls!$A$1:$Q$382,6,FALSE))</f>
        <v>#N/A</v>
      </c>
      <c r="O504" s="160" t="e">
        <f>IF(VLOOKUP($D504,Leech_Combinations_20140919.xls!$A$1:$Q$382,3,FALSE)=0, "", VLOOKUP($D504,Leech_Combinations_20140919.xls!$A$1:$Q$382,3,FALSE))</f>
        <v>#N/A</v>
      </c>
      <c r="P504" s="155"/>
      <c r="Q504" s="155"/>
      <c r="R504" s="155"/>
    </row>
    <row r="505" spans="1:18" s="108" customFormat="1">
      <c r="A505" s="155"/>
      <c r="B505" s="155">
        <v>503</v>
      </c>
      <c r="C505" s="156" t="s">
        <v>719</v>
      </c>
      <c r="D505" s="157" t="s">
        <v>28</v>
      </c>
      <c r="E505" s="155" t="s">
        <v>3605</v>
      </c>
      <c r="F505" s="162" t="s">
        <v>819</v>
      </c>
      <c r="G505" s="162" t="s">
        <v>3663</v>
      </c>
      <c r="H505" s="162"/>
      <c r="I505" s="158" t="str">
        <f>IF(VLOOKUP($D505,WCS_Sample_Status_2015Oct19_All!$A$1:$Z$216,2,FALSE)=0,"",VLOOKUP($D505,WCS_Sample_Status_2015Oct19_All!$A$1:$Z$216,2,FALSE))</f>
        <v>2 10</v>
      </c>
      <c r="J505" s="158" t="str">
        <f>IF(VLOOKUP($D505,WCS_Sample_Status_2015Oct19_All!$A$1:$Z$216,3,FALSE)=0,"",VLOOKUP($D505,WCS_Sample_Status_2015Oct19_All!$A$1:$Z$216,3,FALSE))</f>
        <v/>
      </c>
      <c r="K505" s="158" t="str">
        <f>IF(VLOOKUP($D505,WCS_Sample_Status_2015Oct19_All!$A$1:$Z$216,4,FALSE)=0,"",VLOOKUP($D505,WCS_Sample_Status_2015Oct19_All!$A$1:$Z$216,4,FALSE))</f>
        <v/>
      </c>
      <c r="L505" s="158" t="str">
        <f>IF(VLOOKUP($D505,WCS_Sample_Status_2015Oct19_All!$A$1:$Z$216,5,FALSE)=0,"",VLOOKUP($D505,WCS_Sample_Status_2015Oct19_All!$A$1:$Z$216,5,FALSE))</f>
        <v/>
      </c>
      <c r="M505" s="159">
        <f>IF(VLOOKUP($D505,WCS_Sample_Status_2015Oct19_All!$A$1:$Z$216,14,FALSE)=0,"",VLOOKUP($D505,WCS_Sample_Status_2015Oct19_All!$A$1:$Z$216,14,FALSE))</f>
        <v>152</v>
      </c>
      <c r="N505" s="160" t="e">
        <f>IF(VLOOKUP($D505,Leech_Combinations_20140919.xls!$A$1:$Q$382,6,FALSE)=0, "", VLOOKUP($D505,Leech_Combinations_20140919.xls!$A$1:$Q$382,6,FALSE))</f>
        <v>#N/A</v>
      </c>
      <c r="O505" s="160" t="e">
        <f>IF(VLOOKUP($D505,Leech_Combinations_20140919.xls!$A$1:$Q$382,3,FALSE)=0, "", VLOOKUP($D505,Leech_Combinations_20140919.xls!$A$1:$Q$382,3,FALSE))</f>
        <v>#N/A</v>
      </c>
      <c r="P505" s="155"/>
      <c r="Q505" s="155"/>
      <c r="R505" s="155"/>
    </row>
    <row r="506" spans="1:18" s="108" customFormat="1">
      <c r="A506" s="155"/>
      <c r="B506" s="155">
        <v>504</v>
      </c>
      <c r="C506" s="156" t="s">
        <v>719</v>
      </c>
      <c r="D506" s="157" t="s">
        <v>4</v>
      </c>
      <c r="E506" s="155" t="s">
        <v>3605</v>
      </c>
      <c r="F506" s="162" t="s">
        <v>819</v>
      </c>
      <c r="G506" s="162" t="s">
        <v>3663</v>
      </c>
      <c r="H506" s="162"/>
      <c r="I506" s="158" t="str">
        <f>IF(VLOOKUP($D506,WCS_Sample_Status_2015Oct19_All!$A$1:$Z$216,2,FALSE)=0,"",VLOOKUP($D506,WCS_Sample_Status_2015Oct19_All!$A$1:$Z$216,2,FALSE))</f>
        <v>6 10</v>
      </c>
      <c r="J506" s="158" t="str">
        <f>IF(VLOOKUP($D506,WCS_Sample_Status_2015Oct19_All!$A$1:$Z$216,3,FALSE)=0,"",VLOOKUP($D506,WCS_Sample_Status_2015Oct19_All!$A$1:$Z$216,3,FALSE))</f>
        <v/>
      </c>
      <c r="K506" s="158" t="str">
        <f>IF(VLOOKUP($D506,WCS_Sample_Status_2015Oct19_All!$A$1:$Z$216,4,FALSE)=0,"",VLOOKUP($D506,WCS_Sample_Status_2015Oct19_All!$A$1:$Z$216,4,FALSE))</f>
        <v/>
      </c>
      <c r="L506" s="158" t="str">
        <f>IF(VLOOKUP($D506,WCS_Sample_Status_2015Oct19_All!$A$1:$Z$216,5,FALSE)=0,"",VLOOKUP($D506,WCS_Sample_Status_2015Oct19_All!$A$1:$Z$216,5,FALSE))</f>
        <v/>
      </c>
      <c r="M506" s="159">
        <f>IF(VLOOKUP($D506,WCS_Sample_Status_2015Oct19_All!$A$1:$Z$216,14,FALSE)=0,"",VLOOKUP($D506,WCS_Sample_Status_2015Oct19_All!$A$1:$Z$216,14,FALSE))</f>
        <v>28</v>
      </c>
      <c r="N506" s="160" t="e">
        <f>IF(VLOOKUP($D506,Leech_Combinations_20140919.xls!$A$1:$Q$382,6,FALSE)=0, "", VLOOKUP($D506,Leech_Combinations_20140919.xls!$A$1:$Q$382,6,FALSE))</f>
        <v>#N/A</v>
      </c>
      <c r="O506" s="160" t="e">
        <f>IF(VLOOKUP($D506,Leech_Combinations_20140919.xls!$A$1:$Q$382,3,FALSE)=0, "", VLOOKUP($D506,Leech_Combinations_20140919.xls!$A$1:$Q$382,3,FALSE))</f>
        <v>#N/A</v>
      </c>
      <c r="P506" s="155"/>
      <c r="Q506" s="155"/>
      <c r="R506" s="155"/>
    </row>
    <row r="507" spans="1:18" s="108" customFormat="1">
      <c r="A507" s="155"/>
      <c r="B507" s="155">
        <v>505</v>
      </c>
      <c r="C507" s="156" t="s">
        <v>719</v>
      </c>
      <c r="D507" s="157" t="s">
        <v>46</v>
      </c>
      <c r="E507" s="155" t="s">
        <v>3605</v>
      </c>
      <c r="F507" s="162" t="s">
        <v>819</v>
      </c>
      <c r="G507" s="162" t="s">
        <v>3663</v>
      </c>
      <c r="H507" s="162"/>
      <c r="I507" s="158" t="str">
        <f>IF(VLOOKUP($D507,WCS_Sample_Status_2015Oct19_All!$A$1:$Z$216,2,FALSE)=0,"",VLOOKUP($D507,WCS_Sample_Status_2015Oct19_All!$A$1:$Z$216,2,FALSE))</f>
        <v>4-6 10</v>
      </c>
      <c r="J507" s="158" t="str">
        <f>IF(VLOOKUP($D507,WCS_Sample_Status_2015Oct19_All!$A$1:$Z$216,3,FALSE)=0,"",VLOOKUP($D507,WCS_Sample_Status_2015Oct19_All!$A$1:$Z$216,3,FALSE))</f>
        <v/>
      </c>
      <c r="K507" s="158" t="str">
        <f>IF(VLOOKUP($D507,WCS_Sample_Status_2015Oct19_All!$A$1:$Z$216,4,FALSE)=0,"",VLOOKUP($D507,WCS_Sample_Status_2015Oct19_All!$A$1:$Z$216,4,FALSE))</f>
        <v/>
      </c>
      <c r="L507" s="158" t="str">
        <f>IF(VLOOKUP($D507,WCS_Sample_Status_2015Oct19_All!$A$1:$Z$216,5,FALSE)=0,"",VLOOKUP($D507,WCS_Sample_Status_2015Oct19_All!$A$1:$Z$216,5,FALSE))</f>
        <v/>
      </c>
      <c r="M507" s="159">
        <f>IF(VLOOKUP($D507,WCS_Sample_Status_2015Oct19_All!$A$1:$Z$216,14,FALSE)=0,"",VLOOKUP($D507,WCS_Sample_Status_2015Oct19_All!$A$1:$Z$216,14,FALSE))</f>
        <v>83</v>
      </c>
      <c r="N507" s="160" t="e">
        <f>IF(VLOOKUP($D507,Leech_Combinations_20140919.xls!$A$1:$Q$382,6,FALSE)=0, "", VLOOKUP($D507,Leech_Combinations_20140919.xls!$A$1:$Q$382,6,FALSE))</f>
        <v>#N/A</v>
      </c>
      <c r="O507" s="160" t="e">
        <f>IF(VLOOKUP($D507,Leech_Combinations_20140919.xls!$A$1:$Q$382,3,FALSE)=0, "", VLOOKUP($D507,Leech_Combinations_20140919.xls!$A$1:$Q$382,3,FALSE))</f>
        <v>#N/A</v>
      </c>
      <c r="P507" s="155"/>
      <c r="Q507" s="155"/>
      <c r="R507" s="155"/>
    </row>
    <row r="508" spans="1:18" s="108" customFormat="1">
      <c r="A508" s="155"/>
      <c r="B508" s="155">
        <v>506</v>
      </c>
      <c r="C508" s="156" t="s">
        <v>719</v>
      </c>
      <c r="D508" s="157" t="s">
        <v>595</v>
      </c>
      <c r="E508" s="155" t="s">
        <v>3605</v>
      </c>
      <c r="F508" s="162" t="s">
        <v>819</v>
      </c>
      <c r="G508" s="162" t="s">
        <v>3663</v>
      </c>
      <c r="H508" s="162"/>
      <c r="I508" s="158" t="str">
        <f>IF(VLOOKUP($D508,WCS_Sample_Status_2015Oct19_All!$A$1:$Z$216,2,FALSE)=0,"",VLOOKUP($D508,WCS_Sample_Status_2015Oct19_All!$A$1:$Z$216,2,FALSE))</f>
        <v>2 10</v>
      </c>
      <c r="J508" s="158" t="str">
        <f>IF(VLOOKUP($D508,WCS_Sample_Status_2015Oct19_All!$A$1:$Z$216,3,FALSE)=0,"",VLOOKUP($D508,WCS_Sample_Status_2015Oct19_All!$A$1:$Z$216,3,FALSE))</f>
        <v/>
      </c>
      <c r="K508" s="158" t="str">
        <f>IF(VLOOKUP($D508,WCS_Sample_Status_2015Oct19_All!$A$1:$Z$216,4,FALSE)=0,"",VLOOKUP($D508,WCS_Sample_Status_2015Oct19_All!$A$1:$Z$216,4,FALSE))</f>
        <v/>
      </c>
      <c r="L508" s="158" t="str">
        <f>IF(VLOOKUP($D508,WCS_Sample_Status_2015Oct19_All!$A$1:$Z$216,5,FALSE)=0,"",VLOOKUP($D508,WCS_Sample_Status_2015Oct19_All!$A$1:$Z$216,5,FALSE))</f>
        <v/>
      </c>
      <c r="M508" s="159">
        <f>IF(VLOOKUP($D508,WCS_Sample_Status_2015Oct19_All!$A$1:$Z$216,14,FALSE)=0,"",VLOOKUP($D508,WCS_Sample_Status_2015Oct19_All!$A$1:$Z$216,14,FALSE))</f>
        <v>31</v>
      </c>
      <c r="N508" s="160" t="e">
        <f>IF(VLOOKUP($D508,Leech_Combinations_20140919.xls!$A$1:$Q$382,6,FALSE)=0, "", VLOOKUP($D508,Leech_Combinations_20140919.xls!$A$1:$Q$382,6,FALSE))</f>
        <v>#N/A</v>
      </c>
      <c r="O508" s="160" t="e">
        <f>IF(VLOOKUP($D508,Leech_Combinations_20140919.xls!$A$1:$Q$382,3,FALSE)=0, "", VLOOKUP($D508,Leech_Combinations_20140919.xls!$A$1:$Q$382,3,FALSE))</f>
        <v>#N/A</v>
      </c>
      <c r="P508" s="155"/>
      <c r="Q508" s="155"/>
      <c r="R508" s="155"/>
    </row>
    <row r="509" spans="1:18" s="108" customFormat="1">
      <c r="A509" s="155"/>
      <c r="B509" s="155">
        <v>507</v>
      </c>
      <c r="C509" s="156" t="s">
        <v>719</v>
      </c>
      <c r="D509" s="157" t="s">
        <v>118</v>
      </c>
      <c r="E509" s="155" t="s">
        <v>3605</v>
      </c>
      <c r="F509" s="162" t="s">
        <v>819</v>
      </c>
      <c r="G509" s="162" t="s">
        <v>3663</v>
      </c>
      <c r="H509" s="162"/>
      <c r="I509" s="158" t="str">
        <f>IF(VLOOKUP($D509,WCS_Sample_Status_2015Oct19_All!$A$1:$Z$216,2,FALSE)=0,"",VLOOKUP($D509,WCS_Sample_Status_2015Oct19_All!$A$1:$Z$216,2,FALSE))</f>
        <v>3 -6 10</v>
      </c>
      <c r="J509" s="158" t="str">
        <f>IF(VLOOKUP($D509,WCS_Sample_Status_2015Oct19_All!$A$1:$Z$216,3,FALSE)=0,"",VLOOKUP($D509,WCS_Sample_Status_2015Oct19_All!$A$1:$Z$216,3,FALSE))</f>
        <v/>
      </c>
      <c r="K509" s="158" t="str">
        <f>IF(VLOOKUP($D509,WCS_Sample_Status_2015Oct19_All!$A$1:$Z$216,4,FALSE)=0,"",VLOOKUP($D509,WCS_Sample_Status_2015Oct19_All!$A$1:$Z$216,4,FALSE))</f>
        <v/>
      </c>
      <c r="L509" s="158" t="str">
        <f>IF(VLOOKUP($D509,WCS_Sample_Status_2015Oct19_All!$A$1:$Z$216,5,FALSE)=0,"",VLOOKUP($D509,WCS_Sample_Status_2015Oct19_All!$A$1:$Z$216,5,FALSE))</f>
        <v/>
      </c>
      <c r="M509" s="159">
        <f>IF(VLOOKUP($D509,WCS_Sample_Status_2015Oct19_All!$A$1:$Z$216,14,FALSE)=0,"",VLOOKUP($D509,WCS_Sample_Status_2015Oct19_All!$A$1:$Z$216,14,FALSE))</f>
        <v>24</v>
      </c>
      <c r="N509" s="160" t="e">
        <f>IF(VLOOKUP($D509,Leech_Combinations_20140919.xls!$A$1:$Q$382,6,FALSE)=0, "", VLOOKUP($D509,Leech_Combinations_20140919.xls!$A$1:$Q$382,6,FALSE))</f>
        <v>#N/A</v>
      </c>
      <c r="O509" s="160" t="e">
        <f>IF(VLOOKUP($D509,Leech_Combinations_20140919.xls!$A$1:$Q$382,3,FALSE)=0, "", VLOOKUP($D509,Leech_Combinations_20140919.xls!$A$1:$Q$382,3,FALSE))</f>
        <v>#N/A</v>
      </c>
      <c r="P509" s="155"/>
      <c r="Q509" s="155"/>
      <c r="R509" s="155"/>
    </row>
    <row r="510" spans="1:18" s="108" customFormat="1">
      <c r="A510" s="155"/>
      <c r="B510" s="155">
        <v>508</v>
      </c>
      <c r="C510" s="156" t="s">
        <v>719</v>
      </c>
      <c r="D510" s="157" t="s">
        <v>47</v>
      </c>
      <c r="E510" s="155" t="s">
        <v>3605</v>
      </c>
      <c r="F510" s="162" t="s">
        <v>819</v>
      </c>
      <c r="G510" s="162" t="s">
        <v>3663</v>
      </c>
      <c r="H510" s="162"/>
      <c r="I510" s="158" t="str">
        <f>IF(VLOOKUP($D510,WCS_Sample_Status_2015Oct19_All!$A$1:$Z$216,2,FALSE)=0,"",VLOOKUP($D510,WCS_Sample_Status_2015Oct19_All!$A$1:$Z$216,2,FALSE))</f>
        <v>3 10</v>
      </c>
      <c r="J510" s="158" t="str">
        <f>IF(VLOOKUP($D510,WCS_Sample_Status_2015Oct19_All!$A$1:$Z$216,3,FALSE)=0,"",VLOOKUP($D510,WCS_Sample_Status_2015Oct19_All!$A$1:$Z$216,3,FALSE))</f>
        <v/>
      </c>
      <c r="K510" s="158" t="str">
        <f>IF(VLOOKUP($D510,WCS_Sample_Status_2015Oct19_All!$A$1:$Z$216,4,FALSE)=0,"",VLOOKUP($D510,WCS_Sample_Status_2015Oct19_All!$A$1:$Z$216,4,FALSE))</f>
        <v/>
      </c>
      <c r="L510" s="158" t="str">
        <f>IF(VLOOKUP($D510,WCS_Sample_Status_2015Oct19_All!$A$1:$Z$216,5,FALSE)=0,"",VLOOKUP($D510,WCS_Sample_Status_2015Oct19_All!$A$1:$Z$216,5,FALSE))</f>
        <v/>
      </c>
      <c r="M510" s="159">
        <f>IF(VLOOKUP($D510,WCS_Sample_Status_2015Oct19_All!$A$1:$Z$216,14,FALSE)=0,"",VLOOKUP($D510,WCS_Sample_Status_2015Oct19_All!$A$1:$Z$216,14,FALSE))</f>
        <v>1</v>
      </c>
      <c r="N510" s="160" t="e">
        <f>IF(VLOOKUP($D510,Leech_Combinations_20140919.xls!$A$1:$Q$382,6,FALSE)=0, "", VLOOKUP($D510,Leech_Combinations_20140919.xls!$A$1:$Q$382,6,FALSE))</f>
        <v>#N/A</v>
      </c>
      <c r="O510" s="160" t="e">
        <f>IF(VLOOKUP($D510,Leech_Combinations_20140919.xls!$A$1:$Q$382,3,FALSE)=0, "", VLOOKUP($D510,Leech_Combinations_20140919.xls!$A$1:$Q$382,3,FALSE))</f>
        <v>#N/A</v>
      </c>
      <c r="P510" s="155"/>
      <c r="Q510" s="155"/>
      <c r="R510" s="155"/>
    </row>
    <row r="511" spans="1:18" s="108" customFormat="1">
      <c r="A511" s="155"/>
      <c r="B511" s="155">
        <v>509</v>
      </c>
      <c r="C511" s="156" t="s">
        <v>719</v>
      </c>
      <c r="D511" s="157" t="s">
        <v>33</v>
      </c>
      <c r="E511" s="155" t="s">
        <v>3605</v>
      </c>
      <c r="F511" s="162" t="s">
        <v>819</v>
      </c>
      <c r="G511" s="162" t="s">
        <v>3663</v>
      </c>
      <c r="H511" s="162"/>
      <c r="I511" s="158" t="str">
        <f>IF(VLOOKUP($D511,WCS_Sample_Status_2015Oct19_All!$A$1:$Z$216,2,FALSE)=0,"",VLOOKUP($D511,WCS_Sample_Status_2015Oct19_All!$A$1:$Z$216,2,FALSE))</f>
        <v>6 10</v>
      </c>
      <c r="J511" s="158" t="str">
        <f>IF(VLOOKUP($D511,WCS_Sample_Status_2015Oct19_All!$A$1:$Z$216,3,FALSE)=0,"",VLOOKUP($D511,WCS_Sample_Status_2015Oct19_All!$A$1:$Z$216,3,FALSE))</f>
        <v/>
      </c>
      <c r="K511" s="158" t="str">
        <f>IF(VLOOKUP($D511,WCS_Sample_Status_2015Oct19_All!$A$1:$Z$216,4,FALSE)=0,"",VLOOKUP($D511,WCS_Sample_Status_2015Oct19_All!$A$1:$Z$216,4,FALSE))</f>
        <v/>
      </c>
      <c r="L511" s="158" t="str">
        <f>IF(VLOOKUP($D511,WCS_Sample_Status_2015Oct19_All!$A$1:$Z$216,5,FALSE)=0,"",VLOOKUP($D511,WCS_Sample_Status_2015Oct19_All!$A$1:$Z$216,5,FALSE))</f>
        <v/>
      </c>
      <c r="M511" s="159">
        <f>IF(VLOOKUP($D511,WCS_Sample_Status_2015Oct19_All!$A$1:$Z$216,14,FALSE)=0,"",VLOOKUP($D511,WCS_Sample_Status_2015Oct19_All!$A$1:$Z$216,14,FALSE))</f>
        <v>22</v>
      </c>
      <c r="N511" s="160" t="e">
        <f>IF(VLOOKUP($D511,Leech_Combinations_20140919.xls!$A$1:$Q$382,6,FALSE)=0, "", VLOOKUP($D511,Leech_Combinations_20140919.xls!$A$1:$Q$382,6,FALSE))</f>
        <v>#N/A</v>
      </c>
      <c r="O511" s="160" t="e">
        <f>IF(VLOOKUP($D511,Leech_Combinations_20140919.xls!$A$1:$Q$382,3,FALSE)=0, "", VLOOKUP($D511,Leech_Combinations_20140919.xls!$A$1:$Q$382,3,FALSE))</f>
        <v>#N/A</v>
      </c>
      <c r="P511" s="155"/>
      <c r="Q511" s="155"/>
      <c r="R511" s="155"/>
    </row>
    <row r="512" spans="1:18" s="108" customFormat="1">
      <c r="A512" s="155"/>
      <c r="B512" s="155">
        <v>510</v>
      </c>
      <c r="C512" s="156" t="s">
        <v>719</v>
      </c>
      <c r="D512" s="157" t="s">
        <v>35</v>
      </c>
      <c r="E512" s="155" t="s">
        <v>3605</v>
      </c>
      <c r="F512" s="162" t="s">
        <v>819</v>
      </c>
      <c r="G512" s="162" t="s">
        <v>3663</v>
      </c>
      <c r="H512" s="162"/>
      <c r="I512" s="158" t="str">
        <f>IF(VLOOKUP($D512,WCS_Sample_Status_2015Oct19_All!$A$1:$Z$216,2,FALSE)=0,"",VLOOKUP($D512,WCS_Sample_Status_2015Oct19_All!$A$1:$Z$216,2,FALSE))</f>
        <v>2 10</v>
      </c>
      <c r="J512" s="158" t="str">
        <f>IF(VLOOKUP($D512,WCS_Sample_Status_2015Oct19_All!$A$1:$Z$216,3,FALSE)=0,"",VLOOKUP($D512,WCS_Sample_Status_2015Oct19_All!$A$1:$Z$216,3,FALSE))</f>
        <v/>
      </c>
      <c r="K512" s="158" t="str">
        <f>IF(VLOOKUP($D512,WCS_Sample_Status_2015Oct19_All!$A$1:$Z$216,4,FALSE)=0,"",VLOOKUP($D512,WCS_Sample_Status_2015Oct19_All!$A$1:$Z$216,4,FALSE))</f>
        <v/>
      </c>
      <c r="L512" s="158" t="str">
        <f>IF(VLOOKUP($D512,WCS_Sample_Status_2015Oct19_All!$A$1:$Z$216,5,FALSE)=0,"",VLOOKUP($D512,WCS_Sample_Status_2015Oct19_All!$A$1:$Z$216,5,FALSE))</f>
        <v/>
      </c>
      <c r="M512" s="159">
        <f>IF(VLOOKUP($D512,WCS_Sample_Status_2015Oct19_All!$A$1:$Z$216,14,FALSE)=0,"",VLOOKUP($D512,WCS_Sample_Status_2015Oct19_All!$A$1:$Z$216,14,FALSE))</f>
        <v>14</v>
      </c>
      <c r="N512" s="160" t="e">
        <f>IF(VLOOKUP($D512,Leech_Combinations_20140919.xls!$A$1:$Q$382,6,FALSE)=0, "", VLOOKUP($D512,Leech_Combinations_20140919.xls!$A$1:$Q$382,6,FALSE))</f>
        <v>#N/A</v>
      </c>
      <c r="O512" s="160" t="e">
        <f>IF(VLOOKUP($D512,Leech_Combinations_20140919.xls!$A$1:$Q$382,3,FALSE)=0, "", VLOOKUP($D512,Leech_Combinations_20140919.xls!$A$1:$Q$382,3,FALSE))</f>
        <v>#N/A</v>
      </c>
      <c r="P512" s="155"/>
      <c r="Q512" s="155"/>
      <c r="R512" s="155"/>
    </row>
    <row r="513" spans="1:18" s="108" customFormat="1">
      <c r="A513" s="155"/>
      <c r="B513" s="155">
        <v>511</v>
      </c>
      <c r="C513" s="156" t="s">
        <v>719</v>
      </c>
      <c r="D513" s="157" t="s">
        <v>57</v>
      </c>
      <c r="E513" s="155" t="s">
        <v>3605</v>
      </c>
      <c r="F513" s="162" t="s">
        <v>819</v>
      </c>
      <c r="G513" s="162" t="s">
        <v>3663</v>
      </c>
      <c r="H513" s="162"/>
      <c r="I513" s="158" t="str">
        <f>IF(VLOOKUP($D513,WCS_Sample_Status_2015Oct19_All!$A$1:$Z$216,2,FALSE)=0,"",VLOOKUP($D513,WCS_Sample_Status_2015Oct19_All!$A$1:$Z$216,2,FALSE))</f>
        <v>7 10</v>
      </c>
      <c r="J513" s="158" t="str">
        <f>IF(VLOOKUP($D513,WCS_Sample_Status_2015Oct19_All!$A$1:$Z$216,3,FALSE)=0,"",VLOOKUP($D513,WCS_Sample_Status_2015Oct19_All!$A$1:$Z$216,3,FALSE))</f>
        <v/>
      </c>
      <c r="K513" s="158" t="str">
        <f>IF(VLOOKUP($D513,WCS_Sample_Status_2015Oct19_All!$A$1:$Z$216,4,FALSE)=0,"",VLOOKUP($D513,WCS_Sample_Status_2015Oct19_All!$A$1:$Z$216,4,FALSE))</f>
        <v/>
      </c>
      <c r="L513" s="158" t="str">
        <f>IF(VLOOKUP($D513,WCS_Sample_Status_2015Oct19_All!$A$1:$Z$216,5,FALSE)=0,"",VLOOKUP($D513,WCS_Sample_Status_2015Oct19_All!$A$1:$Z$216,5,FALSE))</f>
        <v/>
      </c>
      <c r="M513" s="159">
        <f>IF(VLOOKUP($D513,WCS_Sample_Status_2015Oct19_All!$A$1:$Z$216,14,FALSE)=0,"",VLOOKUP($D513,WCS_Sample_Status_2015Oct19_All!$A$1:$Z$216,14,FALSE))</f>
        <v>33</v>
      </c>
      <c r="N513" s="160" t="e">
        <f>IF(VLOOKUP($D513,Leech_Combinations_20140919.xls!$A$1:$Q$382,6,FALSE)=0, "", VLOOKUP($D513,Leech_Combinations_20140919.xls!$A$1:$Q$382,6,FALSE))</f>
        <v>#N/A</v>
      </c>
      <c r="O513" s="160" t="e">
        <f>IF(VLOOKUP($D513,Leech_Combinations_20140919.xls!$A$1:$Q$382,3,FALSE)=0, "", VLOOKUP($D513,Leech_Combinations_20140919.xls!$A$1:$Q$382,3,FALSE))</f>
        <v>#N/A</v>
      </c>
      <c r="P513" s="155"/>
      <c r="Q513" s="155"/>
      <c r="R513" s="155"/>
    </row>
    <row r="514" spans="1:18" s="108" customFormat="1">
      <c r="A514" s="155"/>
      <c r="B514" s="155">
        <v>512</v>
      </c>
      <c r="C514" s="156" t="s">
        <v>719</v>
      </c>
      <c r="D514" s="157" t="s">
        <v>540</v>
      </c>
      <c r="E514" s="155" t="s">
        <v>3605</v>
      </c>
      <c r="F514" s="162" t="s">
        <v>819</v>
      </c>
      <c r="G514" s="162" t="s">
        <v>3663</v>
      </c>
      <c r="H514" s="162"/>
      <c r="I514" s="158" t="str">
        <f>IF(VLOOKUP($D514,WCS_Sample_Status_2015Oct19_All!$A$1:$Z$216,2,FALSE)=0,"",VLOOKUP($D514,WCS_Sample_Status_2015Oct19_All!$A$1:$Z$216,2,FALSE))</f>
        <v>8 10</v>
      </c>
      <c r="J514" s="158" t="str">
        <f>IF(VLOOKUP($D514,WCS_Sample_Status_2015Oct19_All!$A$1:$Z$216,3,FALSE)=0,"",VLOOKUP($D514,WCS_Sample_Status_2015Oct19_All!$A$1:$Z$216,3,FALSE))</f>
        <v/>
      </c>
      <c r="K514" s="158" t="str">
        <f>IF(VLOOKUP($D514,WCS_Sample_Status_2015Oct19_All!$A$1:$Z$216,4,FALSE)=0,"",VLOOKUP($D514,WCS_Sample_Status_2015Oct19_All!$A$1:$Z$216,4,FALSE))</f>
        <v/>
      </c>
      <c r="L514" s="158" t="str">
        <f>IF(VLOOKUP($D514,WCS_Sample_Status_2015Oct19_All!$A$1:$Z$216,5,FALSE)=0,"",VLOOKUP($D514,WCS_Sample_Status_2015Oct19_All!$A$1:$Z$216,5,FALSE))</f>
        <v/>
      </c>
      <c r="M514" s="159">
        <f>IF(VLOOKUP($D514,WCS_Sample_Status_2015Oct19_All!$A$1:$Z$216,14,FALSE)=0,"",VLOOKUP($D514,WCS_Sample_Status_2015Oct19_All!$A$1:$Z$216,14,FALSE))</f>
        <v>37</v>
      </c>
      <c r="N514" s="160" t="e">
        <f>IF(VLOOKUP($D514,Leech_Combinations_20140919.xls!$A$1:$Q$382,6,FALSE)=0, "", VLOOKUP($D514,Leech_Combinations_20140919.xls!$A$1:$Q$382,6,FALSE))</f>
        <v>#N/A</v>
      </c>
      <c r="O514" s="160" t="e">
        <f>IF(VLOOKUP($D514,Leech_Combinations_20140919.xls!$A$1:$Q$382,3,FALSE)=0, "", VLOOKUP($D514,Leech_Combinations_20140919.xls!$A$1:$Q$382,3,FALSE))</f>
        <v>#N/A</v>
      </c>
      <c r="P514" s="155"/>
      <c r="Q514" s="155"/>
      <c r="R514" s="155"/>
    </row>
    <row r="515" spans="1:18" s="108" customFormat="1">
      <c r="A515" s="155"/>
      <c r="B515" s="155">
        <v>513</v>
      </c>
      <c r="C515" s="156" t="s">
        <v>719</v>
      </c>
      <c r="D515" s="157" t="s">
        <v>667</v>
      </c>
      <c r="E515" s="155" t="s">
        <v>3605</v>
      </c>
      <c r="F515" s="162" t="s">
        <v>819</v>
      </c>
      <c r="G515" s="162" t="s">
        <v>3663</v>
      </c>
      <c r="H515" s="162"/>
      <c r="I515" s="158" t="str">
        <f>IF(VLOOKUP($D515,WCS_Sample_Status_2015Oct19_All!$A$1:$Z$216,2,FALSE)=0,"",VLOOKUP($D515,WCS_Sample_Status_2015Oct19_All!$A$1:$Z$216,2,FALSE))</f>
        <v>8 10</v>
      </c>
      <c r="J515" s="158" t="str">
        <f>IF(VLOOKUP($D515,WCS_Sample_Status_2015Oct19_All!$A$1:$Z$216,3,FALSE)=0,"",VLOOKUP($D515,WCS_Sample_Status_2015Oct19_All!$A$1:$Z$216,3,FALSE))</f>
        <v/>
      </c>
      <c r="K515" s="158" t="str">
        <f>IF(VLOOKUP($D515,WCS_Sample_Status_2015Oct19_All!$A$1:$Z$216,4,FALSE)=0,"",VLOOKUP($D515,WCS_Sample_Status_2015Oct19_All!$A$1:$Z$216,4,FALSE))</f>
        <v/>
      </c>
      <c r="L515" s="158" t="str">
        <f>IF(VLOOKUP($D515,WCS_Sample_Status_2015Oct19_All!$A$1:$Z$216,5,FALSE)=0,"",VLOOKUP($D515,WCS_Sample_Status_2015Oct19_All!$A$1:$Z$216,5,FALSE))</f>
        <v/>
      </c>
      <c r="M515" s="159">
        <f>IF(VLOOKUP($D515,WCS_Sample_Status_2015Oct19_All!$A$1:$Z$216,14,FALSE)=0,"",VLOOKUP($D515,WCS_Sample_Status_2015Oct19_All!$A$1:$Z$216,14,FALSE))</f>
        <v>31</v>
      </c>
      <c r="N515" s="160" t="e">
        <f>IF(VLOOKUP($D515,Leech_Combinations_20140919.xls!$A$1:$Q$382,6,FALSE)=0, "", VLOOKUP($D515,Leech_Combinations_20140919.xls!$A$1:$Q$382,6,FALSE))</f>
        <v>#N/A</v>
      </c>
      <c r="O515" s="160" t="e">
        <f>IF(VLOOKUP($D515,Leech_Combinations_20140919.xls!$A$1:$Q$382,3,FALSE)=0, "", VLOOKUP($D515,Leech_Combinations_20140919.xls!$A$1:$Q$382,3,FALSE))</f>
        <v>#N/A</v>
      </c>
      <c r="P515" s="155"/>
      <c r="Q515" s="155"/>
      <c r="R515" s="155"/>
    </row>
    <row r="516" spans="1:18" s="108" customFormat="1">
      <c r="A516" s="155"/>
      <c r="B516" s="155">
        <v>514</v>
      </c>
      <c r="C516" s="156" t="s">
        <v>719</v>
      </c>
      <c r="D516" s="157" t="s">
        <v>30</v>
      </c>
      <c r="E516" s="155" t="s">
        <v>3605</v>
      </c>
      <c r="F516" s="162" t="s">
        <v>819</v>
      </c>
      <c r="G516" s="162" t="s">
        <v>3663</v>
      </c>
      <c r="H516" s="162"/>
      <c r="I516" s="158" t="str">
        <f>IF(VLOOKUP($D516,WCS_Sample_Status_2015Oct19_All!$A$1:$Z$216,2,FALSE)=0,"",VLOOKUP($D516,WCS_Sample_Status_2015Oct19_All!$A$1:$Z$216,2,FALSE))</f>
        <v>7 10</v>
      </c>
      <c r="J516" s="158" t="str">
        <f>IF(VLOOKUP($D516,WCS_Sample_Status_2015Oct19_All!$A$1:$Z$216,3,FALSE)=0,"",VLOOKUP($D516,WCS_Sample_Status_2015Oct19_All!$A$1:$Z$216,3,FALSE))</f>
        <v/>
      </c>
      <c r="K516" s="158" t="str">
        <f>IF(VLOOKUP($D516,WCS_Sample_Status_2015Oct19_All!$A$1:$Z$216,4,FALSE)=0,"",VLOOKUP($D516,WCS_Sample_Status_2015Oct19_All!$A$1:$Z$216,4,FALSE))</f>
        <v/>
      </c>
      <c r="L516" s="158" t="str">
        <f>IF(VLOOKUP($D516,WCS_Sample_Status_2015Oct19_All!$A$1:$Z$216,5,FALSE)=0,"",VLOOKUP($D516,WCS_Sample_Status_2015Oct19_All!$A$1:$Z$216,5,FALSE))</f>
        <v/>
      </c>
      <c r="M516" s="159">
        <f>IF(VLOOKUP($D516,WCS_Sample_Status_2015Oct19_All!$A$1:$Z$216,14,FALSE)=0,"",VLOOKUP($D516,WCS_Sample_Status_2015Oct19_All!$A$1:$Z$216,14,FALSE))</f>
        <v>71</v>
      </c>
      <c r="N516" s="160" t="e">
        <f>IF(VLOOKUP($D516,Leech_Combinations_20140919.xls!$A$1:$Q$382,6,FALSE)=0, "", VLOOKUP($D516,Leech_Combinations_20140919.xls!$A$1:$Q$382,6,FALSE))</f>
        <v>#N/A</v>
      </c>
      <c r="O516" s="160" t="e">
        <f>IF(VLOOKUP($D516,Leech_Combinations_20140919.xls!$A$1:$Q$382,3,FALSE)=0, "", VLOOKUP($D516,Leech_Combinations_20140919.xls!$A$1:$Q$382,3,FALSE))</f>
        <v>#N/A</v>
      </c>
      <c r="P516" s="155"/>
      <c r="Q516" s="155"/>
      <c r="R516" s="155"/>
    </row>
    <row r="517" spans="1:18" s="108" customFormat="1">
      <c r="A517" s="155"/>
      <c r="B517" s="155">
        <v>515</v>
      </c>
      <c r="C517" s="156" t="s">
        <v>719</v>
      </c>
      <c r="D517" s="157" t="s">
        <v>116</v>
      </c>
      <c r="E517" s="155" t="s">
        <v>3605</v>
      </c>
      <c r="F517" s="162" t="s">
        <v>819</v>
      </c>
      <c r="G517" s="162" t="s">
        <v>3663</v>
      </c>
      <c r="H517" s="162"/>
      <c r="I517" s="158" t="str">
        <f>IF(VLOOKUP($D517,WCS_Sample_Status_2015Oct19_All!$A$1:$Z$216,2,FALSE)=0,"",VLOOKUP($D517,WCS_Sample_Status_2015Oct19_All!$A$1:$Z$216,2,FALSE))</f>
        <v>6-8 10</v>
      </c>
      <c r="J517" s="158" t="str">
        <f>IF(VLOOKUP($D517,WCS_Sample_Status_2015Oct19_All!$A$1:$Z$216,3,FALSE)=0,"",VLOOKUP($D517,WCS_Sample_Status_2015Oct19_All!$A$1:$Z$216,3,FALSE))</f>
        <v/>
      </c>
      <c r="K517" s="158" t="str">
        <f>IF(VLOOKUP($D517,WCS_Sample_Status_2015Oct19_All!$A$1:$Z$216,4,FALSE)=0,"",VLOOKUP($D517,WCS_Sample_Status_2015Oct19_All!$A$1:$Z$216,4,FALSE))</f>
        <v/>
      </c>
      <c r="L517" s="158" t="str">
        <f>IF(VLOOKUP($D517,WCS_Sample_Status_2015Oct19_All!$A$1:$Z$216,5,FALSE)=0,"",VLOOKUP($D517,WCS_Sample_Status_2015Oct19_All!$A$1:$Z$216,5,FALSE))</f>
        <v/>
      </c>
      <c r="M517" s="159">
        <f>IF(VLOOKUP($D517,WCS_Sample_Status_2015Oct19_All!$A$1:$Z$216,14,FALSE)=0,"",VLOOKUP($D517,WCS_Sample_Status_2015Oct19_All!$A$1:$Z$216,14,FALSE))</f>
        <v>40</v>
      </c>
      <c r="N517" s="160" t="e">
        <f>IF(VLOOKUP($D517,Leech_Combinations_20140919.xls!$A$1:$Q$382,6,FALSE)=0, "", VLOOKUP($D517,Leech_Combinations_20140919.xls!$A$1:$Q$382,6,FALSE))</f>
        <v>#N/A</v>
      </c>
      <c r="O517" s="160" t="e">
        <f>IF(VLOOKUP($D517,Leech_Combinations_20140919.xls!$A$1:$Q$382,3,FALSE)=0, "", VLOOKUP($D517,Leech_Combinations_20140919.xls!$A$1:$Q$382,3,FALSE))</f>
        <v>#N/A</v>
      </c>
      <c r="P517" s="155"/>
      <c r="Q517" s="155"/>
      <c r="R517" s="155"/>
    </row>
    <row r="518" spans="1:18" s="108" customFormat="1">
      <c r="A518" s="155"/>
      <c r="B518" s="155">
        <v>516</v>
      </c>
      <c r="C518" s="156" t="s">
        <v>719</v>
      </c>
      <c r="D518" s="157" t="s">
        <v>74</v>
      </c>
      <c r="E518" s="155" t="s">
        <v>3605</v>
      </c>
      <c r="F518" s="162" t="s">
        <v>819</v>
      </c>
      <c r="G518" s="162" t="s">
        <v>3663</v>
      </c>
      <c r="H518" s="162"/>
      <c r="I518" s="158" t="str">
        <f>IF(VLOOKUP($D518,WCS_Sample_Status_2015Oct19_All!$A$1:$Z$216,2,FALSE)=0,"",VLOOKUP($D518,WCS_Sample_Status_2015Oct19_All!$A$1:$Z$216,2,FALSE))</f>
        <v>7 10</v>
      </c>
      <c r="J518" s="158" t="str">
        <f>IF(VLOOKUP($D518,WCS_Sample_Status_2015Oct19_All!$A$1:$Z$216,3,FALSE)=0,"",VLOOKUP($D518,WCS_Sample_Status_2015Oct19_All!$A$1:$Z$216,3,FALSE))</f>
        <v/>
      </c>
      <c r="K518" s="158" t="str">
        <f>IF(VLOOKUP($D518,WCS_Sample_Status_2015Oct19_All!$A$1:$Z$216,4,FALSE)=0,"",VLOOKUP($D518,WCS_Sample_Status_2015Oct19_All!$A$1:$Z$216,4,FALSE))</f>
        <v/>
      </c>
      <c r="L518" s="158" t="str">
        <f>IF(VLOOKUP($D518,WCS_Sample_Status_2015Oct19_All!$A$1:$Z$216,5,FALSE)=0,"",VLOOKUP($D518,WCS_Sample_Status_2015Oct19_All!$A$1:$Z$216,5,FALSE))</f>
        <v/>
      </c>
      <c r="M518" s="159">
        <f>IF(VLOOKUP($D518,WCS_Sample_Status_2015Oct19_All!$A$1:$Z$216,14,FALSE)=0,"",VLOOKUP($D518,WCS_Sample_Status_2015Oct19_All!$A$1:$Z$216,14,FALSE))</f>
        <v>26</v>
      </c>
      <c r="N518" s="160" t="e">
        <f>IF(VLOOKUP($D518,Leech_Combinations_20140919.xls!$A$1:$Q$382,6,FALSE)=0, "", VLOOKUP($D518,Leech_Combinations_20140919.xls!$A$1:$Q$382,6,FALSE))</f>
        <v>#N/A</v>
      </c>
      <c r="O518" s="160" t="e">
        <f>IF(VLOOKUP($D518,Leech_Combinations_20140919.xls!$A$1:$Q$382,3,FALSE)=0, "", VLOOKUP($D518,Leech_Combinations_20140919.xls!$A$1:$Q$382,3,FALSE))</f>
        <v>#N/A</v>
      </c>
      <c r="P518" s="155"/>
      <c r="Q518" s="155"/>
      <c r="R518" s="155"/>
    </row>
    <row r="519" spans="1:18" s="108" customFormat="1">
      <c r="A519" s="155"/>
      <c r="B519" s="155">
        <v>517</v>
      </c>
      <c r="C519" s="156" t="s">
        <v>719</v>
      </c>
      <c r="D519" s="157" t="s">
        <v>54</v>
      </c>
      <c r="E519" s="155" t="s">
        <v>3605</v>
      </c>
      <c r="F519" s="162" t="s">
        <v>819</v>
      </c>
      <c r="G519" s="162" t="s">
        <v>3663</v>
      </c>
      <c r="H519" s="162"/>
      <c r="I519" s="158" t="str">
        <f>IF(VLOOKUP($D519,WCS_Sample_Status_2015Oct19_All!$A$1:$Z$216,2,FALSE)=0,"",VLOOKUP($D519,WCS_Sample_Status_2015Oct19_All!$A$1:$Z$216,2,FALSE))</f>
        <v>8-9 10</v>
      </c>
      <c r="J519" s="158" t="str">
        <f>IF(VLOOKUP($D519,WCS_Sample_Status_2015Oct19_All!$A$1:$Z$216,3,FALSE)=0,"",VLOOKUP($D519,WCS_Sample_Status_2015Oct19_All!$A$1:$Z$216,3,FALSE))</f>
        <v/>
      </c>
      <c r="K519" s="158" t="str">
        <f>IF(VLOOKUP($D519,WCS_Sample_Status_2015Oct19_All!$A$1:$Z$216,4,FALSE)=0,"",VLOOKUP($D519,WCS_Sample_Status_2015Oct19_All!$A$1:$Z$216,4,FALSE))</f>
        <v/>
      </c>
      <c r="L519" s="158" t="str">
        <f>IF(VLOOKUP($D519,WCS_Sample_Status_2015Oct19_All!$A$1:$Z$216,5,FALSE)=0,"",VLOOKUP($D519,WCS_Sample_Status_2015Oct19_All!$A$1:$Z$216,5,FALSE))</f>
        <v/>
      </c>
      <c r="M519" s="159">
        <f>IF(VLOOKUP($D519,WCS_Sample_Status_2015Oct19_All!$A$1:$Z$216,14,FALSE)=0,"",VLOOKUP($D519,WCS_Sample_Status_2015Oct19_All!$A$1:$Z$216,14,FALSE))</f>
        <v>75</v>
      </c>
      <c r="N519" s="160" t="e">
        <f>IF(VLOOKUP($D519,Leech_Combinations_20140919.xls!$A$1:$Q$382,6,FALSE)=0, "", VLOOKUP($D519,Leech_Combinations_20140919.xls!$A$1:$Q$382,6,FALSE))</f>
        <v>#N/A</v>
      </c>
      <c r="O519" s="160" t="e">
        <f>IF(VLOOKUP($D519,Leech_Combinations_20140919.xls!$A$1:$Q$382,3,FALSE)=0, "", VLOOKUP($D519,Leech_Combinations_20140919.xls!$A$1:$Q$382,3,FALSE))</f>
        <v>#N/A</v>
      </c>
      <c r="P519" s="155"/>
      <c r="Q519" s="155"/>
      <c r="R519" s="155"/>
    </row>
    <row r="520" spans="1:18" s="108" customFormat="1">
      <c r="A520" s="155"/>
      <c r="B520" s="155">
        <v>518</v>
      </c>
      <c r="C520" s="156" t="s">
        <v>719</v>
      </c>
      <c r="D520" s="157" t="s">
        <v>53</v>
      </c>
      <c r="E520" s="155" t="s">
        <v>3605</v>
      </c>
      <c r="F520" s="162" t="s">
        <v>819</v>
      </c>
      <c r="G520" s="162" t="s">
        <v>3663</v>
      </c>
      <c r="H520" s="162"/>
      <c r="I520" s="158" t="str">
        <f>IF(VLOOKUP($D520,WCS_Sample_Status_2015Oct19_All!$A$1:$Z$216,2,FALSE)=0,"",VLOOKUP($D520,WCS_Sample_Status_2015Oct19_All!$A$1:$Z$216,2,FALSE))</f>
        <v>8 10</v>
      </c>
      <c r="J520" s="158" t="str">
        <f>IF(VLOOKUP($D520,WCS_Sample_Status_2015Oct19_All!$A$1:$Z$216,3,FALSE)=0,"",VLOOKUP($D520,WCS_Sample_Status_2015Oct19_All!$A$1:$Z$216,3,FALSE))</f>
        <v/>
      </c>
      <c r="K520" s="158" t="str">
        <f>IF(VLOOKUP($D520,WCS_Sample_Status_2015Oct19_All!$A$1:$Z$216,4,FALSE)=0,"",VLOOKUP($D520,WCS_Sample_Status_2015Oct19_All!$A$1:$Z$216,4,FALSE))</f>
        <v/>
      </c>
      <c r="L520" s="158" t="str">
        <f>IF(VLOOKUP($D520,WCS_Sample_Status_2015Oct19_All!$A$1:$Z$216,5,FALSE)=0,"",VLOOKUP($D520,WCS_Sample_Status_2015Oct19_All!$A$1:$Z$216,5,FALSE))</f>
        <v/>
      </c>
      <c r="M520" s="159">
        <f>IF(VLOOKUP($D520,WCS_Sample_Status_2015Oct19_All!$A$1:$Z$216,14,FALSE)=0,"",VLOOKUP($D520,WCS_Sample_Status_2015Oct19_All!$A$1:$Z$216,14,FALSE))</f>
        <v>12</v>
      </c>
      <c r="N520" s="160" t="e">
        <f>IF(VLOOKUP($D520,Leech_Combinations_20140919.xls!$A$1:$Q$382,6,FALSE)=0, "", VLOOKUP($D520,Leech_Combinations_20140919.xls!$A$1:$Q$382,6,FALSE))</f>
        <v>#N/A</v>
      </c>
      <c r="O520" s="160" t="e">
        <f>IF(VLOOKUP($D520,Leech_Combinations_20140919.xls!$A$1:$Q$382,3,FALSE)=0, "", VLOOKUP($D520,Leech_Combinations_20140919.xls!$A$1:$Q$382,3,FALSE))</f>
        <v>#N/A</v>
      </c>
      <c r="P520" s="155"/>
      <c r="Q520" s="155"/>
      <c r="R520" s="155"/>
    </row>
    <row r="521" spans="1:18" s="108" customFormat="1">
      <c r="A521" s="155"/>
      <c r="B521" s="155">
        <v>519</v>
      </c>
      <c r="C521" s="156" t="s">
        <v>719</v>
      </c>
      <c r="D521" s="157" t="s">
        <v>117</v>
      </c>
      <c r="E521" s="155" t="s">
        <v>3605</v>
      </c>
      <c r="F521" s="162" t="s">
        <v>819</v>
      </c>
      <c r="G521" s="162" t="s">
        <v>3663</v>
      </c>
      <c r="H521" s="162"/>
      <c r="I521" s="158" t="str">
        <f>IF(VLOOKUP($D521,WCS_Sample_Status_2015Oct19_All!$A$1:$Z$216,2,FALSE)=0,"",VLOOKUP($D521,WCS_Sample_Status_2015Oct19_All!$A$1:$Z$216,2,FALSE))</f>
        <v>9 10</v>
      </c>
      <c r="J521" s="158" t="str">
        <f>IF(VLOOKUP($D521,WCS_Sample_Status_2015Oct19_All!$A$1:$Z$216,3,FALSE)=0,"",VLOOKUP($D521,WCS_Sample_Status_2015Oct19_All!$A$1:$Z$216,3,FALSE))</f>
        <v/>
      </c>
      <c r="K521" s="158" t="str">
        <f>IF(VLOOKUP($D521,WCS_Sample_Status_2015Oct19_All!$A$1:$Z$216,4,FALSE)=0,"",VLOOKUP($D521,WCS_Sample_Status_2015Oct19_All!$A$1:$Z$216,4,FALSE))</f>
        <v/>
      </c>
      <c r="L521" s="158" t="str">
        <f>IF(VLOOKUP($D521,WCS_Sample_Status_2015Oct19_All!$A$1:$Z$216,5,FALSE)=0,"",VLOOKUP($D521,WCS_Sample_Status_2015Oct19_All!$A$1:$Z$216,5,FALSE))</f>
        <v/>
      </c>
      <c r="M521" s="159">
        <f>IF(VLOOKUP($D521,WCS_Sample_Status_2015Oct19_All!$A$1:$Z$216,14,FALSE)=0,"",VLOOKUP($D521,WCS_Sample_Status_2015Oct19_All!$A$1:$Z$216,14,FALSE))</f>
        <v>183</v>
      </c>
      <c r="N521" s="160" t="e">
        <f>IF(VLOOKUP($D521,Leech_Combinations_20140919.xls!$A$1:$Q$382,6,FALSE)=0, "", VLOOKUP($D521,Leech_Combinations_20140919.xls!$A$1:$Q$382,6,FALSE))</f>
        <v>#N/A</v>
      </c>
      <c r="O521" s="160" t="e">
        <f>IF(VLOOKUP($D521,Leech_Combinations_20140919.xls!$A$1:$Q$382,3,FALSE)=0, "", VLOOKUP($D521,Leech_Combinations_20140919.xls!$A$1:$Q$382,3,FALSE))</f>
        <v>#N/A</v>
      </c>
      <c r="P521" s="155"/>
      <c r="Q521" s="155"/>
      <c r="R521" s="155"/>
    </row>
    <row r="522" spans="1:18" s="108" customFormat="1">
      <c r="A522" s="155"/>
      <c r="B522" s="155">
        <v>520</v>
      </c>
      <c r="C522" s="156" t="s">
        <v>719</v>
      </c>
      <c r="D522" s="157" t="s">
        <v>590</v>
      </c>
      <c r="E522" s="155" t="s">
        <v>3605</v>
      </c>
      <c r="F522" s="162" t="s">
        <v>819</v>
      </c>
      <c r="G522" s="162" t="s">
        <v>3663</v>
      </c>
      <c r="H522" s="162"/>
      <c r="I522" s="158" t="str">
        <f>IF(VLOOKUP($D522,WCS_Sample_Status_2015Oct19_All!$A$1:$Z$216,2,FALSE)=0,"",VLOOKUP($D522,WCS_Sample_Status_2015Oct19_All!$A$1:$Z$216,2,FALSE))</f>
        <v>12 10</v>
      </c>
      <c r="J522" s="158" t="str">
        <f>IF(VLOOKUP($D522,WCS_Sample_Status_2015Oct19_All!$A$1:$Z$216,3,FALSE)=0,"",VLOOKUP($D522,WCS_Sample_Status_2015Oct19_All!$A$1:$Z$216,3,FALSE))</f>
        <v/>
      </c>
      <c r="K522" s="158" t="str">
        <f>IF(VLOOKUP($D522,WCS_Sample_Status_2015Oct19_All!$A$1:$Z$216,4,FALSE)=0,"",VLOOKUP($D522,WCS_Sample_Status_2015Oct19_All!$A$1:$Z$216,4,FALSE))</f>
        <v/>
      </c>
      <c r="L522" s="158" t="str">
        <f>IF(VLOOKUP($D522,WCS_Sample_Status_2015Oct19_All!$A$1:$Z$216,5,FALSE)=0,"",VLOOKUP($D522,WCS_Sample_Status_2015Oct19_All!$A$1:$Z$216,5,FALSE))</f>
        <v/>
      </c>
      <c r="M522" s="159">
        <f>IF(VLOOKUP($D522,WCS_Sample_Status_2015Oct19_All!$A$1:$Z$216,14,FALSE)=0,"",VLOOKUP($D522,WCS_Sample_Status_2015Oct19_All!$A$1:$Z$216,14,FALSE))</f>
        <v>10</v>
      </c>
      <c r="N522" s="160" t="e">
        <f>IF(VLOOKUP($D522,Leech_Combinations_20140919.xls!$A$1:$Q$382,6,FALSE)=0, "", VLOOKUP($D522,Leech_Combinations_20140919.xls!$A$1:$Q$382,6,FALSE))</f>
        <v>#N/A</v>
      </c>
      <c r="O522" s="160" t="e">
        <f>IF(VLOOKUP($D522,Leech_Combinations_20140919.xls!$A$1:$Q$382,3,FALSE)=0, "", VLOOKUP($D522,Leech_Combinations_20140919.xls!$A$1:$Q$382,3,FALSE))</f>
        <v>#N/A</v>
      </c>
      <c r="P522" s="155"/>
      <c r="Q522" s="155"/>
      <c r="R522" s="155"/>
    </row>
    <row r="523" spans="1:18" s="108" customFormat="1">
      <c r="A523" s="155"/>
      <c r="B523" s="155">
        <v>521</v>
      </c>
      <c r="C523" s="156" t="s">
        <v>719</v>
      </c>
      <c r="D523" s="157" t="s">
        <v>564</v>
      </c>
      <c r="E523" s="155" t="s">
        <v>3605</v>
      </c>
      <c r="F523" s="162" t="s">
        <v>819</v>
      </c>
      <c r="G523" s="162" t="s">
        <v>3663</v>
      </c>
      <c r="H523" s="162"/>
      <c r="I523" s="158" t="str">
        <f>IF(VLOOKUP($D523,WCS_Sample_Status_2015Oct19_All!$A$1:$Z$216,2,FALSE)=0,"",VLOOKUP($D523,WCS_Sample_Status_2015Oct19_All!$A$1:$Z$216,2,FALSE))</f>
        <v>12 10</v>
      </c>
      <c r="J523" s="158" t="str">
        <f>IF(VLOOKUP($D523,WCS_Sample_Status_2015Oct19_All!$A$1:$Z$216,3,FALSE)=0,"",VLOOKUP($D523,WCS_Sample_Status_2015Oct19_All!$A$1:$Z$216,3,FALSE))</f>
        <v/>
      </c>
      <c r="K523" s="158" t="str">
        <f>IF(VLOOKUP($D523,WCS_Sample_Status_2015Oct19_All!$A$1:$Z$216,4,FALSE)=0,"",VLOOKUP($D523,WCS_Sample_Status_2015Oct19_All!$A$1:$Z$216,4,FALSE))</f>
        <v/>
      </c>
      <c r="L523" s="158" t="str">
        <f>IF(VLOOKUP($D523,WCS_Sample_Status_2015Oct19_All!$A$1:$Z$216,5,FALSE)=0,"",VLOOKUP($D523,WCS_Sample_Status_2015Oct19_All!$A$1:$Z$216,5,FALSE))</f>
        <v/>
      </c>
      <c r="M523" s="159">
        <f>IF(VLOOKUP($D523,WCS_Sample_Status_2015Oct19_All!$A$1:$Z$216,14,FALSE)=0,"",VLOOKUP($D523,WCS_Sample_Status_2015Oct19_All!$A$1:$Z$216,14,FALSE))</f>
        <v>75</v>
      </c>
      <c r="N523" s="160" t="e">
        <f>IF(VLOOKUP($D523,Leech_Combinations_20140919.xls!$A$1:$Q$382,6,FALSE)=0, "", VLOOKUP($D523,Leech_Combinations_20140919.xls!$A$1:$Q$382,6,FALSE))</f>
        <v>#N/A</v>
      </c>
      <c r="O523" s="160" t="e">
        <f>IF(VLOOKUP($D523,Leech_Combinations_20140919.xls!$A$1:$Q$382,3,FALSE)=0, "", VLOOKUP($D523,Leech_Combinations_20140919.xls!$A$1:$Q$382,3,FALSE))</f>
        <v>#N/A</v>
      </c>
      <c r="P523" s="155"/>
      <c r="Q523" s="155"/>
      <c r="R523" s="155"/>
    </row>
    <row r="524" spans="1:18" s="108" customFormat="1">
      <c r="A524" s="155"/>
      <c r="B524" s="155">
        <v>522</v>
      </c>
      <c r="C524" s="156" t="s">
        <v>719</v>
      </c>
      <c r="D524" s="157" t="s">
        <v>533</v>
      </c>
      <c r="E524" s="155" t="s">
        <v>3605</v>
      </c>
      <c r="F524" s="162" t="s">
        <v>819</v>
      </c>
      <c r="G524" s="162" t="s">
        <v>3663</v>
      </c>
      <c r="H524" s="162"/>
      <c r="I524" s="158" t="str">
        <f>IF(VLOOKUP($D524,WCS_Sample_Status_2015Oct19_All!$A$1:$Z$216,2,FALSE)=0,"",VLOOKUP($D524,WCS_Sample_Status_2015Oct19_All!$A$1:$Z$216,2,FALSE))</f>
        <v>9 10</v>
      </c>
      <c r="J524" s="158" t="str">
        <f>IF(VLOOKUP($D524,WCS_Sample_Status_2015Oct19_All!$A$1:$Z$216,3,FALSE)=0,"",VLOOKUP($D524,WCS_Sample_Status_2015Oct19_All!$A$1:$Z$216,3,FALSE))</f>
        <v/>
      </c>
      <c r="K524" s="158" t="str">
        <f>IF(VLOOKUP($D524,WCS_Sample_Status_2015Oct19_All!$A$1:$Z$216,4,FALSE)=0,"",VLOOKUP($D524,WCS_Sample_Status_2015Oct19_All!$A$1:$Z$216,4,FALSE))</f>
        <v/>
      </c>
      <c r="L524" s="158" t="str">
        <f>IF(VLOOKUP($D524,WCS_Sample_Status_2015Oct19_All!$A$1:$Z$216,5,FALSE)=0,"",VLOOKUP($D524,WCS_Sample_Status_2015Oct19_All!$A$1:$Z$216,5,FALSE))</f>
        <v/>
      </c>
      <c r="M524" s="159">
        <f>IF(VLOOKUP($D524,WCS_Sample_Status_2015Oct19_All!$A$1:$Z$216,14,FALSE)=0,"",VLOOKUP($D524,WCS_Sample_Status_2015Oct19_All!$A$1:$Z$216,14,FALSE))</f>
        <v>114</v>
      </c>
      <c r="N524" s="160" t="e">
        <f>IF(VLOOKUP($D524,Leech_Combinations_20140919.xls!$A$1:$Q$382,6,FALSE)=0, "", VLOOKUP($D524,Leech_Combinations_20140919.xls!$A$1:$Q$382,6,FALSE))</f>
        <v>#N/A</v>
      </c>
      <c r="O524" s="160" t="e">
        <f>IF(VLOOKUP($D524,Leech_Combinations_20140919.xls!$A$1:$Q$382,3,FALSE)=0, "", VLOOKUP($D524,Leech_Combinations_20140919.xls!$A$1:$Q$382,3,FALSE))</f>
        <v>#N/A</v>
      </c>
      <c r="P524" s="155"/>
      <c r="Q524" s="155"/>
      <c r="R524" s="155"/>
    </row>
    <row r="525" spans="1:18" s="108" customFormat="1">
      <c r="B525" s="108">
        <v>523</v>
      </c>
      <c r="C525" s="121" t="s">
        <v>720</v>
      </c>
      <c r="D525" s="122" t="s">
        <v>640</v>
      </c>
      <c r="E525" s="108" t="s">
        <v>3653</v>
      </c>
      <c r="F525" s="162"/>
      <c r="G525" s="162" t="s">
        <v>3655</v>
      </c>
      <c r="H525" s="162"/>
      <c r="I525" s="110"/>
      <c r="J525" s="110"/>
      <c r="K525" s="110"/>
      <c r="L525" s="110"/>
      <c r="M525" s="112"/>
      <c r="N525" s="120"/>
      <c r="O525" s="120"/>
    </row>
    <row r="526" spans="1:18" s="108" customFormat="1">
      <c r="B526" s="108">
        <v>524</v>
      </c>
      <c r="C526" s="121" t="s">
        <v>720</v>
      </c>
      <c r="D526" s="122" t="s">
        <v>625</v>
      </c>
      <c r="E526" s="108" t="s">
        <v>3653</v>
      </c>
      <c r="F526" s="162"/>
      <c r="G526" s="162" t="s">
        <v>3655</v>
      </c>
      <c r="H526" s="162"/>
      <c r="I526" s="110"/>
      <c r="J526" s="110"/>
      <c r="K526" s="110"/>
      <c r="L526" s="110"/>
      <c r="M526" s="112"/>
      <c r="N526" s="120"/>
      <c r="O526" s="120"/>
    </row>
    <row r="527" spans="1:18" s="108" customFormat="1">
      <c r="B527" s="108">
        <v>525</v>
      </c>
      <c r="C527" s="121" t="s">
        <v>720</v>
      </c>
      <c r="D527" s="122" t="s">
        <v>702</v>
      </c>
      <c r="E527" s="108" t="s">
        <v>3653</v>
      </c>
      <c r="F527" s="162"/>
      <c r="G527" s="162" t="s">
        <v>3655</v>
      </c>
      <c r="H527" s="162"/>
      <c r="I527" s="110"/>
      <c r="J527" s="110"/>
      <c r="K527" s="110"/>
      <c r="L527" s="110"/>
      <c r="M527" s="112"/>
      <c r="N527" s="120"/>
      <c r="O527" s="120"/>
    </row>
    <row r="528" spans="1:18" s="108" customFormat="1">
      <c r="B528" s="108">
        <v>526</v>
      </c>
      <c r="C528" s="121" t="s">
        <v>720</v>
      </c>
      <c r="D528" s="122" t="s">
        <v>494</v>
      </c>
      <c r="E528" s="108" t="s">
        <v>3653</v>
      </c>
      <c r="F528" s="162"/>
      <c r="G528" s="162" t="s">
        <v>3655</v>
      </c>
      <c r="H528" s="162"/>
      <c r="I528" s="110"/>
      <c r="J528" s="110"/>
      <c r="K528" s="110"/>
      <c r="L528" s="110"/>
      <c r="M528" s="112"/>
      <c r="N528" s="120"/>
      <c r="O528" s="120"/>
    </row>
    <row r="529" spans="2:15" s="108" customFormat="1">
      <c r="B529" s="108">
        <v>527</v>
      </c>
      <c r="C529" s="121" t="s">
        <v>720</v>
      </c>
      <c r="D529" s="122" t="s">
        <v>651</v>
      </c>
      <c r="E529" s="108" t="s">
        <v>3653</v>
      </c>
      <c r="F529" s="162"/>
      <c r="G529" s="162" t="s">
        <v>3655</v>
      </c>
      <c r="H529" s="162"/>
      <c r="I529" s="110"/>
      <c r="J529" s="110"/>
      <c r="K529" s="110"/>
      <c r="L529" s="110"/>
      <c r="M529" s="112"/>
      <c r="N529" s="120"/>
      <c r="O529" s="120"/>
    </row>
    <row r="530" spans="2:15" s="108" customFormat="1">
      <c r="B530" s="108">
        <v>528</v>
      </c>
      <c r="C530" s="121" t="s">
        <v>720</v>
      </c>
      <c r="D530" s="122" t="s">
        <v>558</v>
      </c>
      <c r="E530" s="108" t="s">
        <v>3653</v>
      </c>
      <c r="F530" s="162"/>
      <c r="G530" s="162" t="s">
        <v>3655</v>
      </c>
      <c r="H530" s="162"/>
      <c r="I530" s="110"/>
      <c r="J530" s="110"/>
      <c r="K530" s="110"/>
      <c r="L530" s="110"/>
      <c r="M530" s="112"/>
      <c r="N530" s="120"/>
      <c r="O530" s="120"/>
    </row>
    <row r="531" spans="2:15" s="108" customFormat="1">
      <c r="B531" s="108">
        <v>529</v>
      </c>
      <c r="C531" s="121" t="s">
        <v>720</v>
      </c>
      <c r="D531" s="122" t="s">
        <v>484</v>
      </c>
      <c r="E531" s="108" t="s">
        <v>3653</v>
      </c>
      <c r="F531" s="162"/>
      <c r="G531" s="162" t="s">
        <v>3655</v>
      </c>
      <c r="H531" s="162"/>
      <c r="I531" s="110"/>
      <c r="J531" s="110"/>
      <c r="K531" s="110"/>
      <c r="L531" s="110"/>
      <c r="M531" s="112"/>
      <c r="N531" s="120"/>
      <c r="O531" s="120"/>
    </row>
    <row r="532" spans="2:15" s="108" customFormat="1">
      <c r="B532" s="108">
        <v>530</v>
      </c>
      <c r="C532" s="121" t="s">
        <v>720</v>
      </c>
      <c r="D532" s="122" t="s">
        <v>611</v>
      </c>
      <c r="E532" s="108" t="s">
        <v>3653</v>
      </c>
      <c r="F532" s="162"/>
      <c r="G532" s="162" t="s">
        <v>3655</v>
      </c>
      <c r="H532" s="162"/>
      <c r="I532" s="110"/>
      <c r="J532" s="110"/>
      <c r="K532" s="110"/>
      <c r="L532" s="110"/>
      <c r="M532" s="112"/>
      <c r="N532" s="120"/>
      <c r="O532" s="120"/>
    </row>
    <row r="533" spans="2:15" s="108" customFormat="1">
      <c r="B533" s="108">
        <v>531</v>
      </c>
      <c r="C533" s="121" t="s">
        <v>720</v>
      </c>
      <c r="D533" s="122" t="s">
        <v>680</v>
      </c>
      <c r="E533" s="108" t="s">
        <v>3653</v>
      </c>
      <c r="F533" s="162"/>
      <c r="G533" s="162" t="s">
        <v>3655</v>
      </c>
      <c r="H533" s="162"/>
      <c r="I533" s="110"/>
      <c r="J533" s="110"/>
      <c r="K533" s="110"/>
      <c r="L533" s="110"/>
      <c r="M533" s="112"/>
      <c r="N533" s="120"/>
      <c r="O533" s="120"/>
    </row>
    <row r="534" spans="2:15" s="108" customFormat="1">
      <c r="B534" s="108">
        <v>532</v>
      </c>
      <c r="C534" s="121" t="s">
        <v>720</v>
      </c>
      <c r="D534" s="122" t="s">
        <v>578</v>
      </c>
      <c r="E534" s="108" t="s">
        <v>3653</v>
      </c>
      <c r="F534" s="162"/>
      <c r="G534" s="162" t="s">
        <v>3655</v>
      </c>
      <c r="H534" s="162"/>
      <c r="I534" s="110"/>
      <c r="J534" s="110"/>
      <c r="K534" s="110"/>
      <c r="L534" s="110"/>
      <c r="M534" s="112"/>
      <c r="N534" s="120"/>
      <c r="O534" s="120"/>
    </row>
    <row r="535" spans="2:15" s="108" customFormat="1">
      <c r="B535" s="108">
        <v>533</v>
      </c>
      <c r="C535" s="121" t="s">
        <v>720</v>
      </c>
      <c r="D535" s="122" t="s">
        <v>665</v>
      </c>
      <c r="E535" s="108" t="s">
        <v>3653</v>
      </c>
      <c r="F535" s="162"/>
      <c r="G535" s="162" t="s">
        <v>3655</v>
      </c>
      <c r="H535" s="162"/>
      <c r="I535" s="110"/>
      <c r="J535" s="110"/>
      <c r="K535" s="110"/>
      <c r="L535" s="110"/>
      <c r="M535" s="112"/>
      <c r="N535" s="120"/>
      <c r="O535" s="120"/>
    </row>
    <row r="536" spans="2:15" s="108" customFormat="1">
      <c r="B536" s="108">
        <v>534</v>
      </c>
      <c r="C536" s="121" t="s">
        <v>720</v>
      </c>
      <c r="D536" s="122" t="s">
        <v>690</v>
      </c>
      <c r="E536" s="108" t="s">
        <v>3653</v>
      </c>
      <c r="F536" s="162"/>
      <c r="G536" s="162" t="s">
        <v>3655</v>
      </c>
      <c r="H536" s="162"/>
      <c r="I536" s="110"/>
      <c r="J536" s="110"/>
      <c r="K536" s="110"/>
      <c r="L536" s="110"/>
      <c r="M536" s="112"/>
      <c r="N536" s="120"/>
      <c r="O536" s="120"/>
    </row>
    <row r="537" spans="2:15" s="108" customFormat="1">
      <c r="B537" s="108">
        <v>535</v>
      </c>
      <c r="C537" s="121" t="s">
        <v>720</v>
      </c>
      <c r="D537" s="122" t="s">
        <v>708</v>
      </c>
      <c r="E537" s="108" t="s">
        <v>3653</v>
      </c>
      <c r="F537" s="162"/>
      <c r="G537" s="162" t="s">
        <v>3655</v>
      </c>
      <c r="H537" s="162"/>
      <c r="I537" s="110"/>
      <c r="J537" s="110"/>
      <c r="K537" s="110"/>
      <c r="L537" s="110"/>
      <c r="M537" s="112"/>
      <c r="N537" s="120"/>
      <c r="O537" s="120"/>
    </row>
    <row r="538" spans="2:15" s="108" customFormat="1">
      <c r="B538" s="108">
        <v>536</v>
      </c>
      <c r="C538" s="121" t="s">
        <v>720</v>
      </c>
      <c r="D538" s="122" t="s">
        <v>619</v>
      </c>
      <c r="E538" s="108" t="s">
        <v>3653</v>
      </c>
      <c r="F538" s="162"/>
      <c r="G538" s="162" t="s">
        <v>3655</v>
      </c>
      <c r="H538" s="162"/>
      <c r="I538" s="110"/>
      <c r="J538" s="110"/>
      <c r="K538" s="110"/>
      <c r="L538" s="110"/>
      <c r="M538" s="112"/>
      <c r="N538" s="120"/>
      <c r="O538" s="120"/>
    </row>
    <row r="539" spans="2:15" s="108" customFormat="1">
      <c r="B539" s="108">
        <v>537</v>
      </c>
      <c r="C539" s="121" t="s">
        <v>720</v>
      </c>
      <c r="D539" s="122" t="s">
        <v>546</v>
      </c>
      <c r="E539" s="108" t="s">
        <v>3653</v>
      </c>
      <c r="F539" s="162"/>
      <c r="G539" s="162" t="s">
        <v>3655</v>
      </c>
      <c r="H539" s="162"/>
      <c r="I539" s="110"/>
      <c r="J539" s="110"/>
      <c r="K539" s="110"/>
      <c r="L539" s="110"/>
      <c r="M539" s="112"/>
      <c r="N539" s="120"/>
      <c r="O539" s="120"/>
    </row>
    <row r="540" spans="2:15" s="108" customFormat="1">
      <c r="B540" s="108">
        <v>538</v>
      </c>
      <c r="C540" s="121" t="s">
        <v>720</v>
      </c>
      <c r="D540" s="122" t="s">
        <v>662</v>
      </c>
      <c r="E540" s="108" t="s">
        <v>3653</v>
      </c>
      <c r="F540" s="162"/>
      <c r="G540" s="162" t="s">
        <v>3655</v>
      </c>
      <c r="H540" s="162"/>
      <c r="I540" s="110"/>
      <c r="J540" s="110"/>
      <c r="K540" s="110"/>
      <c r="L540" s="110"/>
      <c r="M540" s="112"/>
      <c r="N540" s="120"/>
      <c r="O540" s="120"/>
    </row>
    <row r="541" spans="2:15" s="108" customFormat="1">
      <c r="B541" s="108">
        <v>539</v>
      </c>
      <c r="C541" s="121" t="s">
        <v>720</v>
      </c>
      <c r="D541" s="122" t="s">
        <v>668</v>
      </c>
      <c r="E541" s="108" t="s">
        <v>3653</v>
      </c>
      <c r="F541" s="162"/>
      <c r="G541" s="162" t="s">
        <v>3655</v>
      </c>
      <c r="H541" s="162"/>
      <c r="I541" s="110"/>
      <c r="J541" s="110"/>
      <c r="K541" s="110"/>
      <c r="L541" s="110"/>
      <c r="M541" s="112"/>
      <c r="N541" s="120"/>
      <c r="O541" s="120"/>
    </row>
    <row r="542" spans="2:15" s="108" customFormat="1">
      <c r="B542" s="108">
        <v>540</v>
      </c>
      <c r="C542" s="121" t="s">
        <v>720</v>
      </c>
      <c r="D542" s="122" t="s">
        <v>671</v>
      </c>
      <c r="E542" s="108" t="s">
        <v>3653</v>
      </c>
      <c r="F542" s="162"/>
      <c r="G542" s="162" t="s">
        <v>3655</v>
      </c>
      <c r="H542" s="162"/>
      <c r="I542" s="110"/>
      <c r="J542" s="110"/>
      <c r="K542" s="110"/>
      <c r="L542" s="110"/>
      <c r="M542" s="112"/>
      <c r="N542" s="120"/>
      <c r="O542" s="120"/>
    </row>
    <row r="543" spans="2:15" s="108" customFormat="1">
      <c r="B543" s="108">
        <v>541</v>
      </c>
      <c r="C543" s="121" t="s">
        <v>720</v>
      </c>
      <c r="D543" s="122" t="s">
        <v>637</v>
      </c>
      <c r="E543" s="108" t="s">
        <v>3653</v>
      </c>
      <c r="F543" s="162"/>
      <c r="G543" s="162" t="s">
        <v>3655</v>
      </c>
      <c r="H543" s="162"/>
      <c r="I543" s="110"/>
      <c r="J543" s="110"/>
      <c r="K543" s="110"/>
      <c r="L543" s="110"/>
      <c r="M543" s="112"/>
      <c r="N543" s="120"/>
      <c r="O543" s="120"/>
    </row>
    <row r="544" spans="2:15" s="108" customFormat="1">
      <c r="B544" s="108">
        <v>542</v>
      </c>
      <c r="C544" s="121" t="s">
        <v>720</v>
      </c>
      <c r="D544" s="122" t="s">
        <v>487</v>
      </c>
      <c r="E544" s="108" t="s">
        <v>3653</v>
      </c>
      <c r="F544" s="162"/>
      <c r="G544" s="162" t="s">
        <v>3655</v>
      </c>
      <c r="H544" s="162"/>
      <c r="I544" s="110"/>
      <c r="J544" s="110"/>
      <c r="K544" s="110"/>
      <c r="L544" s="110"/>
      <c r="M544" s="112"/>
      <c r="N544" s="120"/>
      <c r="O544" s="120"/>
    </row>
    <row r="545" spans="1:18" s="108" customFormat="1">
      <c r="B545" s="108">
        <v>543</v>
      </c>
      <c r="C545" s="121" t="s">
        <v>720</v>
      </c>
      <c r="D545" s="122" t="s">
        <v>670</v>
      </c>
      <c r="E545" s="108" t="s">
        <v>3653</v>
      </c>
      <c r="F545" s="162"/>
      <c r="G545" s="162" t="s">
        <v>3655</v>
      </c>
      <c r="H545" s="162"/>
      <c r="I545" s="110"/>
      <c r="J545" s="110"/>
      <c r="K545" s="110"/>
      <c r="L545" s="110"/>
      <c r="M545" s="112"/>
      <c r="N545" s="120"/>
      <c r="O545" s="120"/>
    </row>
    <row r="546" spans="1:18" s="108" customFormat="1">
      <c r="B546" s="108">
        <v>544</v>
      </c>
      <c r="C546" s="121" t="s">
        <v>720</v>
      </c>
      <c r="D546" s="122" t="s">
        <v>547</v>
      </c>
      <c r="E546" s="108" t="s">
        <v>3653</v>
      </c>
      <c r="F546" s="162"/>
      <c r="G546" s="162" t="s">
        <v>3655</v>
      </c>
      <c r="H546" s="162"/>
      <c r="I546" s="110"/>
      <c r="J546" s="110"/>
      <c r="K546" s="110"/>
      <c r="L546" s="110"/>
      <c r="M546" s="112"/>
      <c r="N546" s="120"/>
      <c r="O546" s="120"/>
    </row>
    <row r="547" spans="1:18" s="108" customFormat="1">
      <c r="A547" s="155"/>
      <c r="B547" s="155">
        <v>545</v>
      </c>
      <c r="C547" s="156" t="s">
        <v>720</v>
      </c>
      <c r="D547" s="157" t="s">
        <v>538</v>
      </c>
      <c r="E547" s="155" t="s">
        <v>3605</v>
      </c>
      <c r="F547" s="162" t="s">
        <v>819</v>
      </c>
      <c r="G547" s="162" t="s">
        <v>3663</v>
      </c>
      <c r="H547" s="162"/>
      <c r="I547" s="158" t="str">
        <f>IF(VLOOKUP($D547,WCS_Sample_Status_2015Oct19_All!$A$1:$Z$216,2,FALSE)=0,"",VLOOKUP($D547,WCS_Sample_Status_2015Oct19_All!$A$1:$Z$216,2,FALSE))</f>
        <v>10 10</v>
      </c>
      <c r="J547" s="158" t="str">
        <f>IF(VLOOKUP($D547,WCS_Sample_Status_2015Oct19_All!$A$1:$Z$216,3,FALSE)=0,"",VLOOKUP($D547,WCS_Sample_Status_2015Oct19_All!$A$1:$Z$216,3,FALSE))</f>
        <v/>
      </c>
      <c r="K547" s="158" t="str">
        <f>IF(VLOOKUP($D547,WCS_Sample_Status_2015Oct19_All!$A$1:$Z$216,4,FALSE)=0,"",VLOOKUP($D547,WCS_Sample_Status_2015Oct19_All!$A$1:$Z$216,4,FALSE))</f>
        <v/>
      </c>
      <c r="L547" s="158" t="str">
        <f>IF(VLOOKUP($D547,WCS_Sample_Status_2015Oct19_All!$A$1:$Z$216,5,FALSE)=0,"",VLOOKUP($D547,WCS_Sample_Status_2015Oct19_All!$A$1:$Z$216,5,FALSE))</f>
        <v/>
      </c>
      <c r="M547" s="159">
        <f>IF(VLOOKUP($D547,WCS_Sample_Status_2015Oct19_All!$A$1:$Z$216,14,FALSE)=0,"",VLOOKUP($D547,WCS_Sample_Status_2015Oct19_All!$A$1:$Z$216,14,FALSE))</f>
        <v>35</v>
      </c>
      <c r="N547" s="160" t="e">
        <f>IF(VLOOKUP($D547,Leech_Combinations_20140919.xls!$A$1:$Q$382,6,FALSE)=0, "", VLOOKUP($D547,Leech_Combinations_20140919.xls!$A$1:$Q$382,6,FALSE))</f>
        <v>#N/A</v>
      </c>
      <c r="O547" s="160" t="e">
        <f>IF(VLOOKUP($D547,Leech_Combinations_20140919.xls!$A$1:$Q$382,3,FALSE)=0, "", VLOOKUP($D547,Leech_Combinations_20140919.xls!$A$1:$Q$382,3,FALSE))</f>
        <v>#N/A</v>
      </c>
      <c r="P547" s="155"/>
      <c r="Q547" s="155"/>
      <c r="R547" s="155"/>
    </row>
    <row r="548" spans="1:18" s="108" customFormat="1">
      <c r="A548" s="155"/>
      <c r="B548" s="155">
        <v>546</v>
      </c>
      <c r="C548" s="156" t="s">
        <v>720</v>
      </c>
      <c r="D548" s="157" t="s">
        <v>96</v>
      </c>
      <c r="E548" s="155" t="s">
        <v>3605</v>
      </c>
      <c r="F548" s="162" t="s">
        <v>819</v>
      </c>
      <c r="G548" s="162" t="s">
        <v>3663</v>
      </c>
      <c r="H548" s="162"/>
      <c r="I548" s="158" t="str">
        <f>IF(VLOOKUP($D548,WCS_Sample_Status_2015Oct19_All!$A$1:$Z$216,2,FALSE)=0,"",VLOOKUP($D548,WCS_Sample_Status_2015Oct19_All!$A$1:$Z$216,2,FALSE))</f>
        <v>8-10 10</v>
      </c>
      <c r="J548" s="158" t="str">
        <f>IF(VLOOKUP($D548,WCS_Sample_Status_2015Oct19_All!$A$1:$Z$216,3,FALSE)=0,"",VLOOKUP($D548,WCS_Sample_Status_2015Oct19_All!$A$1:$Z$216,3,FALSE))</f>
        <v/>
      </c>
      <c r="K548" s="158" t="str">
        <f>IF(VLOOKUP($D548,WCS_Sample_Status_2015Oct19_All!$A$1:$Z$216,4,FALSE)=0,"",VLOOKUP($D548,WCS_Sample_Status_2015Oct19_All!$A$1:$Z$216,4,FALSE))</f>
        <v/>
      </c>
      <c r="L548" s="158" t="str">
        <f>IF(VLOOKUP($D548,WCS_Sample_Status_2015Oct19_All!$A$1:$Z$216,5,FALSE)=0,"",VLOOKUP($D548,WCS_Sample_Status_2015Oct19_All!$A$1:$Z$216,5,FALSE))</f>
        <v/>
      </c>
      <c r="M548" s="159">
        <f>IF(VLOOKUP($D548,WCS_Sample_Status_2015Oct19_All!$A$1:$Z$216,14,FALSE)=0,"",VLOOKUP($D548,WCS_Sample_Status_2015Oct19_All!$A$1:$Z$216,14,FALSE))</f>
        <v>32</v>
      </c>
      <c r="N548" s="160" t="e">
        <f>IF(VLOOKUP($D548,Leech_Combinations_20140919.xls!$A$1:$Q$382,6,FALSE)=0, "", VLOOKUP($D548,Leech_Combinations_20140919.xls!$A$1:$Q$382,6,FALSE))</f>
        <v>#N/A</v>
      </c>
      <c r="O548" s="160" t="e">
        <f>IF(VLOOKUP($D548,Leech_Combinations_20140919.xls!$A$1:$Q$382,3,FALSE)=0, "", VLOOKUP($D548,Leech_Combinations_20140919.xls!$A$1:$Q$382,3,FALSE))</f>
        <v>#N/A</v>
      </c>
      <c r="P548" s="155"/>
      <c r="Q548" s="155"/>
      <c r="R548" s="155"/>
    </row>
    <row r="549" spans="1:18" s="108" customFormat="1">
      <c r="A549" s="155"/>
      <c r="B549" s="155">
        <v>547</v>
      </c>
      <c r="C549" s="156" t="s">
        <v>720</v>
      </c>
      <c r="D549" s="157" t="s">
        <v>113</v>
      </c>
      <c r="E549" s="155" t="s">
        <v>3605</v>
      </c>
      <c r="F549" s="162" t="s">
        <v>819</v>
      </c>
      <c r="G549" s="162" t="s">
        <v>3663</v>
      </c>
      <c r="H549" s="162"/>
      <c r="I549" s="158" t="str">
        <f>IF(VLOOKUP($D549,WCS_Sample_Status_2015Oct19_All!$A$1:$Z$216,2,FALSE)=0,"",VLOOKUP($D549,WCS_Sample_Status_2015Oct19_All!$A$1:$Z$216,2,FALSE))</f>
        <v>11-12 10</v>
      </c>
      <c r="J549" s="158" t="str">
        <f>IF(VLOOKUP($D549,WCS_Sample_Status_2015Oct19_All!$A$1:$Z$216,3,FALSE)=0,"",VLOOKUP($D549,WCS_Sample_Status_2015Oct19_All!$A$1:$Z$216,3,FALSE))</f>
        <v/>
      </c>
      <c r="K549" s="158" t="str">
        <f>IF(VLOOKUP($D549,WCS_Sample_Status_2015Oct19_All!$A$1:$Z$216,4,FALSE)=0,"",VLOOKUP($D549,WCS_Sample_Status_2015Oct19_All!$A$1:$Z$216,4,FALSE))</f>
        <v/>
      </c>
      <c r="L549" s="158" t="str">
        <f>IF(VLOOKUP($D549,WCS_Sample_Status_2015Oct19_All!$A$1:$Z$216,5,FALSE)=0,"",VLOOKUP($D549,WCS_Sample_Status_2015Oct19_All!$A$1:$Z$216,5,FALSE))</f>
        <v/>
      </c>
      <c r="M549" s="159">
        <f>IF(VLOOKUP($D549,WCS_Sample_Status_2015Oct19_All!$A$1:$Z$216,14,FALSE)=0,"",VLOOKUP($D549,WCS_Sample_Status_2015Oct19_All!$A$1:$Z$216,14,FALSE))</f>
        <v>133</v>
      </c>
      <c r="N549" s="160" t="e">
        <f>IF(VLOOKUP($D549,Leech_Combinations_20140919.xls!$A$1:$Q$382,6,FALSE)=0, "", VLOOKUP($D549,Leech_Combinations_20140919.xls!$A$1:$Q$382,6,FALSE))</f>
        <v>#N/A</v>
      </c>
      <c r="O549" s="160" t="e">
        <f>IF(VLOOKUP($D549,Leech_Combinations_20140919.xls!$A$1:$Q$382,3,FALSE)=0, "", VLOOKUP($D549,Leech_Combinations_20140919.xls!$A$1:$Q$382,3,FALSE))</f>
        <v>#N/A</v>
      </c>
      <c r="P549" s="155"/>
      <c r="Q549" s="155"/>
      <c r="R549" s="155"/>
    </row>
    <row r="550" spans="1:18" s="108" customFormat="1">
      <c r="A550" s="155"/>
      <c r="B550" s="155">
        <v>548</v>
      </c>
      <c r="C550" s="156" t="s">
        <v>720</v>
      </c>
      <c r="D550" s="157" t="s">
        <v>49</v>
      </c>
      <c r="E550" s="155" t="s">
        <v>3605</v>
      </c>
      <c r="F550" s="162" t="s">
        <v>819</v>
      </c>
      <c r="G550" s="162" t="s">
        <v>3663</v>
      </c>
      <c r="H550" s="162"/>
      <c r="I550" s="158" t="str">
        <f>IF(VLOOKUP($D550,WCS_Sample_Status_2015Oct19_All!$A$1:$Z$216,2,FALSE)=0,"",VLOOKUP($D550,WCS_Sample_Status_2015Oct19_All!$A$1:$Z$216,2,FALSE))</f>
        <v>14 10</v>
      </c>
      <c r="J550" s="158" t="str">
        <f>IF(VLOOKUP($D550,WCS_Sample_Status_2015Oct19_All!$A$1:$Z$216,3,FALSE)=0,"",VLOOKUP($D550,WCS_Sample_Status_2015Oct19_All!$A$1:$Z$216,3,FALSE))</f>
        <v/>
      </c>
      <c r="K550" s="158" t="str">
        <f>IF(VLOOKUP($D550,WCS_Sample_Status_2015Oct19_All!$A$1:$Z$216,4,FALSE)=0,"",VLOOKUP($D550,WCS_Sample_Status_2015Oct19_All!$A$1:$Z$216,4,FALSE))</f>
        <v/>
      </c>
      <c r="L550" s="158" t="str">
        <f>IF(VLOOKUP($D550,WCS_Sample_Status_2015Oct19_All!$A$1:$Z$216,5,FALSE)=0,"",VLOOKUP($D550,WCS_Sample_Status_2015Oct19_All!$A$1:$Z$216,5,FALSE))</f>
        <v/>
      </c>
      <c r="M550" s="159">
        <f>IF(VLOOKUP($D550,WCS_Sample_Status_2015Oct19_All!$A$1:$Z$216,14,FALSE)=0,"",VLOOKUP($D550,WCS_Sample_Status_2015Oct19_All!$A$1:$Z$216,14,FALSE))</f>
        <v>220</v>
      </c>
      <c r="N550" s="160" t="e">
        <f>IF(VLOOKUP($D550,Leech_Combinations_20140919.xls!$A$1:$Q$382,6,FALSE)=0, "", VLOOKUP($D550,Leech_Combinations_20140919.xls!$A$1:$Q$382,6,FALSE))</f>
        <v>#N/A</v>
      </c>
      <c r="O550" s="160" t="e">
        <f>IF(VLOOKUP($D550,Leech_Combinations_20140919.xls!$A$1:$Q$382,3,FALSE)=0, "", VLOOKUP($D550,Leech_Combinations_20140919.xls!$A$1:$Q$382,3,FALSE))</f>
        <v>#N/A</v>
      </c>
      <c r="P550" s="155"/>
      <c r="Q550" s="155"/>
      <c r="R550" s="155"/>
    </row>
    <row r="551" spans="1:18" s="108" customFormat="1">
      <c r="A551" s="155"/>
      <c r="B551" s="155">
        <v>549</v>
      </c>
      <c r="C551" s="156" t="s">
        <v>720</v>
      </c>
      <c r="D551" s="157" t="s">
        <v>41</v>
      </c>
      <c r="E551" s="155" t="s">
        <v>3605</v>
      </c>
      <c r="F551" s="162" t="s">
        <v>819</v>
      </c>
      <c r="G551" s="162" t="s">
        <v>3663</v>
      </c>
      <c r="H551" s="162"/>
      <c r="I551" s="158" t="str">
        <f>IF(VLOOKUP($D551,WCS_Sample_Status_2015Oct19_All!$A$1:$Z$216,2,FALSE)=0,"",VLOOKUP($D551,WCS_Sample_Status_2015Oct19_All!$A$1:$Z$216,2,FALSE))</f>
        <v>17 10</v>
      </c>
      <c r="J551" s="158" t="str">
        <f>IF(VLOOKUP($D551,WCS_Sample_Status_2015Oct19_All!$A$1:$Z$216,3,FALSE)=0,"",VLOOKUP($D551,WCS_Sample_Status_2015Oct19_All!$A$1:$Z$216,3,FALSE))</f>
        <v/>
      </c>
      <c r="K551" s="158" t="str">
        <f>IF(VLOOKUP($D551,WCS_Sample_Status_2015Oct19_All!$A$1:$Z$216,4,FALSE)=0,"",VLOOKUP($D551,WCS_Sample_Status_2015Oct19_All!$A$1:$Z$216,4,FALSE))</f>
        <v/>
      </c>
      <c r="L551" s="158" t="str">
        <f>IF(VLOOKUP($D551,WCS_Sample_Status_2015Oct19_All!$A$1:$Z$216,5,FALSE)=0,"",VLOOKUP($D551,WCS_Sample_Status_2015Oct19_All!$A$1:$Z$216,5,FALSE))</f>
        <v/>
      </c>
      <c r="M551" s="159">
        <f>IF(VLOOKUP($D551,WCS_Sample_Status_2015Oct19_All!$A$1:$Z$216,14,FALSE)=0,"",VLOOKUP($D551,WCS_Sample_Status_2015Oct19_All!$A$1:$Z$216,14,FALSE))</f>
        <v>4</v>
      </c>
      <c r="N551" s="160" t="e">
        <f>IF(VLOOKUP($D551,Leech_Combinations_20140919.xls!$A$1:$Q$382,6,FALSE)=0, "", VLOOKUP($D551,Leech_Combinations_20140919.xls!$A$1:$Q$382,6,FALSE))</f>
        <v>#N/A</v>
      </c>
      <c r="O551" s="160" t="e">
        <f>IF(VLOOKUP($D551,Leech_Combinations_20140919.xls!$A$1:$Q$382,3,FALSE)=0, "", VLOOKUP($D551,Leech_Combinations_20140919.xls!$A$1:$Q$382,3,FALSE))</f>
        <v>#N/A</v>
      </c>
      <c r="P551" s="155"/>
      <c r="Q551" s="155"/>
      <c r="R551" s="155"/>
    </row>
    <row r="552" spans="1:18" s="108" customFormat="1">
      <c r="A552" s="155"/>
      <c r="B552" s="155">
        <v>550</v>
      </c>
      <c r="C552" s="156" t="s">
        <v>720</v>
      </c>
      <c r="D552" s="157" t="s">
        <v>375</v>
      </c>
      <c r="E552" s="155" t="s">
        <v>3605</v>
      </c>
      <c r="F552" s="162" t="s">
        <v>819</v>
      </c>
      <c r="G552" s="162" t="s">
        <v>3663</v>
      </c>
      <c r="H552" s="162"/>
      <c r="I552" s="158" t="str">
        <f>IF(VLOOKUP($D552,WCS_Sample_Status_2015Oct19_All!$A$1:$Z$216,2,FALSE)=0,"",VLOOKUP($D552,WCS_Sample_Status_2015Oct19_All!$A$1:$Z$216,2,FALSE))</f>
        <v>16-17 10</v>
      </c>
      <c r="J552" s="158" t="str">
        <f>IF(VLOOKUP($D552,WCS_Sample_Status_2015Oct19_All!$A$1:$Z$216,3,FALSE)=0,"",VLOOKUP($D552,WCS_Sample_Status_2015Oct19_All!$A$1:$Z$216,3,FALSE))</f>
        <v/>
      </c>
      <c r="K552" s="158" t="str">
        <f>IF(VLOOKUP($D552,WCS_Sample_Status_2015Oct19_All!$A$1:$Z$216,4,FALSE)=0,"",VLOOKUP($D552,WCS_Sample_Status_2015Oct19_All!$A$1:$Z$216,4,FALSE))</f>
        <v/>
      </c>
      <c r="L552" s="158" t="str">
        <f>IF(VLOOKUP($D552,WCS_Sample_Status_2015Oct19_All!$A$1:$Z$216,5,FALSE)=0,"",VLOOKUP($D552,WCS_Sample_Status_2015Oct19_All!$A$1:$Z$216,5,FALSE))</f>
        <v/>
      </c>
      <c r="M552" s="159">
        <f>IF(VLOOKUP($D552,WCS_Sample_Status_2015Oct19_All!$A$1:$Z$216,14,FALSE)=0,"",VLOOKUP($D552,WCS_Sample_Status_2015Oct19_All!$A$1:$Z$216,14,FALSE))</f>
        <v>122</v>
      </c>
      <c r="N552" s="160" t="e">
        <f>IF(VLOOKUP($D552,Leech_Combinations_20140919.xls!$A$1:$Q$382,6,FALSE)=0, "", VLOOKUP($D552,Leech_Combinations_20140919.xls!$A$1:$Q$382,6,FALSE))</f>
        <v>#N/A</v>
      </c>
      <c r="O552" s="160" t="e">
        <f>IF(VLOOKUP($D552,Leech_Combinations_20140919.xls!$A$1:$Q$382,3,FALSE)=0, "", VLOOKUP($D552,Leech_Combinations_20140919.xls!$A$1:$Q$382,3,FALSE))</f>
        <v>#N/A</v>
      </c>
      <c r="P552" s="155"/>
      <c r="Q552" s="155"/>
      <c r="R552" s="155"/>
    </row>
    <row r="553" spans="1:18" s="108" customFormat="1">
      <c r="A553" s="155"/>
      <c r="B553" s="155">
        <v>551</v>
      </c>
      <c r="C553" s="156" t="s">
        <v>720</v>
      </c>
      <c r="D553" s="157" t="s">
        <v>689</v>
      </c>
      <c r="E553" s="155" t="s">
        <v>3605</v>
      </c>
      <c r="F553" s="162" t="s">
        <v>819</v>
      </c>
      <c r="G553" s="162" t="s">
        <v>3663</v>
      </c>
      <c r="H553" s="162"/>
      <c r="I553" s="158" t="str">
        <f>IF(VLOOKUP($D553,WCS_Sample_Status_2015Oct19_All!$A$1:$Z$216,2,FALSE)=0,"",VLOOKUP($D553,WCS_Sample_Status_2015Oct19_All!$A$1:$Z$216,2,FALSE))</f>
        <v>11 10</v>
      </c>
      <c r="J553" s="158" t="str">
        <f>IF(VLOOKUP($D553,WCS_Sample_Status_2015Oct19_All!$A$1:$Z$216,3,FALSE)=0,"",VLOOKUP($D553,WCS_Sample_Status_2015Oct19_All!$A$1:$Z$216,3,FALSE))</f>
        <v/>
      </c>
      <c r="K553" s="158" t="str">
        <f>IF(VLOOKUP($D553,WCS_Sample_Status_2015Oct19_All!$A$1:$Z$216,4,FALSE)=0,"",VLOOKUP($D553,WCS_Sample_Status_2015Oct19_All!$A$1:$Z$216,4,FALSE))</f>
        <v/>
      </c>
      <c r="L553" s="158" t="str">
        <f>IF(VLOOKUP($D553,WCS_Sample_Status_2015Oct19_All!$A$1:$Z$216,5,FALSE)=0,"",VLOOKUP($D553,WCS_Sample_Status_2015Oct19_All!$A$1:$Z$216,5,FALSE))</f>
        <v/>
      </c>
      <c r="M553" s="159">
        <f>IF(VLOOKUP($D553,WCS_Sample_Status_2015Oct19_All!$A$1:$Z$216,14,FALSE)=0,"",VLOOKUP($D553,WCS_Sample_Status_2015Oct19_All!$A$1:$Z$216,14,FALSE))</f>
        <v>3</v>
      </c>
      <c r="N553" s="160" t="e">
        <f>IF(VLOOKUP($D553,Leech_Combinations_20140919.xls!$A$1:$Q$382,6,FALSE)=0, "", VLOOKUP($D553,Leech_Combinations_20140919.xls!$A$1:$Q$382,6,FALSE))</f>
        <v>#N/A</v>
      </c>
      <c r="O553" s="160" t="e">
        <f>IF(VLOOKUP($D553,Leech_Combinations_20140919.xls!$A$1:$Q$382,3,FALSE)=0, "", VLOOKUP($D553,Leech_Combinations_20140919.xls!$A$1:$Q$382,3,FALSE))</f>
        <v>#N/A</v>
      </c>
      <c r="P553" s="155"/>
      <c r="Q553" s="155"/>
      <c r="R553" s="155"/>
    </row>
    <row r="554" spans="1:18" s="108" customFormat="1">
      <c r="A554" s="155"/>
      <c r="B554" s="155">
        <v>552</v>
      </c>
      <c r="C554" s="156" t="s">
        <v>720</v>
      </c>
      <c r="D554" s="157" t="s">
        <v>61</v>
      </c>
      <c r="E554" s="155" t="s">
        <v>3605</v>
      </c>
      <c r="F554" s="162" t="s">
        <v>819</v>
      </c>
      <c r="G554" s="162" t="s">
        <v>3663</v>
      </c>
      <c r="H554" s="162"/>
      <c r="I554" s="158" t="str">
        <f>IF(VLOOKUP($D554,WCS_Sample_Status_2015Oct19_All!$A$1:$Z$216,2,FALSE)=0,"",VLOOKUP($D554,WCS_Sample_Status_2015Oct19_All!$A$1:$Z$216,2,FALSE))</f>
        <v>12 10</v>
      </c>
      <c r="J554" s="158" t="str">
        <f>IF(VLOOKUP($D554,WCS_Sample_Status_2015Oct19_All!$A$1:$Z$216,3,FALSE)=0,"",VLOOKUP($D554,WCS_Sample_Status_2015Oct19_All!$A$1:$Z$216,3,FALSE))</f>
        <v/>
      </c>
      <c r="K554" s="158" t="str">
        <f>IF(VLOOKUP($D554,WCS_Sample_Status_2015Oct19_All!$A$1:$Z$216,4,FALSE)=0,"",VLOOKUP($D554,WCS_Sample_Status_2015Oct19_All!$A$1:$Z$216,4,FALSE))</f>
        <v/>
      </c>
      <c r="L554" s="158" t="str">
        <f>IF(VLOOKUP($D554,WCS_Sample_Status_2015Oct19_All!$A$1:$Z$216,5,FALSE)=0,"",VLOOKUP($D554,WCS_Sample_Status_2015Oct19_All!$A$1:$Z$216,5,FALSE))</f>
        <v/>
      </c>
      <c r="M554" s="159">
        <f>IF(VLOOKUP($D554,WCS_Sample_Status_2015Oct19_All!$A$1:$Z$216,14,FALSE)=0,"",VLOOKUP($D554,WCS_Sample_Status_2015Oct19_All!$A$1:$Z$216,14,FALSE))</f>
        <v>32</v>
      </c>
      <c r="N554" s="160" t="e">
        <f>IF(VLOOKUP($D554,Leech_Combinations_20140919.xls!$A$1:$Q$382,6,FALSE)=0, "", VLOOKUP($D554,Leech_Combinations_20140919.xls!$A$1:$Q$382,6,FALSE))</f>
        <v>#N/A</v>
      </c>
      <c r="O554" s="160" t="e">
        <f>IF(VLOOKUP($D554,Leech_Combinations_20140919.xls!$A$1:$Q$382,3,FALSE)=0, "", VLOOKUP($D554,Leech_Combinations_20140919.xls!$A$1:$Q$382,3,FALSE))</f>
        <v>#N/A</v>
      </c>
      <c r="P554" s="155"/>
      <c r="Q554" s="155"/>
      <c r="R554" s="155"/>
    </row>
    <row r="555" spans="1:18" s="108" customFormat="1">
      <c r="A555" s="155"/>
      <c r="B555" s="155">
        <v>553</v>
      </c>
      <c r="C555" s="156" t="s">
        <v>720</v>
      </c>
      <c r="D555" s="157" t="s">
        <v>175</v>
      </c>
      <c r="E555" s="155" t="s">
        <v>3605</v>
      </c>
      <c r="F555" s="162" t="s">
        <v>819</v>
      </c>
      <c r="G555" s="162" t="s">
        <v>3663</v>
      </c>
      <c r="H555" s="162"/>
      <c r="I555" s="158" t="str">
        <f>IF(VLOOKUP($D555,WCS_Sample_Status_2015Oct19_All!$A$1:$Z$216,2,FALSE)=0,"",VLOOKUP($D555,WCS_Sample_Status_2015Oct19_All!$A$1:$Z$216,2,FALSE))</f>
        <v>14 10</v>
      </c>
      <c r="J555" s="158" t="str">
        <f>IF(VLOOKUP($D555,WCS_Sample_Status_2015Oct19_All!$A$1:$Z$216,3,FALSE)=0,"",VLOOKUP($D555,WCS_Sample_Status_2015Oct19_All!$A$1:$Z$216,3,FALSE))</f>
        <v/>
      </c>
      <c r="K555" s="158" t="str">
        <f>IF(VLOOKUP($D555,WCS_Sample_Status_2015Oct19_All!$A$1:$Z$216,4,FALSE)=0,"",VLOOKUP($D555,WCS_Sample_Status_2015Oct19_All!$A$1:$Z$216,4,FALSE))</f>
        <v/>
      </c>
      <c r="L555" s="158" t="str">
        <f>IF(VLOOKUP($D555,WCS_Sample_Status_2015Oct19_All!$A$1:$Z$216,5,FALSE)=0,"",VLOOKUP($D555,WCS_Sample_Status_2015Oct19_All!$A$1:$Z$216,5,FALSE))</f>
        <v/>
      </c>
      <c r="M555" s="159">
        <f>IF(VLOOKUP($D555,WCS_Sample_Status_2015Oct19_All!$A$1:$Z$216,14,FALSE)=0,"",VLOOKUP($D555,WCS_Sample_Status_2015Oct19_All!$A$1:$Z$216,14,FALSE))</f>
        <v>221</v>
      </c>
      <c r="N555" s="160" t="e">
        <f>IF(VLOOKUP($D555,Leech_Combinations_20140919.xls!$A$1:$Q$382,6,FALSE)=0, "", VLOOKUP($D555,Leech_Combinations_20140919.xls!$A$1:$Q$382,6,FALSE))</f>
        <v>#N/A</v>
      </c>
      <c r="O555" s="160" t="e">
        <f>IF(VLOOKUP($D555,Leech_Combinations_20140919.xls!$A$1:$Q$382,3,FALSE)=0, "", VLOOKUP($D555,Leech_Combinations_20140919.xls!$A$1:$Q$382,3,FALSE))</f>
        <v>#N/A</v>
      </c>
      <c r="P555" s="155"/>
      <c r="Q555" s="155"/>
      <c r="R555" s="155"/>
    </row>
    <row r="556" spans="1:18" s="108" customFormat="1">
      <c r="A556" s="155"/>
      <c r="B556" s="155">
        <v>554</v>
      </c>
      <c r="C556" s="156" t="s">
        <v>720</v>
      </c>
      <c r="D556" s="157" t="s">
        <v>110</v>
      </c>
      <c r="E556" s="155" t="s">
        <v>3605</v>
      </c>
      <c r="F556" s="162" t="s">
        <v>819</v>
      </c>
      <c r="G556" s="162" t="s">
        <v>3663</v>
      </c>
      <c r="H556" s="162"/>
      <c r="I556" s="158" t="str">
        <f>IF(VLOOKUP($D556,WCS_Sample_Status_2015Oct19_All!$A$1:$Z$216,2,FALSE)=0,"",VLOOKUP($D556,WCS_Sample_Status_2015Oct19_All!$A$1:$Z$216,2,FALSE))</f>
        <v>17 10</v>
      </c>
      <c r="J556" s="158" t="str">
        <f>IF(VLOOKUP($D556,WCS_Sample_Status_2015Oct19_All!$A$1:$Z$216,3,FALSE)=0,"",VLOOKUP($D556,WCS_Sample_Status_2015Oct19_All!$A$1:$Z$216,3,FALSE))</f>
        <v/>
      </c>
      <c r="K556" s="158" t="str">
        <f>IF(VLOOKUP($D556,WCS_Sample_Status_2015Oct19_All!$A$1:$Z$216,4,FALSE)=0,"",VLOOKUP($D556,WCS_Sample_Status_2015Oct19_All!$A$1:$Z$216,4,FALSE))</f>
        <v/>
      </c>
      <c r="L556" s="158" t="str">
        <f>IF(VLOOKUP($D556,WCS_Sample_Status_2015Oct19_All!$A$1:$Z$216,5,FALSE)=0,"",VLOOKUP($D556,WCS_Sample_Status_2015Oct19_All!$A$1:$Z$216,5,FALSE))</f>
        <v/>
      </c>
      <c r="M556" s="159">
        <f>IF(VLOOKUP($D556,WCS_Sample_Status_2015Oct19_All!$A$1:$Z$216,14,FALSE)=0,"",VLOOKUP($D556,WCS_Sample_Status_2015Oct19_All!$A$1:$Z$216,14,FALSE))</f>
        <v>67</v>
      </c>
      <c r="N556" s="160" t="e">
        <f>IF(VLOOKUP($D556,Leech_Combinations_20140919.xls!$A$1:$Q$382,6,FALSE)=0, "", VLOOKUP($D556,Leech_Combinations_20140919.xls!$A$1:$Q$382,6,FALSE))</f>
        <v>#N/A</v>
      </c>
      <c r="O556" s="160" t="e">
        <f>IF(VLOOKUP($D556,Leech_Combinations_20140919.xls!$A$1:$Q$382,3,FALSE)=0, "", VLOOKUP($D556,Leech_Combinations_20140919.xls!$A$1:$Q$382,3,FALSE))</f>
        <v>#N/A</v>
      </c>
      <c r="P556" s="155"/>
      <c r="Q556" s="155"/>
      <c r="R556" s="155"/>
    </row>
    <row r="557" spans="1:18" s="108" customFormat="1">
      <c r="A557" s="155"/>
      <c r="B557" s="155">
        <v>555</v>
      </c>
      <c r="C557" s="156" t="s">
        <v>720</v>
      </c>
      <c r="D557" s="157" t="s">
        <v>187</v>
      </c>
      <c r="E557" s="155" t="s">
        <v>3605</v>
      </c>
      <c r="F557" s="162" t="s">
        <v>819</v>
      </c>
      <c r="G557" s="162" t="s">
        <v>3663</v>
      </c>
      <c r="H557" s="162"/>
      <c r="I557" s="158" t="str">
        <f>IF(VLOOKUP($D557,WCS_Sample_Status_2015Oct19_All!$A$1:$Z$216,2,FALSE)=0,"",VLOOKUP($D557,WCS_Sample_Status_2015Oct19_All!$A$1:$Z$216,2,FALSE))</f>
        <v>11 10</v>
      </c>
      <c r="J557" s="158" t="str">
        <f>IF(VLOOKUP($D557,WCS_Sample_Status_2015Oct19_All!$A$1:$Z$216,3,FALSE)=0,"",VLOOKUP($D557,WCS_Sample_Status_2015Oct19_All!$A$1:$Z$216,3,FALSE))</f>
        <v/>
      </c>
      <c r="K557" s="158" t="str">
        <f>IF(VLOOKUP($D557,WCS_Sample_Status_2015Oct19_All!$A$1:$Z$216,4,FALSE)=0,"",VLOOKUP($D557,WCS_Sample_Status_2015Oct19_All!$A$1:$Z$216,4,FALSE))</f>
        <v/>
      </c>
      <c r="L557" s="158" t="str">
        <f>IF(VLOOKUP($D557,WCS_Sample_Status_2015Oct19_All!$A$1:$Z$216,5,FALSE)=0,"",VLOOKUP($D557,WCS_Sample_Status_2015Oct19_All!$A$1:$Z$216,5,FALSE))</f>
        <v/>
      </c>
      <c r="M557" s="159">
        <f>IF(VLOOKUP($D557,WCS_Sample_Status_2015Oct19_All!$A$1:$Z$216,14,FALSE)=0,"",VLOOKUP($D557,WCS_Sample_Status_2015Oct19_All!$A$1:$Z$216,14,FALSE))</f>
        <v>14</v>
      </c>
      <c r="N557" s="160" t="e">
        <f>IF(VLOOKUP($D557,Leech_Combinations_20140919.xls!$A$1:$Q$382,6,FALSE)=0, "", VLOOKUP($D557,Leech_Combinations_20140919.xls!$A$1:$Q$382,6,FALSE))</f>
        <v>#N/A</v>
      </c>
      <c r="O557" s="160" t="e">
        <f>IF(VLOOKUP($D557,Leech_Combinations_20140919.xls!$A$1:$Q$382,3,FALSE)=0, "", VLOOKUP($D557,Leech_Combinations_20140919.xls!$A$1:$Q$382,3,FALSE))</f>
        <v>#N/A</v>
      </c>
      <c r="P557" s="155"/>
      <c r="Q557" s="155"/>
      <c r="R557" s="155"/>
    </row>
    <row r="558" spans="1:18" s="108" customFormat="1">
      <c r="A558" s="155"/>
      <c r="B558" s="155">
        <v>556</v>
      </c>
      <c r="C558" s="156" t="s">
        <v>720</v>
      </c>
      <c r="D558" s="157" t="s">
        <v>36</v>
      </c>
      <c r="E558" s="155" t="s">
        <v>3605</v>
      </c>
      <c r="F558" s="162" t="s">
        <v>819</v>
      </c>
      <c r="G558" s="162" t="s">
        <v>3663</v>
      </c>
      <c r="H558" s="162"/>
      <c r="I558" s="158" t="str">
        <f>IF(VLOOKUP($D558,WCS_Sample_Status_2015Oct19_All!$A$1:$Z$216,2,FALSE)=0,"",VLOOKUP($D558,WCS_Sample_Status_2015Oct19_All!$A$1:$Z$216,2,FALSE))</f>
        <v>15-17 10</v>
      </c>
      <c r="J558" s="158" t="str">
        <f>IF(VLOOKUP($D558,WCS_Sample_Status_2015Oct19_All!$A$1:$Z$216,3,FALSE)=0,"",VLOOKUP($D558,WCS_Sample_Status_2015Oct19_All!$A$1:$Z$216,3,FALSE))</f>
        <v/>
      </c>
      <c r="K558" s="158" t="str">
        <f>IF(VLOOKUP($D558,WCS_Sample_Status_2015Oct19_All!$A$1:$Z$216,4,FALSE)=0,"",VLOOKUP($D558,WCS_Sample_Status_2015Oct19_All!$A$1:$Z$216,4,FALSE))</f>
        <v/>
      </c>
      <c r="L558" s="158" t="str">
        <f>IF(VLOOKUP($D558,WCS_Sample_Status_2015Oct19_All!$A$1:$Z$216,5,FALSE)=0,"",VLOOKUP($D558,WCS_Sample_Status_2015Oct19_All!$A$1:$Z$216,5,FALSE))</f>
        <v/>
      </c>
      <c r="M558" s="159">
        <f>IF(VLOOKUP($D558,WCS_Sample_Status_2015Oct19_All!$A$1:$Z$216,14,FALSE)=0,"",VLOOKUP($D558,WCS_Sample_Status_2015Oct19_All!$A$1:$Z$216,14,FALSE))</f>
        <v>30</v>
      </c>
      <c r="N558" s="160" t="e">
        <f>IF(VLOOKUP($D558,Leech_Combinations_20140919.xls!$A$1:$Q$382,6,FALSE)=0, "", VLOOKUP($D558,Leech_Combinations_20140919.xls!$A$1:$Q$382,6,FALSE))</f>
        <v>#N/A</v>
      </c>
      <c r="O558" s="160" t="e">
        <f>IF(VLOOKUP($D558,Leech_Combinations_20140919.xls!$A$1:$Q$382,3,FALSE)=0, "", VLOOKUP($D558,Leech_Combinations_20140919.xls!$A$1:$Q$382,3,FALSE))</f>
        <v>#N/A</v>
      </c>
      <c r="P558" s="155"/>
      <c r="Q558" s="155"/>
      <c r="R558" s="155"/>
    </row>
    <row r="559" spans="1:18" s="108" customFormat="1">
      <c r="A559" s="155"/>
      <c r="B559" s="155">
        <v>557</v>
      </c>
      <c r="C559" s="156" t="s">
        <v>720</v>
      </c>
      <c r="D559" s="157" t="s">
        <v>200</v>
      </c>
      <c r="E559" s="155" t="s">
        <v>3605</v>
      </c>
      <c r="F559" s="162" t="s">
        <v>819</v>
      </c>
      <c r="G559" s="162" t="s">
        <v>3663</v>
      </c>
      <c r="H559" s="162"/>
      <c r="I559" s="158" t="str">
        <f>IF(VLOOKUP($D559,WCS_Sample_Status_2015Oct19_All!$A$1:$Z$216,2,FALSE)=0,"",VLOOKUP($D559,WCS_Sample_Status_2015Oct19_All!$A$1:$Z$216,2,FALSE))</f>
        <v>12 10</v>
      </c>
      <c r="J559" s="158" t="str">
        <f>IF(VLOOKUP($D559,WCS_Sample_Status_2015Oct19_All!$A$1:$Z$216,3,FALSE)=0,"",VLOOKUP($D559,WCS_Sample_Status_2015Oct19_All!$A$1:$Z$216,3,FALSE))</f>
        <v/>
      </c>
      <c r="K559" s="158" t="str">
        <f>IF(VLOOKUP($D559,WCS_Sample_Status_2015Oct19_All!$A$1:$Z$216,4,FALSE)=0,"",VLOOKUP($D559,WCS_Sample_Status_2015Oct19_All!$A$1:$Z$216,4,FALSE))</f>
        <v/>
      </c>
      <c r="L559" s="158" t="str">
        <f>IF(VLOOKUP($D559,WCS_Sample_Status_2015Oct19_All!$A$1:$Z$216,5,FALSE)=0,"",VLOOKUP($D559,WCS_Sample_Status_2015Oct19_All!$A$1:$Z$216,5,FALSE))</f>
        <v/>
      </c>
      <c r="M559" s="159">
        <f>IF(VLOOKUP($D559,WCS_Sample_Status_2015Oct19_All!$A$1:$Z$216,14,FALSE)=0,"",VLOOKUP($D559,WCS_Sample_Status_2015Oct19_All!$A$1:$Z$216,14,FALSE))</f>
        <v>133</v>
      </c>
      <c r="N559" s="160" t="e">
        <f>IF(VLOOKUP($D559,Leech_Combinations_20140919.xls!$A$1:$Q$382,6,FALSE)=0, "", VLOOKUP($D559,Leech_Combinations_20140919.xls!$A$1:$Q$382,6,FALSE))</f>
        <v>#N/A</v>
      </c>
      <c r="O559" s="160" t="e">
        <f>IF(VLOOKUP($D559,Leech_Combinations_20140919.xls!$A$1:$Q$382,3,FALSE)=0, "", VLOOKUP($D559,Leech_Combinations_20140919.xls!$A$1:$Q$382,3,FALSE))</f>
        <v>#N/A</v>
      </c>
      <c r="P559" s="155"/>
      <c r="Q559" s="155"/>
      <c r="R559" s="155"/>
    </row>
    <row r="560" spans="1:18" s="108" customFormat="1">
      <c r="A560" s="155"/>
      <c r="B560" s="155">
        <v>558</v>
      </c>
      <c r="C560" s="156" t="s">
        <v>720</v>
      </c>
      <c r="D560" s="157" t="s">
        <v>7</v>
      </c>
      <c r="E560" s="155" t="s">
        <v>3605</v>
      </c>
      <c r="F560" s="162" t="s">
        <v>819</v>
      </c>
      <c r="G560" s="162" t="s">
        <v>3663</v>
      </c>
      <c r="H560" s="162"/>
      <c r="I560" s="158" t="str">
        <f>IF(VLOOKUP($D560,WCS_Sample_Status_2015Oct19_All!$A$1:$Z$216,2,FALSE)=0,"",VLOOKUP($D560,WCS_Sample_Status_2015Oct19_All!$A$1:$Z$216,2,FALSE))</f>
        <v>18 10</v>
      </c>
      <c r="J560" s="158" t="str">
        <f>IF(VLOOKUP($D560,WCS_Sample_Status_2015Oct19_All!$A$1:$Z$216,3,FALSE)=0,"",VLOOKUP($D560,WCS_Sample_Status_2015Oct19_All!$A$1:$Z$216,3,FALSE))</f>
        <v/>
      </c>
      <c r="K560" s="158" t="str">
        <f>IF(VLOOKUP($D560,WCS_Sample_Status_2015Oct19_All!$A$1:$Z$216,4,FALSE)=0,"",VLOOKUP($D560,WCS_Sample_Status_2015Oct19_All!$A$1:$Z$216,4,FALSE))</f>
        <v/>
      </c>
      <c r="L560" s="158" t="str">
        <f>IF(VLOOKUP($D560,WCS_Sample_Status_2015Oct19_All!$A$1:$Z$216,5,FALSE)=0,"",VLOOKUP($D560,WCS_Sample_Status_2015Oct19_All!$A$1:$Z$216,5,FALSE))</f>
        <v/>
      </c>
      <c r="M560" s="159">
        <f>IF(VLOOKUP($D560,WCS_Sample_Status_2015Oct19_All!$A$1:$Z$216,14,FALSE)=0,"",VLOOKUP($D560,WCS_Sample_Status_2015Oct19_All!$A$1:$Z$216,14,FALSE))</f>
        <v>241</v>
      </c>
      <c r="N560" s="160" t="e">
        <f>IF(VLOOKUP($D560,Leech_Combinations_20140919.xls!$A$1:$Q$382,6,FALSE)=0, "", VLOOKUP($D560,Leech_Combinations_20140919.xls!$A$1:$Q$382,6,FALSE))</f>
        <v>#N/A</v>
      </c>
      <c r="O560" s="160" t="e">
        <f>IF(VLOOKUP($D560,Leech_Combinations_20140919.xls!$A$1:$Q$382,3,FALSE)=0, "", VLOOKUP($D560,Leech_Combinations_20140919.xls!$A$1:$Q$382,3,FALSE))</f>
        <v>#N/A</v>
      </c>
      <c r="P560" s="155"/>
      <c r="Q560" s="155"/>
      <c r="R560" s="155"/>
    </row>
    <row r="561" spans="1:18" s="108" customFormat="1">
      <c r="A561" s="155"/>
      <c r="B561" s="155">
        <v>559</v>
      </c>
      <c r="C561" s="156" t="s">
        <v>720</v>
      </c>
      <c r="D561" s="157" t="s">
        <v>26</v>
      </c>
      <c r="E561" s="155" t="s">
        <v>3605</v>
      </c>
      <c r="F561" s="162" t="s">
        <v>819</v>
      </c>
      <c r="G561" s="162" t="s">
        <v>3663</v>
      </c>
      <c r="H561" s="162"/>
      <c r="I561" s="158" t="str">
        <f>IF(VLOOKUP($D561,WCS_Sample_Status_2015Oct19_All!$A$1:$Z$216,2,FALSE)=0,"",VLOOKUP($D561,WCS_Sample_Status_2015Oct19_All!$A$1:$Z$216,2,FALSE))</f>
        <v>13 &amp; 15 10</v>
      </c>
      <c r="J561" s="158" t="str">
        <f>IF(VLOOKUP($D561,WCS_Sample_Status_2015Oct19_All!$A$1:$Z$216,3,FALSE)=0,"",VLOOKUP($D561,WCS_Sample_Status_2015Oct19_All!$A$1:$Z$216,3,FALSE))</f>
        <v/>
      </c>
      <c r="K561" s="158" t="str">
        <f>IF(VLOOKUP($D561,WCS_Sample_Status_2015Oct19_All!$A$1:$Z$216,4,FALSE)=0,"",VLOOKUP($D561,WCS_Sample_Status_2015Oct19_All!$A$1:$Z$216,4,FALSE))</f>
        <v/>
      </c>
      <c r="L561" s="158" t="str">
        <f>IF(VLOOKUP($D561,WCS_Sample_Status_2015Oct19_All!$A$1:$Z$216,5,FALSE)=0,"",VLOOKUP($D561,WCS_Sample_Status_2015Oct19_All!$A$1:$Z$216,5,FALSE))</f>
        <v/>
      </c>
      <c r="M561" s="159">
        <f>IF(VLOOKUP($D561,WCS_Sample_Status_2015Oct19_All!$A$1:$Z$216,14,FALSE)=0,"",VLOOKUP($D561,WCS_Sample_Status_2015Oct19_All!$A$1:$Z$216,14,FALSE))</f>
        <v>316</v>
      </c>
      <c r="N561" s="160" t="e">
        <f>IF(VLOOKUP($D561,Leech_Combinations_20140919.xls!$A$1:$Q$382,6,FALSE)=0, "", VLOOKUP($D561,Leech_Combinations_20140919.xls!$A$1:$Q$382,6,FALSE))</f>
        <v>#N/A</v>
      </c>
      <c r="O561" s="160" t="e">
        <f>IF(VLOOKUP($D561,Leech_Combinations_20140919.xls!$A$1:$Q$382,3,FALSE)=0, "", VLOOKUP($D561,Leech_Combinations_20140919.xls!$A$1:$Q$382,3,FALSE))</f>
        <v>#N/A</v>
      </c>
      <c r="P561" s="155"/>
      <c r="Q561" s="155"/>
      <c r="R561" s="155"/>
    </row>
    <row r="562" spans="1:18" s="108" customFormat="1">
      <c r="A562" s="155"/>
      <c r="B562" s="155">
        <v>560</v>
      </c>
      <c r="C562" s="156" t="s">
        <v>720</v>
      </c>
      <c r="D562" s="157" t="s">
        <v>27</v>
      </c>
      <c r="E562" s="155" t="s">
        <v>3605</v>
      </c>
      <c r="F562" s="162" t="s">
        <v>819</v>
      </c>
      <c r="G562" s="162" t="s">
        <v>3663</v>
      </c>
      <c r="H562" s="162"/>
      <c r="I562" s="158" t="str">
        <f>IF(VLOOKUP($D562,WCS_Sample_Status_2015Oct19_All!$A$1:$Z$216,2,FALSE)=0,"",VLOOKUP($D562,WCS_Sample_Status_2015Oct19_All!$A$1:$Z$216,2,FALSE))</f>
        <v>19 10</v>
      </c>
      <c r="J562" s="158" t="str">
        <f>IF(VLOOKUP($D562,WCS_Sample_Status_2015Oct19_All!$A$1:$Z$216,3,FALSE)=0,"",VLOOKUP($D562,WCS_Sample_Status_2015Oct19_All!$A$1:$Z$216,3,FALSE))</f>
        <v/>
      </c>
      <c r="K562" s="158" t="str">
        <f>IF(VLOOKUP($D562,WCS_Sample_Status_2015Oct19_All!$A$1:$Z$216,4,FALSE)=0,"",VLOOKUP($D562,WCS_Sample_Status_2015Oct19_All!$A$1:$Z$216,4,FALSE))</f>
        <v/>
      </c>
      <c r="L562" s="158" t="str">
        <f>IF(VLOOKUP($D562,WCS_Sample_Status_2015Oct19_All!$A$1:$Z$216,5,FALSE)=0,"",VLOOKUP($D562,WCS_Sample_Status_2015Oct19_All!$A$1:$Z$216,5,FALSE))</f>
        <v/>
      </c>
      <c r="M562" s="159">
        <f>IF(VLOOKUP($D562,WCS_Sample_Status_2015Oct19_All!$A$1:$Z$216,14,FALSE)=0,"",VLOOKUP($D562,WCS_Sample_Status_2015Oct19_All!$A$1:$Z$216,14,FALSE))</f>
        <v>455</v>
      </c>
      <c r="N562" s="160" t="e">
        <f>IF(VLOOKUP($D562,Leech_Combinations_20140919.xls!$A$1:$Q$382,6,FALSE)=0, "", VLOOKUP($D562,Leech_Combinations_20140919.xls!$A$1:$Q$382,6,FALSE))</f>
        <v>#N/A</v>
      </c>
      <c r="O562" s="160" t="e">
        <f>IF(VLOOKUP($D562,Leech_Combinations_20140919.xls!$A$1:$Q$382,3,FALSE)=0, "", VLOOKUP($D562,Leech_Combinations_20140919.xls!$A$1:$Q$382,3,FALSE))</f>
        <v>#N/A</v>
      </c>
      <c r="P562" s="155"/>
      <c r="Q562" s="155"/>
      <c r="R562" s="155"/>
    </row>
    <row r="563" spans="1:18" s="108" customFormat="1">
      <c r="A563" s="155"/>
      <c r="B563" s="155">
        <v>561</v>
      </c>
      <c r="C563" s="156" t="s">
        <v>720</v>
      </c>
      <c r="D563" s="157" t="s">
        <v>318</v>
      </c>
      <c r="E563" s="155" t="s">
        <v>3605</v>
      </c>
      <c r="F563" s="162" t="s">
        <v>819</v>
      </c>
      <c r="G563" s="162" t="s">
        <v>3663</v>
      </c>
      <c r="H563" s="162"/>
      <c r="I563" s="158" t="str">
        <f>IF(VLOOKUP($D563,WCS_Sample_Status_2015Oct19_All!$A$1:$Z$216,2,FALSE)=0,"",VLOOKUP($D563,WCS_Sample_Status_2015Oct19_All!$A$1:$Z$216,2,FALSE))</f>
        <v>16-17 10</v>
      </c>
      <c r="J563" s="158" t="str">
        <f>IF(VLOOKUP($D563,WCS_Sample_Status_2015Oct19_All!$A$1:$Z$216,3,FALSE)=0,"",VLOOKUP($D563,WCS_Sample_Status_2015Oct19_All!$A$1:$Z$216,3,FALSE))</f>
        <v/>
      </c>
      <c r="K563" s="158" t="str">
        <f>IF(VLOOKUP($D563,WCS_Sample_Status_2015Oct19_All!$A$1:$Z$216,4,FALSE)=0,"",VLOOKUP($D563,WCS_Sample_Status_2015Oct19_All!$A$1:$Z$216,4,FALSE))</f>
        <v/>
      </c>
      <c r="L563" s="158" t="str">
        <f>IF(VLOOKUP($D563,WCS_Sample_Status_2015Oct19_All!$A$1:$Z$216,5,FALSE)=0,"",VLOOKUP($D563,WCS_Sample_Status_2015Oct19_All!$A$1:$Z$216,5,FALSE))</f>
        <v/>
      </c>
      <c r="M563" s="159">
        <f>IF(VLOOKUP($D563,WCS_Sample_Status_2015Oct19_All!$A$1:$Z$216,14,FALSE)=0,"",VLOOKUP($D563,WCS_Sample_Status_2015Oct19_All!$A$1:$Z$216,14,FALSE))</f>
        <v>87</v>
      </c>
      <c r="N563" s="160" t="e">
        <f>IF(VLOOKUP($D563,Leech_Combinations_20140919.xls!$A$1:$Q$382,6,FALSE)=0, "", VLOOKUP($D563,Leech_Combinations_20140919.xls!$A$1:$Q$382,6,FALSE))</f>
        <v>#N/A</v>
      </c>
      <c r="O563" s="160" t="e">
        <f>IF(VLOOKUP($D563,Leech_Combinations_20140919.xls!$A$1:$Q$382,3,FALSE)=0, "", VLOOKUP($D563,Leech_Combinations_20140919.xls!$A$1:$Q$382,3,FALSE))</f>
        <v>#N/A</v>
      </c>
      <c r="P563" s="155"/>
      <c r="Q563" s="155"/>
      <c r="R563" s="155"/>
    </row>
    <row r="564" spans="1:18" s="108" customFormat="1">
      <c r="A564" s="155"/>
      <c r="B564" s="155">
        <v>562</v>
      </c>
      <c r="C564" s="156" t="s">
        <v>720</v>
      </c>
      <c r="D564" s="157" t="s">
        <v>250</v>
      </c>
      <c r="E564" s="155" t="s">
        <v>3605</v>
      </c>
      <c r="F564" s="162" t="s">
        <v>819</v>
      </c>
      <c r="G564" s="162" t="s">
        <v>3663</v>
      </c>
      <c r="H564" s="162"/>
      <c r="I564" s="158" t="str">
        <f>IF(VLOOKUP($D564,WCS_Sample_Status_2015Oct19_All!$A$1:$Z$216,2,FALSE)=0,"",VLOOKUP($D564,WCS_Sample_Status_2015Oct19_All!$A$1:$Z$216,2,FALSE))</f>
        <v>13 10</v>
      </c>
      <c r="J564" s="158" t="str">
        <f>IF(VLOOKUP($D564,WCS_Sample_Status_2015Oct19_All!$A$1:$Z$216,3,FALSE)=0,"",VLOOKUP($D564,WCS_Sample_Status_2015Oct19_All!$A$1:$Z$216,3,FALSE))</f>
        <v/>
      </c>
      <c r="K564" s="158" t="str">
        <f>IF(VLOOKUP($D564,WCS_Sample_Status_2015Oct19_All!$A$1:$Z$216,4,FALSE)=0,"",VLOOKUP($D564,WCS_Sample_Status_2015Oct19_All!$A$1:$Z$216,4,FALSE))</f>
        <v/>
      </c>
      <c r="L564" s="158" t="str">
        <f>IF(VLOOKUP($D564,WCS_Sample_Status_2015Oct19_All!$A$1:$Z$216,5,FALSE)=0,"",VLOOKUP($D564,WCS_Sample_Status_2015Oct19_All!$A$1:$Z$216,5,FALSE))</f>
        <v/>
      </c>
      <c r="M564" s="159">
        <f>IF(VLOOKUP($D564,WCS_Sample_Status_2015Oct19_All!$A$1:$Z$216,14,FALSE)=0,"",VLOOKUP($D564,WCS_Sample_Status_2015Oct19_All!$A$1:$Z$216,14,FALSE))</f>
        <v>13</v>
      </c>
      <c r="N564" s="160" t="e">
        <f>IF(VLOOKUP($D564,Leech_Combinations_20140919.xls!$A$1:$Q$382,6,FALSE)=0, "", VLOOKUP($D564,Leech_Combinations_20140919.xls!$A$1:$Q$382,6,FALSE))</f>
        <v>#N/A</v>
      </c>
      <c r="O564" s="160" t="e">
        <f>IF(VLOOKUP($D564,Leech_Combinations_20140919.xls!$A$1:$Q$382,3,FALSE)=0, "", VLOOKUP($D564,Leech_Combinations_20140919.xls!$A$1:$Q$382,3,FALSE))</f>
        <v>#N/A</v>
      </c>
      <c r="P564" s="155"/>
      <c r="Q564" s="155"/>
      <c r="R564" s="155"/>
    </row>
    <row r="565" spans="1:18" s="108" customFormat="1">
      <c r="A565" s="155"/>
      <c r="B565" s="155">
        <v>563</v>
      </c>
      <c r="C565" s="156" t="s">
        <v>720</v>
      </c>
      <c r="D565" s="157" t="s">
        <v>188</v>
      </c>
      <c r="E565" s="155" t="s">
        <v>3605</v>
      </c>
      <c r="F565" s="162" t="s">
        <v>819</v>
      </c>
      <c r="G565" s="162" t="s">
        <v>3663</v>
      </c>
      <c r="H565" s="162"/>
      <c r="I565" s="158" t="str">
        <f>IF(VLOOKUP($D565,WCS_Sample_Status_2015Oct19_All!$A$1:$Z$216,2,FALSE)=0,"",VLOOKUP($D565,WCS_Sample_Status_2015Oct19_All!$A$1:$Z$216,2,FALSE))</f>
        <v>13-14 &amp; 17 10</v>
      </c>
      <c r="J565" s="158" t="str">
        <f>IF(VLOOKUP($D565,WCS_Sample_Status_2015Oct19_All!$A$1:$Z$216,3,FALSE)=0,"",VLOOKUP($D565,WCS_Sample_Status_2015Oct19_All!$A$1:$Z$216,3,FALSE))</f>
        <v/>
      </c>
      <c r="K565" s="158" t="str">
        <f>IF(VLOOKUP($D565,WCS_Sample_Status_2015Oct19_All!$A$1:$Z$216,4,FALSE)=0,"",VLOOKUP($D565,WCS_Sample_Status_2015Oct19_All!$A$1:$Z$216,4,FALSE))</f>
        <v/>
      </c>
      <c r="L565" s="158" t="str">
        <f>IF(VLOOKUP($D565,WCS_Sample_Status_2015Oct19_All!$A$1:$Z$216,5,FALSE)=0,"",VLOOKUP($D565,WCS_Sample_Status_2015Oct19_All!$A$1:$Z$216,5,FALSE))</f>
        <v/>
      </c>
      <c r="M565" s="159">
        <f>IF(VLOOKUP($D565,WCS_Sample_Status_2015Oct19_All!$A$1:$Z$216,14,FALSE)=0,"",VLOOKUP($D565,WCS_Sample_Status_2015Oct19_All!$A$1:$Z$216,14,FALSE))</f>
        <v>171</v>
      </c>
      <c r="N565" s="160" t="e">
        <f>IF(VLOOKUP($D565,Leech_Combinations_20140919.xls!$A$1:$Q$382,6,FALSE)=0, "", VLOOKUP($D565,Leech_Combinations_20140919.xls!$A$1:$Q$382,6,FALSE))</f>
        <v>#N/A</v>
      </c>
      <c r="O565" s="160" t="e">
        <f>IF(VLOOKUP($D565,Leech_Combinations_20140919.xls!$A$1:$Q$382,3,FALSE)=0, "", VLOOKUP($D565,Leech_Combinations_20140919.xls!$A$1:$Q$382,3,FALSE))</f>
        <v>#N/A</v>
      </c>
      <c r="P565" s="155"/>
      <c r="Q565" s="155"/>
      <c r="R565" s="155"/>
    </row>
    <row r="566" spans="1:18" s="108" customFormat="1">
      <c r="A566" s="155"/>
      <c r="B566" s="155">
        <v>564</v>
      </c>
      <c r="C566" s="156" t="s">
        <v>720</v>
      </c>
      <c r="D566" s="157" t="s">
        <v>43</v>
      </c>
      <c r="E566" s="155" t="s">
        <v>3605</v>
      </c>
      <c r="F566" s="162" t="s">
        <v>819</v>
      </c>
      <c r="G566" s="162" t="s">
        <v>3663</v>
      </c>
      <c r="H566" s="162"/>
      <c r="I566" s="158" t="str">
        <f>IF(VLOOKUP($D566,WCS_Sample_Status_2015Oct19_All!$A$1:$Z$216,2,FALSE)=0,"",VLOOKUP($D566,WCS_Sample_Status_2015Oct19_All!$A$1:$Z$216,2,FALSE))</f>
        <v>13-14 10</v>
      </c>
      <c r="J566" s="158" t="str">
        <f>IF(VLOOKUP($D566,WCS_Sample_Status_2015Oct19_All!$A$1:$Z$216,3,FALSE)=0,"",VLOOKUP($D566,WCS_Sample_Status_2015Oct19_All!$A$1:$Z$216,3,FALSE))</f>
        <v/>
      </c>
      <c r="K566" s="158" t="str">
        <f>IF(VLOOKUP($D566,WCS_Sample_Status_2015Oct19_All!$A$1:$Z$216,4,FALSE)=0,"",VLOOKUP($D566,WCS_Sample_Status_2015Oct19_All!$A$1:$Z$216,4,FALSE))</f>
        <v/>
      </c>
      <c r="L566" s="158" t="str">
        <f>IF(VLOOKUP($D566,WCS_Sample_Status_2015Oct19_All!$A$1:$Z$216,5,FALSE)=0,"",VLOOKUP($D566,WCS_Sample_Status_2015Oct19_All!$A$1:$Z$216,5,FALSE))</f>
        <v/>
      </c>
      <c r="M566" s="159">
        <f>IF(VLOOKUP($D566,WCS_Sample_Status_2015Oct19_All!$A$1:$Z$216,14,FALSE)=0,"",VLOOKUP($D566,WCS_Sample_Status_2015Oct19_All!$A$1:$Z$216,14,FALSE))</f>
        <v>148</v>
      </c>
      <c r="N566" s="160" t="e">
        <f>IF(VLOOKUP($D566,Leech_Combinations_20140919.xls!$A$1:$Q$382,6,FALSE)=0, "", VLOOKUP($D566,Leech_Combinations_20140919.xls!$A$1:$Q$382,6,FALSE))</f>
        <v>#N/A</v>
      </c>
      <c r="O566" s="160" t="e">
        <f>IF(VLOOKUP($D566,Leech_Combinations_20140919.xls!$A$1:$Q$382,3,FALSE)=0, "", VLOOKUP($D566,Leech_Combinations_20140919.xls!$A$1:$Q$382,3,FALSE))</f>
        <v>#N/A</v>
      </c>
      <c r="P566" s="155"/>
      <c r="Q566" s="155"/>
      <c r="R566" s="155"/>
    </row>
    <row r="567" spans="1:18" s="108" customFormat="1">
      <c r="A567" s="155"/>
      <c r="B567" s="155">
        <v>565</v>
      </c>
      <c r="C567" s="156" t="s">
        <v>720</v>
      </c>
      <c r="D567" s="157" t="s">
        <v>111</v>
      </c>
      <c r="E567" s="155" t="s">
        <v>3605</v>
      </c>
      <c r="F567" s="162" t="s">
        <v>819</v>
      </c>
      <c r="G567" s="162" t="s">
        <v>3663</v>
      </c>
      <c r="H567" s="162"/>
      <c r="I567" s="158" t="str">
        <f>IF(VLOOKUP($D567,WCS_Sample_Status_2015Oct19_All!$A$1:$Z$216,2,FALSE)=0,"",VLOOKUP($D567,WCS_Sample_Status_2015Oct19_All!$A$1:$Z$216,2,FALSE))</f>
        <v>10 10</v>
      </c>
      <c r="J567" s="158" t="str">
        <f>IF(VLOOKUP($D567,WCS_Sample_Status_2015Oct19_All!$A$1:$Z$216,3,FALSE)=0,"",VLOOKUP($D567,WCS_Sample_Status_2015Oct19_All!$A$1:$Z$216,3,FALSE))</f>
        <v/>
      </c>
      <c r="K567" s="158" t="str">
        <f>IF(VLOOKUP($D567,WCS_Sample_Status_2015Oct19_All!$A$1:$Z$216,4,FALSE)=0,"",VLOOKUP($D567,WCS_Sample_Status_2015Oct19_All!$A$1:$Z$216,4,FALSE))</f>
        <v/>
      </c>
      <c r="L567" s="158" t="str">
        <f>IF(VLOOKUP($D567,WCS_Sample_Status_2015Oct19_All!$A$1:$Z$216,5,FALSE)=0,"",VLOOKUP($D567,WCS_Sample_Status_2015Oct19_All!$A$1:$Z$216,5,FALSE))</f>
        <v/>
      </c>
      <c r="M567" s="159">
        <f>IF(VLOOKUP($D567,WCS_Sample_Status_2015Oct19_All!$A$1:$Z$216,14,FALSE)=0,"",VLOOKUP($D567,WCS_Sample_Status_2015Oct19_All!$A$1:$Z$216,14,FALSE))</f>
        <v>15</v>
      </c>
      <c r="N567" s="160" t="e">
        <f>IF(VLOOKUP($D567,Leech_Combinations_20140919.xls!$A$1:$Q$382,6,FALSE)=0, "", VLOOKUP($D567,Leech_Combinations_20140919.xls!$A$1:$Q$382,6,FALSE))</f>
        <v>#N/A</v>
      </c>
      <c r="O567" s="160" t="e">
        <f>IF(VLOOKUP($D567,Leech_Combinations_20140919.xls!$A$1:$Q$382,3,FALSE)=0, "", VLOOKUP($D567,Leech_Combinations_20140919.xls!$A$1:$Q$382,3,FALSE))</f>
        <v>#N/A</v>
      </c>
      <c r="P567" s="155"/>
      <c r="Q567" s="155"/>
      <c r="R567" s="155"/>
    </row>
    <row r="568" spans="1:18" s="108" customFormat="1">
      <c r="A568" s="155"/>
      <c r="B568" s="155">
        <v>566</v>
      </c>
      <c r="C568" s="156" t="s">
        <v>720</v>
      </c>
      <c r="D568" s="157" t="s">
        <v>189</v>
      </c>
      <c r="E568" s="155" t="s">
        <v>3605</v>
      </c>
      <c r="F568" s="162" t="s">
        <v>819</v>
      </c>
      <c r="G568" s="162" t="s">
        <v>3663</v>
      </c>
      <c r="H568" s="162"/>
      <c r="I568" s="158" t="str">
        <f>IF(VLOOKUP($D568,WCS_Sample_Status_2015Oct19_All!$A$1:$Z$216,2,FALSE)=0,"",VLOOKUP($D568,WCS_Sample_Status_2015Oct19_All!$A$1:$Z$216,2,FALSE))</f>
        <v>13 &amp; 15 10</v>
      </c>
      <c r="J568" s="158" t="str">
        <f>IF(VLOOKUP($D568,WCS_Sample_Status_2015Oct19_All!$A$1:$Z$216,3,FALSE)=0,"",VLOOKUP($D568,WCS_Sample_Status_2015Oct19_All!$A$1:$Z$216,3,FALSE))</f>
        <v/>
      </c>
      <c r="K568" s="158" t="str">
        <f>IF(VLOOKUP($D568,WCS_Sample_Status_2015Oct19_All!$A$1:$Z$216,4,FALSE)=0,"",VLOOKUP($D568,WCS_Sample_Status_2015Oct19_All!$A$1:$Z$216,4,FALSE))</f>
        <v/>
      </c>
      <c r="L568" s="158" t="str">
        <f>IF(VLOOKUP($D568,WCS_Sample_Status_2015Oct19_All!$A$1:$Z$216,5,FALSE)=0,"",VLOOKUP($D568,WCS_Sample_Status_2015Oct19_All!$A$1:$Z$216,5,FALSE))</f>
        <v/>
      </c>
      <c r="M568" s="159">
        <f>IF(VLOOKUP($D568,WCS_Sample_Status_2015Oct19_All!$A$1:$Z$216,14,FALSE)=0,"",VLOOKUP($D568,WCS_Sample_Status_2015Oct19_All!$A$1:$Z$216,14,FALSE))</f>
        <v>187</v>
      </c>
      <c r="N568" s="160" t="e">
        <f>IF(VLOOKUP($D568,Leech_Combinations_20140919.xls!$A$1:$Q$382,6,FALSE)=0, "", VLOOKUP($D568,Leech_Combinations_20140919.xls!$A$1:$Q$382,6,FALSE))</f>
        <v>#N/A</v>
      </c>
      <c r="O568" s="160" t="e">
        <f>IF(VLOOKUP($D568,Leech_Combinations_20140919.xls!$A$1:$Q$382,3,FALSE)=0, "", VLOOKUP($D568,Leech_Combinations_20140919.xls!$A$1:$Q$382,3,FALSE))</f>
        <v>#N/A</v>
      </c>
      <c r="P568" s="155"/>
      <c r="Q568" s="155"/>
      <c r="R568" s="155"/>
    </row>
    <row r="569" spans="1:18" s="108" customFormat="1">
      <c r="A569" s="155"/>
      <c r="B569" s="155">
        <v>567</v>
      </c>
      <c r="C569" s="156" t="s">
        <v>720</v>
      </c>
      <c r="D569" s="157" t="s">
        <v>25</v>
      </c>
      <c r="E569" s="155" t="s">
        <v>3605</v>
      </c>
      <c r="F569" s="162" t="s">
        <v>819</v>
      </c>
      <c r="G569" s="162" t="s">
        <v>3663</v>
      </c>
      <c r="H569" s="162"/>
      <c r="I569" s="158" t="str">
        <f>IF(VLOOKUP($D569,WCS_Sample_Status_2015Oct19_All!$A$1:$Z$216,2,FALSE)=0,"",VLOOKUP($D569,WCS_Sample_Status_2015Oct19_All!$A$1:$Z$216,2,FALSE))</f>
        <v>18 10</v>
      </c>
      <c r="J569" s="158" t="str">
        <f>IF(VLOOKUP($D569,WCS_Sample_Status_2015Oct19_All!$A$1:$Z$216,3,FALSE)=0,"",VLOOKUP($D569,WCS_Sample_Status_2015Oct19_All!$A$1:$Z$216,3,FALSE))</f>
        <v/>
      </c>
      <c r="K569" s="158" t="str">
        <f>IF(VLOOKUP($D569,WCS_Sample_Status_2015Oct19_All!$A$1:$Z$216,4,FALSE)=0,"",VLOOKUP($D569,WCS_Sample_Status_2015Oct19_All!$A$1:$Z$216,4,FALSE))</f>
        <v/>
      </c>
      <c r="L569" s="158" t="str">
        <f>IF(VLOOKUP($D569,WCS_Sample_Status_2015Oct19_All!$A$1:$Z$216,5,FALSE)=0,"",VLOOKUP($D569,WCS_Sample_Status_2015Oct19_All!$A$1:$Z$216,5,FALSE))</f>
        <v/>
      </c>
      <c r="M569" s="159">
        <f>IF(VLOOKUP($D569,WCS_Sample_Status_2015Oct19_All!$A$1:$Z$216,14,FALSE)=0,"",VLOOKUP($D569,WCS_Sample_Status_2015Oct19_All!$A$1:$Z$216,14,FALSE))</f>
        <v>425</v>
      </c>
      <c r="N569" s="160" t="e">
        <f>IF(VLOOKUP($D569,Leech_Combinations_20140919.xls!$A$1:$Q$382,6,FALSE)=0, "", VLOOKUP($D569,Leech_Combinations_20140919.xls!$A$1:$Q$382,6,FALSE))</f>
        <v>#N/A</v>
      </c>
      <c r="O569" s="160" t="e">
        <f>IF(VLOOKUP($D569,Leech_Combinations_20140919.xls!$A$1:$Q$382,3,FALSE)=0, "", VLOOKUP($D569,Leech_Combinations_20140919.xls!$A$1:$Q$382,3,FALSE))</f>
        <v>#N/A</v>
      </c>
      <c r="P569" s="155"/>
      <c r="Q569" s="155"/>
      <c r="R569" s="155"/>
    </row>
    <row r="570" spans="1:18" s="108" customFormat="1">
      <c r="A570" s="155"/>
      <c r="B570" s="155">
        <v>568</v>
      </c>
      <c r="C570" s="156" t="s">
        <v>720</v>
      </c>
      <c r="D570" s="157" t="s">
        <v>0</v>
      </c>
      <c r="E570" s="155" t="s">
        <v>3605</v>
      </c>
      <c r="F570" s="162" t="s">
        <v>819</v>
      </c>
      <c r="G570" s="162" t="s">
        <v>3663</v>
      </c>
      <c r="H570" s="162"/>
      <c r="I570" s="158" t="str">
        <f>IF(VLOOKUP($D570,WCS_Sample_Status_2015Oct19_All!$A$1:$Z$216,2,FALSE)=0,"",VLOOKUP($D570,WCS_Sample_Status_2015Oct19_All!$A$1:$Z$216,2,FALSE))</f>
        <v>17 10</v>
      </c>
      <c r="J570" s="158" t="str">
        <f>IF(VLOOKUP($D570,WCS_Sample_Status_2015Oct19_All!$A$1:$Z$216,3,FALSE)=0,"",VLOOKUP($D570,WCS_Sample_Status_2015Oct19_All!$A$1:$Z$216,3,FALSE))</f>
        <v/>
      </c>
      <c r="K570" s="158" t="str">
        <f>IF(VLOOKUP($D570,WCS_Sample_Status_2015Oct19_All!$A$1:$Z$216,4,FALSE)=0,"",VLOOKUP($D570,WCS_Sample_Status_2015Oct19_All!$A$1:$Z$216,4,FALSE))</f>
        <v/>
      </c>
      <c r="L570" s="158" t="str">
        <f>IF(VLOOKUP($D570,WCS_Sample_Status_2015Oct19_All!$A$1:$Z$216,5,FALSE)=0,"",VLOOKUP($D570,WCS_Sample_Status_2015Oct19_All!$A$1:$Z$216,5,FALSE))</f>
        <v/>
      </c>
      <c r="M570" s="159">
        <f>IF(VLOOKUP($D570,WCS_Sample_Status_2015Oct19_All!$A$1:$Z$216,14,FALSE)=0,"",VLOOKUP($D570,WCS_Sample_Status_2015Oct19_All!$A$1:$Z$216,14,FALSE))</f>
        <v>101</v>
      </c>
      <c r="N570" s="160" t="e">
        <f>IF(VLOOKUP($D570,Leech_Combinations_20140919.xls!$A$1:$Q$382,6,FALSE)=0, "", VLOOKUP($D570,Leech_Combinations_20140919.xls!$A$1:$Q$382,6,FALSE))</f>
        <v>#N/A</v>
      </c>
      <c r="O570" s="160" t="e">
        <f>IF(VLOOKUP($D570,Leech_Combinations_20140919.xls!$A$1:$Q$382,3,FALSE)=0, "", VLOOKUP($D570,Leech_Combinations_20140919.xls!$A$1:$Q$382,3,FALSE))</f>
        <v>#N/A</v>
      </c>
      <c r="P570" s="155"/>
      <c r="Q570" s="155"/>
      <c r="R570" s="155"/>
    </row>
    <row r="571" spans="1:18" s="108" customFormat="1">
      <c r="A571" s="155"/>
      <c r="B571" s="155">
        <v>569</v>
      </c>
      <c r="C571" s="156" t="s">
        <v>720</v>
      </c>
      <c r="D571" s="157" t="s">
        <v>112</v>
      </c>
      <c r="E571" s="155" t="s">
        <v>3605</v>
      </c>
      <c r="F571" s="162" t="s">
        <v>819</v>
      </c>
      <c r="G571" s="162" t="s">
        <v>3663</v>
      </c>
      <c r="H571" s="162"/>
      <c r="I571" s="158" t="str">
        <f>IF(VLOOKUP($D571,WCS_Sample_Status_2015Oct19_All!$A$1:$Z$216,2,FALSE)=0,"",VLOOKUP($D571,WCS_Sample_Status_2015Oct19_All!$A$1:$Z$216,2,FALSE))</f>
        <v>13-14 10</v>
      </c>
      <c r="J571" s="158" t="str">
        <f>IF(VLOOKUP($D571,WCS_Sample_Status_2015Oct19_All!$A$1:$Z$216,3,FALSE)=0,"",VLOOKUP($D571,WCS_Sample_Status_2015Oct19_All!$A$1:$Z$216,3,FALSE))</f>
        <v/>
      </c>
      <c r="K571" s="158" t="str">
        <f>IF(VLOOKUP($D571,WCS_Sample_Status_2015Oct19_All!$A$1:$Z$216,4,FALSE)=0,"",VLOOKUP($D571,WCS_Sample_Status_2015Oct19_All!$A$1:$Z$216,4,FALSE))</f>
        <v/>
      </c>
      <c r="L571" s="158" t="str">
        <f>IF(VLOOKUP($D571,WCS_Sample_Status_2015Oct19_All!$A$1:$Z$216,5,FALSE)=0,"",VLOOKUP($D571,WCS_Sample_Status_2015Oct19_All!$A$1:$Z$216,5,FALSE))</f>
        <v/>
      </c>
      <c r="M571" s="159">
        <f>IF(VLOOKUP($D571,WCS_Sample_Status_2015Oct19_All!$A$1:$Z$216,14,FALSE)=0,"",VLOOKUP($D571,WCS_Sample_Status_2015Oct19_All!$A$1:$Z$216,14,FALSE))</f>
        <v>44</v>
      </c>
      <c r="N571" s="160" t="e">
        <f>IF(VLOOKUP($D571,Leech_Combinations_20140919.xls!$A$1:$Q$382,6,FALSE)=0, "", VLOOKUP($D571,Leech_Combinations_20140919.xls!$A$1:$Q$382,6,FALSE))</f>
        <v>#N/A</v>
      </c>
      <c r="O571" s="160" t="e">
        <f>IF(VLOOKUP($D571,Leech_Combinations_20140919.xls!$A$1:$Q$382,3,FALSE)=0, "", VLOOKUP($D571,Leech_Combinations_20140919.xls!$A$1:$Q$382,3,FALSE))</f>
        <v>#N/A</v>
      </c>
      <c r="P571" s="155"/>
      <c r="Q571" s="155"/>
      <c r="R571" s="155"/>
    </row>
    <row r="572" spans="1:18" s="108" customFormat="1">
      <c r="B572" s="108">
        <v>570</v>
      </c>
      <c r="C572" s="121" t="s">
        <v>721</v>
      </c>
      <c r="D572" s="122" t="s">
        <v>659</v>
      </c>
      <c r="E572" s="108" t="s">
        <v>3653</v>
      </c>
      <c r="F572" s="162"/>
      <c r="G572" s="162" t="s">
        <v>3655</v>
      </c>
      <c r="H572" s="162"/>
      <c r="I572" s="110"/>
      <c r="J572" s="110"/>
      <c r="K572" s="110"/>
      <c r="L572" s="110"/>
      <c r="M572" s="112"/>
      <c r="N572" s="120"/>
      <c r="O572" s="120"/>
    </row>
    <row r="573" spans="1:18" s="108" customFormat="1">
      <c r="B573" s="108">
        <v>571</v>
      </c>
      <c r="C573" s="121" t="s">
        <v>721</v>
      </c>
      <c r="D573" s="122" t="s">
        <v>606</v>
      </c>
      <c r="E573" s="108" t="s">
        <v>3653</v>
      </c>
      <c r="F573" s="162"/>
      <c r="G573" s="162" t="s">
        <v>3655</v>
      </c>
      <c r="H573" s="162"/>
      <c r="I573" s="110"/>
      <c r="J573" s="110"/>
      <c r="K573" s="110"/>
      <c r="L573" s="110"/>
      <c r="M573" s="112"/>
      <c r="N573" s="120"/>
      <c r="O573" s="120"/>
    </row>
    <row r="574" spans="1:18" s="108" customFormat="1">
      <c r="B574" s="108">
        <v>572</v>
      </c>
      <c r="C574" s="121" t="s">
        <v>721</v>
      </c>
      <c r="D574" s="122" t="s">
        <v>544</v>
      </c>
      <c r="E574" s="108" t="s">
        <v>3653</v>
      </c>
      <c r="F574" s="162"/>
      <c r="G574" s="162" t="s">
        <v>3655</v>
      </c>
      <c r="H574" s="162"/>
      <c r="I574" s="110"/>
      <c r="J574" s="110"/>
      <c r="K574" s="110"/>
      <c r="L574" s="110"/>
      <c r="M574" s="112"/>
      <c r="N574" s="120"/>
      <c r="O574" s="120"/>
    </row>
    <row r="575" spans="1:18" s="108" customFormat="1">
      <c r="B575" s="108">
        <v>573</v>
      </c>
      <c r="C575" s="121" t="s">
        <v>721</v>
      </c>
      <c r="D575" s="122" t="s">
        <v>567</v>
      </c>
      <c r="E575" s="108" t="s">
        <v>3653</v>
      </c>
      <c r="F575" s="162"/>
      <c r="G575" s="162" t="s">
        <v>3655</v>
      </c>
      <c r="H575" s="162"/>
      <c r="I575" s="110"/>
      <c r="J575" s="110"/>
      <c r="K575" s="110"/>
      <c r="L575" s="110"/>
      <c r="M575" s="112"/>
      <c r="N575" s="120"/>
      <c r="O575" s="120"/>
    </row>
    <row r="576" spans="1:18" s="108" customFormat="1">
      <c r="B576" s="108">
        <v>574</v>
      </c>
      <c r="C576" s="121" t="s">
        <v>721</v>
      </c>
      <c r="D576" s="122" t="s">
        <v>568</v>
      </c>
      <c r="E576" s="108" t="s">
        <v>3653</v>
      </c>
      <c r="F576" s="162"/>
      <c r="G576" s="162" t="s">
        <v>3655</v>
      </c>
      <c r="H576" s="162"/>
      <c r="I576" s="110"/>
      <c r="J576" s="110"/>
      <c r="K576" s="110"/>
      <c r="L576" s="110"/>
      <c r="M576" s="112"/>
      <c r="N576" s="120"/>
      <c r="O576" s="120"/>
    </row>
    <row r="577" spans="1:18" s="108" customFormat="1">
      <c r="B577" s="108">
        <v>575</v>
      </c>
      <c r="C577" s="121" t="s">
        <v>721</v>
      </c>
      <c r="D577" s="122" t="s">
        <v>543</v>
      </c>
      <c r="E577" s="108" t="s">
        <v>3653</v>
      </c>
      <c r="F577" s="162"/>
      <c r="G577" s="162" t="s">
        <v>3655</v>
      </c>
      <c r="H577" s="162"/>
      <c r="I577" s="110"/>
      <c r="J577" s="110"/>
      <c r="K577" s="110"/>
      <c r="L577" s="110"/>
      <c r="M577" s="112"/>
      <c r="N577" s="120"/>
      <c r="O577" s="120"/>
    </row>
    <row r="578" spans="1:18" s="108" customFormat="1">
      <c r="B578" s="108">
        <v>576</v>
      </c>
      <c r="C578" s="121" t="s">
        <v>721</v>
      </c>
      <c r="D578" s="122" t="s">
        <v>553</v>
      </c>
      <c r="E578" s="108" t="s">
        <v>3653</v>
      </c>
      <c r="F578" s="162"/>
      <c r="G578" s="162" t="s">
        <v>3655</v>
      </c>
      <c r="H578" s="162"/>
      <c r="I578" s="110"/>
      <c r="J578" s="110"/>
      <c r="K578" s="110"/>
      <c r="L578" s="110"/>
      <c r="M578" s="112"/>
      <c r="N578" s="120"/>
      <c r="O578" s="120"/>
    </row>
    <row r="579" spans="1:18" s="108" customFormat="1">
      <c r="B579" s="108">
        <v>577</v>
      </c>
      <c r="C579" s="121" t="s">
        <v>721</v>
      </c>
      <c r="D579" s="122" t="s">
        <v>703</v>
      </c>
      <c r="E579" s="108" t="s">
        <v>3653</v>
      </c>
      <c r="F579" s="162"/>
      <c r="G579" s="162" t="s">
        <v>3655</v>
      </c>
      <c r="H579" s="162"/>
      <c r="I579" s="110"/>
      <c r="J579" s="110"/>
      <c r="K579" s="110"/>
      <c r="L579" s="110"/>
      <c r="M579" s="112"/>
      <c r="N579" s="120"/>
      <c r="O579" s="120"/>
    </row>
    <row r="580" spans="1:18" s="108" customFormat="1">
      <c r="B580" s="108">
        <v>578</v>
      </c>
      <c r="C580" s="121" t="s">
        <v>721</v>
      </c>
      <c r="D580" s="122" t="s">
        <v>710</v>
      </c>
      <c r="E580" s="108" t="s">
        <v>3653</v>
      </c>
      <c r="F580" s="162"/>
      <c r="G580" s="162" t="s">
        <v>3655</v>
      </c>
      <c r="H580" s="162"/>
      <c r="I580" s="110"/>
      <c r="J580" s="110"/>
      <c r="K580" s="110"/>
      <c r="L580" s="110"/>
      <c r="M580" s="112"/>
      <c r="N580" s="120"/>
      <c r="O580" s="120"/>
    </row>
    <row r="581" spans="1:18" s="108" customFormat="1">
      <c r="B581" s="108">
        <v>579</v>
      </c>
      <c r="C581" s="121" t="s">
        <v>721</v>
      </c>
      <c r="D581" s="122" t="s">
        <v>482</v>
      </c>
      <c r="E581" s="108" t="s">
        <v>3653</v>
      </c>
      <c r="F581" s="162"/>
      <c r="G581" s="162" t="s">
        <v>3655</v>
      </c>
      <c r="H581" s="162"/>
      <c r="I581" s="110"/>
      <c r="J581" s="110"/>
      <c r="K581" s="110"/>
      <c r="L581" s="110"/>
      <c r="M581" s="112"/>
      <c r="N581" s="120"/>
      <c r="O581" s="120"/>
    </row>
    <row r="582" spans="1:18" s="108" customFormat="1">
      <c r="B582" s="108">
        <v>580</v>
      </c>
      <c r="C582" s="121" t="s">
        <v>721</v>
      </c>
      <c r="D582" s="122" t="s">
        <v>692</v>
      </c>
      <c r="E582" s="108" t="s">
        <v>3653</v>
      </c>
      <c r="F582" s="162"/>
      <c r="G582" s="162" t="s">
        <v>3655</v>
      </c>
      <c r="H582" s="162"/>
      <c r="I582" s="110"/>
      <c r="J582" s="110"/>
      <c r="K582" s="110"/>
      <c r="L582" s="110"/>
      <c r="M582" s="112"/>
      <c r="N582" s="120"/>
      <c r="O582" s="120"/>
    </row>
    <row r="583" spans="1:18" s="108" customFormat="1">
      <c r="B583" s="108">
        <v>581</v>
      </c>
      <c r="C583" s="121" t="s">
        <v>721</v>
      </c>
      <c r="D583" s="122" t="s">
        <v>699</v>
      </c>
      <c r="E583" s="108" t="s">
        <v>3653</v>
      </c>
      <c r="F583" s="162"/>
      <c r="G583" s="162" t="s">
        <v>3655</v>
      </c>
      <c r="H583" s="162"/>
      <c r="I583" s="110"/>
      <c r="J583" s="110"/>
      <c r="K583" s="110"/>
      <c r="L583" s="110"/>
      <c r="M583" s="112"/>
      <c r="N583" s="120"/>
      <c r="O583" s="120"/>
    </row>
    <row r="584" spans="1:18" s="108" customFormat="1">
      <c r="A584" s="155"/>
      <c r="B584" s="155">
        <v>582</v>
      </c>
      <c r="C584" s="156" t="s">
        <v>721</v>
      </c>
      <c r="D584" s="157" t="s">
        <v>127</v>
      </c>
      <c r="E584" s="155" t="s">
        <v>3605</v>
      </c>
      <c r="F584" s="162" t="s">
        <v>819</v>
      </c>
      <c r="G584" s="162" t="s">
        <v>3660</v>
      </c>
      <c r="H584" s="162"/>
      <c r="I584" s="158">
        <f>IF(VLOOKUP($D584,WCS_Sample_Status_2015Oct19_All!$A$1:$Z$216,2,FALSE)=0,"",VLOOKUP($D584,WCS_Sample_Status_2015Oct19_All!$A$1:$Z$216,2,FALSE))</f>
        <v>41781</v>
      </c>
      <c r="J584" s="158" t="str">
        <f>IF(VLOOKUP($D584,WCS_Sample_Status_2015Oct19_All!$A$1:$Z$216,3,FALSE)=0,"",VLOOKUP($D584,WCS_Sample_Status_2015Oct19_All!$A$1:$Z$216,3,FALSE))</f>
        <v/>
      </c>
      <c r="K584" s="158" t="str">
        <f>IF(VLOOKUP($D584,WCS_Sample_Status_2015Oct19_All!$A$1:$Z$216,4,FALSE)=0,"",VLOOKUP($D584,WCS_Sample_Status_2015Oct19_All!$A$1:$Z$216,4,FALSE))</f>
        <v/>
      </c>
      <c r="L584" s="158" t="str">
        <f>IF(VLOOKUP($D584,WCS_Sample_Status_2015Oct19_All!$A$1:$Z$216,5,FALSE)=0,"",VLOOKUP($D584,WCS_Sample_Status_2015Oct19_All!$A$1:$Z$216,5,FALSE))</f>
        <v/>
      </c>
      <c r="M584" s="159">
        <f>IF(VLOOKUP($D584,WCS_Sample_Status_2015Oct19_All!$A$1:$Z$216,14,FALSE)=0,"",VLOOKUP($D584,WCS_Sample_Status_2015Oct19_All!$A$1:$Z$216,14,FALSE))</f>
        <v>50</v>
      </c>
      <c r="N584" s="160" t="e">
        <f>IF(VLOOKUP($D584,Leech_Combinations_20140919.xls!$A$1:$Q$382,6,FALSE)=0, "", VLOOKUP($D584,Leech_Combinations_20140919.xls!$A$1:$Q$382,6,FALSE))</f>
        <v>#N/A</v>
      </c>
      <c r="O584" s="160" t="e">
        <f>IF(VLOOKUP($D584,Leech_Combinations_20140919.xls!$A$1:$Q$382,3,FALSE)=0, "", VLOOKUP($D584,Leech_Combinations_20140919.xls!$A$1:$Q$382,3,FALSE))</f>
        <v>#N/A</v>
      </c>
      <c r="P584" s="155"/>
      <c r="Q584" s="155"/>
      <c r="R584" s="155"/>
    </row>
    <row r="585" spans="1:18" s="108" customFormat="1">
      <c r="A585" s="155"/>
      <c r="B585" s="155">
        <v>583</v>
      </c>
      <c r="C585" s="156" t="s">
        <v>721</v>
      </c>
      <c r="D585" s="157" t="s">
        <v>120</v>
      </c>
      <c r="E585" s="155" t="s">
        <v>3605</v>
      </c>
      <c r="F585" s="162" t="s">
        <v>819</v>
      </c>
      <c r="G585" s="162" t="s">
        <v>3660</v>
      </c>
      <c r="H585" s="162"/>
      <c r="I585" s="158">
        <f>IF(VLOOKUP($D585,WCS_Sample_Status_2015Oct19_All!$A$1:$Z$216,2,FALSE)=0,"",VLOOKUP($D585,WCS_Sample_Status_2015Oct19_All!$A$1:$Z$216,2,FALSE))</f>
        <v>41781</v>
      </c>
      <c r="J585" s="158" t="str">
        <f>IF(VLOOKUP($D585,WCS_Sample_Status_2015Oct19_All!$A$1:$Z$216,3,FALSE)=0,"",VLOOKUP($D585,WCS_Sample_Status_2015Oct19_All!$A$1:$Z$216,3,FALSE))</f>
        <v/>
      </c>
      <c r="K585" s="158" t="str">
        <f>IF(VLOOKUP($D585,WCS_Sample_Status_2015Oct19_All!$A$1:$Z$216,4,FALSE)=0,"",VLOOKUP($D585,WCS_Sample_Status_2015Oct19_All!$A$1:$Z$216,4,FALSE))</f>
        <v/>
      </c>
      <c r="L585" s="158" t="str">
        <f>IF(VLOOKUP($D585,WCS_Sample_Status_2015Oct19_All!$A$1:$Z$216,5,FALSE)=0,"",VLOOKUP($D585,WCS_Sample_Status_2015Oct19_All!$A$1:$Z$216,5,FALSE))</f>
        <v/>
      </c>
      <c r="M585" s="159">
        <f>IF(VLOOKUP($D585,WCS_Sample_Status_2015Oct19_All!$A$1:$Z$216,14,FALSE)=0,"",VLOOKUP($D585,WCS_Sample_Status_2015Oct19_All!$A$1:$Z$216,14,FALSE))</f>
        <v>50</v>
      </c>
      <c r="N585" s="160" t="e">
        <f>IF(VLOOKUP($D585,Leech_Combinations_20140919.xls!$A$1:$Q$382,6,FALSE)=0, "", VLOOKUP($D585,Leech_Combinations_20140919.xls!$A$1:$Q$382,6,FALSE))</f>
        <v>#N/A</v>
      </c>
      <c r="O585" s="160" t="e">
        <f>IF(VLOOKUP($D585,Leech_Combinations_20140919.xls!$A$1:$Q$382,3,FALSE)=0, "", VLOOKUP($D585,Leech_Combinations_20140919.xls!$A$1:$Q$382,3,FALSE))</f>
        <v>#N/A</v>
      </c>
      <c r="P585" s="155"/>
      <c r="Q585" s="155"/>
      <c r="R585" s="155"/>
    </row>
    <row r="586" spans="1:18" s="108" customFormat="1">
      <c r="A586" s="155"/>
      <c r="B586" s="155">
        <v>584</v>
      </c>
      <c r="C586" s="156" t="s">
        <v>721</v>
      </c>
      <c r="D586" s="157" t="s">
        <v>388</v>
      </c>
      <c r="E586" s="155" t="s">
        <v>3605</v>
      </c>
      <c r="F586" s="162" t="s">
        <v>819</v>
      </c>
      <c r="G586" s="162" t="s">
        <v>3660</v>
      </c>
      <c r="H586" s="162"/>
      <c r="I586" s="158">
        <f>IF(VLOOKUP($D586,WCS_Sample_Status_2015Oct19_All!$A$1:$Z$216,2,FALSE)=0,"",VLOOKUP($D586,WCS_Sample_Status_2015Oct19_All!$A$1:$Z$216,2,FALSE))</f>
        <v>41783</v>
      </c>
      <c r="J586" s="158" t="str">
        <f>IF(VLOOKUP($D586,WCS_Sample_Status_2015Oct19_All!$A$1:$Z$216,3,FALSE)=0,"",VLOOKUP($D586,WCS_Sample_Status_2015Oct19_All!$A$1:$Z$216,3,FALSE))</f>
        <v/>
      </c>
      <c r="K586" s="158" t="str">
        <f>IF(VLOOKUP($D586,WCS_Sample_Status_2015Oct19_All!$A$1:$Z$216,4,FALSE)=0,"",VLOOKUP($D586,WCS_Sample_Status_2015Oct19_All!$A$1:$Z$216,4,FALSE))</f>
        <v/>
      </c>
      <c r="L586" s="158" t="str">
        <f>IF(VLOOKUP($D586,WCS_Sample_Status_2015Oct19_All!$A$1:$Z$216,5,FALSE)=0,"",VLOOKUP($D586,WCS_Sample_Status_2015Oct19_All!$A$1:$Z$216,5,FALSE))</f>
        <v/>
      </c>
      <c r="M586" s="159">
        <f>IF(VLOOKUP($D586,WCS_Sample_Status_2015Oct19_All!$A$1:$Z$216,14,FALSE)=0,"",VLOOKUP($D586,WCS_Sample_Status_2015Oct19_All!$A$1:$Z$216,14,FALSE))</f>
        <v>50</v>
      </c>
      <c r="N586" s="160" t="e">
        <f>IF(VLOOKUP($D586,Leech_Combinations_20140919.xls!$A$1:$Q$382,6,FALSE)=0, "", VLOOKUP($D586,Leech_Combinations_20140919.xls!$A$1:$Q$382,6,FALSE))</f>
        <v>#N/A</v>
      </c>
      <c r="O586" s="160" t="e">
        <f>IF(VLOOKUP($D586,Leech_Combinations_20140919.xls!$A$1:$Q$382,3,FALSE)=0, "", VLOOKUP($D586,Leech_Combinations_20140919.xls!$A$1:$Q$382,3,FALSE))</f>
        <v>#N/A</v>
      </c>
      <c r="P586" s="155"/>
      <c r="Q586" s="155"/>
      <c r="R586" s="155"/>
    </row>
    <row r="587" spans="1:18" s="108" customFormat="1">
      <c r="A587" s="155"/>
      <c r="B587" s="155">
        <v>585</v>
      </c>
      <c r="C587" s="156" t="s">
        <v>721</v>
      </c>
      <c r="D587" s="157" t="s">
        <v>72</v>
      </c>
      <c r="E587" s="155" t="s">
        <v>3605</v>
      </c>
      <c r="F587" s="162" t="s">
        <v>819</v>
      </c>
      <c r="G587" s="162" t="s">
        <v>3660</v>
      </c>
      <c r="H587" s="162"/>
      <c r="I587" s="158">
        <f>IF(VLOOKUP($D587,WCS_Sample_Status_2015Oct19_All!$A$1:$Z$216,2,FALSE)=0,"",VLOOKUP($D587,WCS_Sample_Status_2015Oct19_All!$A$1:$Z$216,2,FALSE))</f>
        <v>41784</v>
      </c>
      <c r="J587" s="158" t="str">
        <f>IF(VLOOKUP($D587,WCS_Sample_Status_2015Oct19_All!$A$1:$Z$216,3,FALSE)=0,"",VLOOKUP($D587,WCS_Sample_Status_2015Oct19_All!$A$1:$Z$216,3,FALSE))</f>
        <v/>
      </c>
      <c r="K587" s="158" t="str">
        <f>IF(VLOOKUP($D587,WCS_Sample_Status_2015Oct19_All!$A$1:$Z$216,4,FALSE)=0,"",VLOOKUP($D587,WCS_Sample_Status_2015Oct19_All!$A$1:$Z$216,4,FALSE))</f>
        <v/>
      </c>
      <c r="L587" s="158" t="str">
        <f>IF(VLOOKUP($D587,WCS_Sample_Status_2015Oct19_All!$A$1:$Z$216,5,FALSE)=0,"",VLOOKUP($D587,WCS_Sample_Status_2015Oct19_All!$A$1:$Z$216,5,FALSE))</f>
        <v/>
      </c>
      <c r="M587" s="159">
        <f>IF(VLOOKUP($D587,WCS_Sample_Status_2015Oct19_All!$A$1:$Z$216,14,FALSE)=0,"",VLOOKUP($D587,WCS_Sample_Status_2015Oct19_All!$A$1:$Z$216,14,FALSE))</f>
        <v>50</v>
      </c>
      <c r="N587" s="160" t="e">
        <f>IF(VLOOKUP($D587,Leech_Combinations_20140919.xls!$A$1:$Q$382,6,FALSE)=0, "", VLOOKUP($D587,Leech_Combinations_20140919.xls!$A$1:$Q$382,6,FALSE))</f>
        <v>#N/A</v>
      </c>
      <c r="O587" s="160" t="e">
        <f>IF(VLOOKUP($D587,Leech_Combinations_20140919.xls!$A$1:$Q$382,3,FALSE)=0, "", VLOOKUP($D587,Leech_Combinations_20140919.xls!$A$1:$Q$382,3,FALSE))</f>
        <v>#N/A</v>
      </c>
      <c r="P587" s="155"/>
      <c r="Q587" s="155"/>
      <c r="R587" s="155"/>
    </row>
    <row r="588" spans="1:18" s="108" customFormat="1">
      <c r="A588" s="155"/>
      <c r="B588" s="155">
        <v>586</v>
      </c>
      <c r="C588" s="156" t="s">
        <v>721</v>
      </c>
      <c r="D588" s="157" t="s">
        <v>222</v>
      </c>
      <c r="E588" s="155" t="s">
        <v>3605</v>
      </c>
      <c r="F588" s="162" t="s">
        <v>819</v>
      </c>
      <c r="G588" s="162" t="s">
        <v>3660</v>
      </c>
      <c r="H588" s="162"/>
      <c r="I588" s="158">
        <f>IF(VLOOKUP($D588,WCS_Sample_Status_2015Oct19_All!$A$1:$Z$216,2,FALSE)=0,"",VLOOKUP($D588,WCS_Sample_Status_2015Oct19_All!$A$1:$Z$216,2,FALSE))</f>
        <v>41784</v>
      </c>
      <c r="J588" s="158" t="str">
        <f>IF(VLOOKUP($D588,WCS_Sample_Status_2015Oct19_All!$A$1:$Z$216,3,FALSE)=0,"",VLOOKUP($D588,WCS_Sample_Status_2015Oct19_All!$A$1:$Z$216,3,FALSE))</f>
        <v/>
      </c>
      <c r="K588" s="158" t="str">
        <f>IF(VLOOKUP($D588,WCS_Sample_Status_2015Oct19_All!$A$1:$Z$216,4,FALSE)=0,"",VLOOKUP($D588,WCS_Sample_Status_2015Oct19_All!$A$1:$Z$216,4,FALSE))</f>
        <v/>
      </c>
      <c r="L588" s="158" t="str">
        <f>IF(VLOOKUP($D588,WCS_Sample_Status_2015Oct19_All!$A$1:$Z$216,5,FALSE)=0,"",VLOOKUP($D588,WCS_Sample_Status_2015Oct19_All!$A$1:$Z$216,5,FALSE))</f>
        <v/>
      </c>
      <c r="M588" s="159">
        <f>IF(VLOOKUP($D588,WCS_Sample_Status_2015Oct19_All!$A$1:$Z$216,14,FALSE)=0,"",VLOOKUP($D588,WCS_Sample_Status_2015Oct19_All!$A$1:$Z$216,14,FALSE))</f>
        <v>32</v>
      </c>
      <c r="N588" s="160" t="e">
        <f>IF(VLOOKUP($D588,Leech_Combinations_20140919.xls!$A$1:$Q$382,6,FALSE)=0, "", VLOOKUP($D588,Leech_Combinations_20140919.xls!$A$1:$Q$382,6,FALSE))</f>
        <v>#N/A</v>
      </c>
      <c r="O588" s="160" t="e">
        <f>IF(VLOOKUP($D588,Leech_Combinations_20140919.xls!$A$1:$Q$382,3,FALSE)=0, "", VLOOKUP($D588,Leech_Combinations_20140919.xls!$A$1:$Q$382,3,FALSE))</f>
        <v>#N/A</v>
      </c>
      <c r="P588" s="155"/>
      <c r="Q588" s="155"/>
      <c r="R588" s="155"/>
    </row>
    <row r="589" spans="1:18" s="108" customFormat="1">
      <c r="A589" s="155"/>
      <c r="B589" s="155">
        <v>587</v>
      </c>
      <c r="C589" s="156" t="s">
        <v>721</v>
      </c>
      <c r="D589" s="157" t="s">
        <v>326</v>
      </c>
      <c r="E589" s="155" t="s">
        <v>3605</v>
      </c>
      <c r="F589" s="162" t="s">
        <v>819</v>
      </c>
      <c r="G589" s="162" t="s">
        <v>3660</v>
      </c>
      <c r="H589" s="162"/>
      <c r="I589" s="158">
        <f>IF(VLOOKUP($D589,WCS_Sample_Status_2015Oct19_All!$A$1:$Z$216,2,FALSE)=0,"",VLOOKUP($D589,WCS_Sample_Status_2015Oct19_All!$A$1:$Z$216,2,FALSE))</f>
        <v>41784</v>
      </c>
      <c r="J589" s="158" t="str">
        <f>IF(VLOOKUP($D589,WCS_Sample_Status_2015Oct19_All!$A$1:$Z$216,3,FALSE)=0,"",VLOOKUP($D589,WCS_Sample_Status_2015Oct19_All!$A$1:$Z$216,3,FALSE))</f>
        <v/>
      </c>
      <c r="K589" s="158" t="str">
        <f>IF(VLOOKUP($D589,WCS_Sample_Status_2015Oct19_All!$A$1:$Z$216,4,FALSE)=0,"",VLOOKUP($D589,WCS_Sample_Status_2015Oct19_All!$A$1:$Z$216,4,FALSE))</f>
        <v/>
      </c>
      <c r="L589" s="158" t="str">
        <f>IF(VLOOKUP($D589,WCS_Sample_Status_2015Oct19_All!$A$1:$Z$216,5,FALSE)=0,"",VLOOKUP($D589,WCS_Sample_Status_2015Oct19_All!$A$1:$Z$216,5,FALSE))</f>
        <v/>
      </c>
      <c r="M589" s="159">
        <f>IF(VLOOKUP($D589,WCS_Sample_Status_2015Oct19_All!$A$1:$Z$216,14,FALSE)=0,"",VLOOKUP($D589,WCS_Sample_Status_2015Oct19_All!$A$1:$Z$216,14,FALSE))</f>
        <v>18</v>
      </c>
      <c r="N589" s="160" t="e">
        <f>IF(VLOOKUP($D589,Leech_Combinations_20140919.xls!$A$1:$Q$382,6,FALSE)=0, "", VLOOKUP($D589,Leech_Combinations_20140919.xls!$A$1:$Q$382,6,FALSE))</f>
        <v>#N/A</v>
      </c>
      <c r="O589" s="160" t="e">
        <f>IF(VLOOKUP($D589,Leech_Combinations_20140919.xls!$A$1:$Q$382,3,FALSE)=0, "", VLOOKUP($D589,Leech_Combinations_20140919.xls!$A$1:$Q$382,3,FALSE))</f>
        <v>#N/A</v>
      </c>
      <c r="P589" s="155"/>
      <c r="Q589" s="155"/>
      <c r="R589" s="155"/>
    </row>
    <row r="590" spans="1:18" s="108" customFormat="1">
      <c r="A590" s="155"/>
      <c r="B590" s="155">
        <v>588</v>
      </c>
      <c r="C590" s="156" t="s">
        <v>721</v>
      </c>
      <c r="D590" s="157" t="s">
        <v>124</v>
      </c>
      <c r="E590" s="155" t="s">
        <v>3605</v>
      </c>
      <c r="F590" s="162" t="s">
        <v>819</v>
      </c>
      <c r="G590" s="162" t="s">
        <v>3660</v>
      </c>
      <c r="H590" s="162"/>
      <c r="I590" s="158">
        <f>IF(VLOOKUP($D590,WCS_Sample_Status_2015Oct19_All!$A$1:$Z$216,2,FALSE)=0,"",VLOOKUP($D590,WCS_Sample_Status_2015Oct19_All!$A$1:$Z$216,2,FALSE))</f>
        <v>41785</v>
      </c>
      <c r="J590" s="158" t="str">
        <f>IF(VLOOKUP($D590,WCS_Sample_Status_2015Oct19_All!$A$1:$Z$216,3,FALSE)=0,"",VLOOKUP($D590,WCS_Sample_Status_2015Oct19_All!$A$1:$Z$216,3,FALSE))</f>
        <v/>
      </c>
      <c r="K590" s="158" t="str">
        <f>IF(VLOOKUP($D590,WCS_Sample_Status_2015Oct19_All!$A$1:$Z$216,4,FALSE)=0,"",VLOOKUP($D590,WCS_Sample_Status_2015Oct19_All!$A$1:$Z$216,4,FALSE))</f>
        <v/>
      </c>
      <c r="L590" s="158" t="str">
        <f>IF(VLOOKUP($D590,WCS_Sample_Status_2015Oct19_All!$A$1:$Z$216,5,FALSE)=0,"",VLOOKUP($D590,WCS_Sample_Status_2015Oct19_All!$A$1:$Z$216,5,FALSE))</f>
        <v/>
      </c>
      <c r="M590" s="159">
        <f>IF(VLOOKUP($D590,WCS_Sample_Status_2015Oct19_All!$A$1:$Z$216,14,FALSE)=0,"",VLOOKUP($D590,WCS_Sample_Status_2015Oct19_All!$A$1:$Z$216,14,FALSE))</f>
        <v>28</v>
      </c>
      <c r="N590" s="160" t="e">
        <f>IF(VLOOKUP($D590,Leech_Combinations_20140919.xls!$A$1:$Q$382,6,FALSE)=0, "", VLOOKUP($D590,Leech_Combinations_20140919.xls!$A$1:$Q$382,6,FALSE))</f>
        <v>#N/A</v>
      </c>
      <c r="O590" s="160" t="e">
        <f>IF(VLOOKUP($D590,Leech_Combinations_20140919.xls!$A$1:$Q$382,3,FALSE)=0, "", VLOOKUP($D590,Leech_Combinations_20140919.xls!$A$1:$Q$382,3,FALSE))</f>
        <v>#N/A</v>
      </c>
      <c r="P590" s="155"/>
      <c r="Q590" s="155"/>
      <c r="R590" s="155"/>
    </row>
    <row r="591" spans="1:18" s="108" customFormat="1">
      <c r="A591" s="155"/>
      <c r="B591" s="155">
        <v>589</v>
      </c>
      <c r="C591" s="156" t="s">
        <v>721</v>
      </c>
      <c r="D591" s="157" t="s">
        <v>475</v>
      </c>
      <c r="E591" s="155" t="s">
        <v>3605</v>
      </c>
      <c r="F591" s="162" t="s">
        <v>819</v>
      </c>
      <c r="G591" s="162" t="s">
        <v>3660</v>
      </c>
      <c r="H591" s="162"/>
      <c r="I591" s="158">
        <f>IF(VLOOKUP($D591,WCS_Sample_Status_2015Oct19_All!$A$1:$Z$216,2,FALSE)=0,"",VLOOKUP($D591,WCS_Sample_Status_2015Oct19_All!$A$1:$Z$216,2,FALSE))</f>
        <v>41785</v>
      </c>
      <c r="J591" s="158" t="str">
        <f>IF(VLOOKUP($D591,WCS_Sample_Status_2015Oct19_All!$A$1:$Z$216,3,FALSE)=0,"",VLOOKUP($D591,WCS_Sample_Status_2015Oct19_All!$A$1:$Z$216,3,FALSE))</f>
        <v/>
      </c>
      <c r="K591" s="158" t="str">
        <f>IF(VLOOKUP($D591,WCS_Sample_Status_2015Oct19_All!$A$1:$Z$216,4,FALSE)=0,"",VLOOKUP($D591,WCS_Sample_Status_2015Oct19_All!$A$1:$Z$216,4,FALSE))</f>
        <v/>
      </c>
      <c r="L591" s="158" t="str">
        <f>IF(VLOOKUP($D591,WCS_Sample_Status_2015Oct19_All!$A$1:$Z$216,5,FALSE)=0,"",VLOOKUP($D591,WCS_Sample_Status_2015Oct19_All!$A$1:$Z$216,5,FALSE))</f>
        <v/>
      </c>
      <c r="M591" s="159">
        <f>IF(VLOOKUP($D591,WCS_Sample_Status_2015Oct19_All!$A$1:$Z$216,14,FALSE)=0,"",VLOOKUP($D591,WCS_Sample_Status_2015Oct19_All!$A$1:$Z$216,14,FALSE))</f>
        <v>22</v>
      </c>
      <c r="N591" s="160" t="e">
        <f>IF(VLOOKUP($D591,Leech_Combinations_20140919.xls!$A$1:$Q$382,6,FALSE)=0, "", VLOOKUP($D591,Leech_Combinations_20140919.xls!$A$1:$Q$382,6,FALSE))</f>
        <v>#N/A</v>
      </c>
      <c r="O591" s="160" t="e">
        <f>IF(VLOOKUP($D591,Leech_Combinations_20140919.xls!$A$1:$Q$382,3,FALSE)=0, "", VLOOKUP($D591,Leech_Combinations_20140919.xls!$A$1:$Q$382,3,FALSE))</f>
        <v>#N/A</v>
      </c>
      <c r="P591" s="155"/>
      <c r="Q591" s="155"/>
      <c r="R591" s="155"/>
    </row>
    <row r="592" spans="1:18" s="108" customFormat="1">
      <c r="A592" s="155"/>
      <c r="B592" s="155">
        <v>590</v>
      </c>
      <c r="C592" s="156" t="s">
        <v>721</v>
      </c>
      <c r="D592" s="157" t="s">
        <v>399</v>
      </c>
      <c r="E592" s="155" t="s">
        <v>3605</v>
      </c>
      <c r="F592" s="162" t="s">
        <v>819</v>
      </c>
      <c r="G592" s="162" t="s">
        <v>3660</v>
      </c>
      <c r="H592" s="162"/>
      <c r="I592" s="158">
        <f>IF(VLOOKUP($D592,WCS_Sample_Status_2015Oct19_All!$A$1:$Z$216,2,FALSE)=0,"",VLOOKUP($D592,WCS_Sample_Status_2015Oct19_All!$A$1:$Z$216,2,FALSE))</f>
        <v>41785</v>
      </c>
      <c r="J592" s="158" t="str">
        <f>IF(VLOOKUP($D592,WCS_Sample_Status_2015Oct19_All!$A$1:$Z$216,3,FALSE)=0,"",VLOOKUP($D592,WCS_Sample_Status_2015Oct19_All!$A$1:$Z$216,3,FALSE))</f>
        <v/>
      </c>
      <c r="K592" s="158" t="str">
        <f>IF(VLOOKUP($D592,WCS_Sample_Status_2015Oct19_All!$A$1:$Z$216,4,FALSE)=0,"",VLOOKUP($D592,WCS_Sample_Status_2015Oct19_All!$A$1:$Z$216,4,FALSE))</f>
        <v/>
      </c>
      <c r="L592" s="158" t="str">
        <f>IF(VLOOKUP($D592,WCS_Sample_Status_2015Oct19_All!$A$1:$Z$216,5,FALSE)=0,"",VLOOKUP($D592,WCS_Sample_Status_2015Oct19_All!$A$1:$Z$216,5,FALSE))</f>
        <v/>
      </c>
      <c r="M592" s="159">
        <f>IF(VLOOKUP($D592,WCS_Sample_Status_2015Oct19_All!$A$1:$Z$216,14,FALSE)=0,"",VLOOKUP($D592,WCS_Sample_Status_2015Oct19_All!$A$1:$Z$216,14,FALSE))</f>
        <v>12</v>
      </c>
      <c r="N592" s="160" t="e">
        <f>IF(VLOOKUP($D592,Leech_Combinations_20140919.xls!$A$1:$Q$382,6,FALSE)=0, "", VLOOKUP($D592,Leech_Combinations_20140919.xls!$A$1:$Q$382,6,FALSE))</f>
        <v>#N/A</v>
      </c>
      <c r="O592" s="160" t="e">
        <f>IF(VLOOKUP($D592,Leech_Combinations_20140919.xls!$A$1:$Q$382,3,FALSE)=0, "", VLOOKUP($D592,Leech_Combinations_20140919.xls!$A$1:$Q$382,3,FALSE))</f>
        <v>#N/A</v>
      </c>
      <c r="P592" s="155"/>
      <c r="Q592" s="155"/>
      <c r="R592" s="155"/>
    </row>
    <row r="593" spans="1:18" s="108" customFormat="1">
      <c r="A593" s="155"/>
      <c r="B593" s="155">
        <v>591</v>
      </c>
      <c r="C593" s="156" t="s">
        <v>721</v>
      </c>
      <c r="D593" s="157" t="s">
        <v>2</v>
      </c>
      <c r="E593" s="155" t="s">
        <v>3605</v>
      </c>
      <c r="F593" s="162" t="s">
        <v>819</v>
      </c>
      <c r="G593" s="162" t="s">
        <v>3660</v>
      </c>
      <c r="H593" s="162"/>
      <c r="I593" s="158">
        <f>IF(VLOOKUP($D593,WCS_Sample_Status_2015Oct19_All!$A$1:$Z$216,2,FALSE)=0,"",VLOOKUP($D593,WCS_Sample_Status_2015Oct19_All!$A$1:$Z$216,2,FALSE))</f>
        <v>41785</v>
      </c>
      <c r="J593" s="158" t="str">
        <f>IF(VLOOKUP($D593,WCS_Sample_Status_2015Oct19_All!$A$1:$Z$216,3,FALSE)=0,"",VLOOKUP($D593,WCS_Sample_Status_2015Oct19_All!$A$1:$Z$216,3,FALSE))</f>
        <v/>
      </c>
      <c r="K593" s="158" t="str">
        <f>IF(VLOOKUP($D593,WCS_Sample_Status_2015Oct19_All!$A$1:$Z$216,4,FALSE)=0,"",VLOOKUP($D593,WCS_Sample_Status_2015Oct19_All!$A$1:$Z$216,4,FALSE))</f>
        <v/>
      </c>
      <c r="L593" s="158" t="str">
        <f>IF(VLOOKUP($D593,WCS_Sample_Status_2015Oct19_All!$A$1:$Z$216,5,FALSE)=0,"",VLOOKUP($D593,WCS_Sample_Status_2015Oct19_All!$A$1:$Z$216,5,FALSE))</f>
        <v/>
      </c>
      <c r="M593" s="159">
        <f>IF(VLOOKUP($D593,WCS_Sample_Status_2015Oct19_All!$A$1:$Z$216,14,FALSE)=0,"",VLOOKUP($D593,WCS_Sample_Status_2015Oct19_All!$A$1:$Z$216,14,FALSE))</f>
        <v>38</v>
      </c>
      <c r="N593" s="160" t="e">
        <f>IF(VLOOKUP($D593,Leech_Combinations_20140919.xls!$A$1:$Q$382,6,FALSE)=0, "", VLOOKUP($D593,Leech_Combinations_20140919.xls!$A$1:$Q$382,6,FALSE))</f>
        <v>#N/A</v>
      </c>
      <c r="O593" s="160" t="e">
        <f>IF(VLOOKUP($D593,Leech_Combinations_20140919.xls!$A$1:$Q$382,3,FALSE)=0, "", VLOOKUP($D593,Leech_Combinations_20140919.xls!$A$1:$Q$382,3,FALSE))</f>
        <v>#N/A</v>
      </c>
      <c r="P593" s="155"/>
      <c r="Q593" s="155"/>
      <c r="R593" s="155"/>
    </row>
    <row r="594" spans="1:18" s="108" customFormat="1">
      <c r="A594" s="155"/>
      <c r="B594" s="155">
        <v>592</v>
      </c>
      <c r="C594" s="156" t="s">
        <v>721</v>
      </c>
      <c r="D594" s="157" t="s">
        <v>163</v>
      </c>
      <c r="E594" s="155" t="s">
        <v>3605</v>
      </c>
      <c r="F594" s="162" t="s">
        <v>819</v>
      </c>
      <c r="G594" s="162" t="s">
        <v>3660</v>
      </c>
      <c r="H594" s="162"/>
      <c r="I594" s="158">
        <f>IF(VLOOKUP($D594,WCS_Sample_Status_2015Oct19_All!$A$1:$Z$216,2,FALSE)=0,"",VLOOKUP($D594,WCS_Sample_Status_2015Oct19_All!$A$1:$Z$216,2,FALSE))</f>
        <v>41785</v>
      </c>
      <c r="J594" s="158" t="str">
        <f>IF(VLOOKUP($D594,WCS_Sample_Status_2015Oct19_All!$A$1:$Z$216,3,FALSE)=0,"",VLOOKUP($D594,WCS_Sample_Status_2015Oct19_All!$A$1:$Z$216,3,FALSE))</f>
        <v/>
      </c>
      <c r="K594" s="158" t="str">
        <f>IF(VLOOKUP($D594,WCS_Sample_Status_2015Oct19_All!$A$1:$Z$216,4,FALSE)=0,"",VLOOKUP($D594,WCS_Sample_Status_2015Oct19_All!$A$1:$Z$216,4,FALSE))</f>
        <v/>
      </c>
      <c r="L594" s="158" t="str">
        <f>IF(VLOOKUP($D594,WCS_Sample_Status_2015Oct19_All!$A$1:$Z$216,5,FALSE)=0,"",VLOOKUP($D594,WCS_Sample_Status_2015Oct19_All!$A$1:$Z$216,5,FALSE))</f>
        <v/>
      </c>
      <c r="M594" s="159">
        <f>IF(VLOOKUP($D594,WCS_Sample_Status_2015Oct19_All!$A$1:$Z$216,14,FALSE)=0,"",VLOOKUP($D594,WCS_Sample_Status_2015Oct19_All!$A$1:$Z$216,14,FALSE))</f>
        <v>12</v>
      </c>
      <c r="N594" s="160" t="e">
        <f>IF(VLOOKUP($D594,Leech_Combinations_20140919.xls!$A$1:$Q$382,6,FALSE)=0, "", VLOOKUP($D594,Leech_Combinations_20140919.xls!$A$1:$Q$382,6,FALSE))</f>
        <v>#N/A</v>
      </c>
      <c r="O594" s="160" t="e">
        <f>IF(VLOOKUP($D594,Leech_Combinations_20140919.xls!$A$1:$Q$382,3,FALSE)=0, "", VLOOKUP($D594,Leech_Combinations_20140919.xls!$A$1:$Q$382,3,FALSE))</f>
        <v>#N/A</v>
      </c>
      <c r="P594" s="155"/>
      <c r="Q594" s="155"/>
      <c r="R594" s="155"/>
    </row>
    <row r="595" spans="1:18" s="108" customFormat="1">
      <c r="A595" s="155"/>
      <c r="B595" s="155">
        <v>593</v>
      </c>
      <c r="C595" s="156" t="s">
        <v>721</v>
      </c>
      <c r="D595" s="157" t="s">
        <v>311</v>
      </c>
      <c r="E595" s="155" t="s">
        <v>3605</v>
      </c>
      <c r="F595" s="162" t="s">
        <v>819</v>
      </c>
      <c r="G595" s="162" t="s">
        <v>3660</v>
      </c>
      <c r="H595" s="162"/>
      <c r="I595" s="158">
        <f>IF(VLOOKUP($D595,WCS_Sample_Status_2015Oct19_All!$A$1:$Z$216,2,FALSE)=0,"",VLOOKUP($D595,WCS_Sample_Status_2015Oct19_All!$A$1:$Z$216,2,FALSE))</f>
        <v>41785</v>
      </c>
      <c r="J595" s="158" t="str">
        <f>IF(VLOOKUP($D595,WCS_Sample_Status_2015Oct19_All!$A$1:$Z$216,3,FALSE)=0,"",VLOOKUP($D595,WCS_Sample_Status_2015Oct19_All!$A$1:$Z$216,3,FALSE))</f>
        <v/>
      </c>
      <c r="K595" s="158" t="str">
        <f>IF(VLOOKUP($D595,WCS_Sample_Status_2015Oct19_All!$A$1:$Z$216,4,FALSE)=0,"",VLOOKUP($D595,WCS_Sample_Status_2015Oct19_All!$A$1:$Z$216,4,FALSE))</f>
        <v/>
      </c>
      <c r="L595" s="158" t="str">
        <f>IF(VLOOKUP($D595,WCS_Sample_Status_2015Oct19_All!$A$1:$Z$216,5,FALSE)=0,"",VLOOKUP($D595,WCS_Sample_Status_2015Oct19_All!$A$1:$Z$216,5,FALSE))</f>
        <v/>
      </c>
      <c r="M595" s="159">
        <f>IF(VLOOKUP($D595,WCS_Sample_Status_2015Oct19_All!$A$1:$Z$216,14,FALSE)=0,"",VLOOKUP($D595,WCS_Sample_Status_2015Oct19_All!$A$1:$Z$216,14,FALSE))</f>
        <v>38</v>
      </c>
      <c r="N595" s="160" t="e">
        <f>IF(VLOOKUP($D595,Leech_Combinations_20140919.xls!$A$1:$Q$382,6,FALSE)=0, "", VLOOKUP($D595,Leech_Combinations_20140919.xls!$A$1:$Q$382,6,FALSE))</f>
        <v>#N/A</v>
      </c>
      <c r="O595" s="160" t="e">
        <f>IF(VLOOKUP($D595,Leech_Combinations_20140919.xls!$A$1:$Q$382,3,FALSE)=0, "", VLOOKUP($D595,Leech_Combinations_20140919.xls!$A$1:$Q$382,3,FALSE))</f>
        <v>#N/A</v>
      </c>
      <c r="P595" s="155"/>
      <c r="Q595" s="155"/>
      <c r="R595" s="155"/>
    </row>
    <row r="596" spans="1:18" s="108" customFormat="1">
      <c r="A596" s="155"/>
      <c r="B596" s="155">
        <v>594</v>
      </c>
      <c r="C596" s="156" t="s">
        <v>721</v>
      </c>
      <c r="D596" s="157" t="s">
        <v>172</v>
      </c>
      <c r="E596" s="155" t="s">
        <v>3605</v>
      </c>
      <c r="F596" s="162" t="s">
        <v>819</v>
      </c>
      <c r="G596" s="162" t="s">
        <v>3660</v>
      </c>
      <c r="H596" s="162"/>
      <c r="I596" s="158">
        <f>IF(VLOOKUP($D596,WCS_Sample_Status_2015Oct19_All!$A$1:$Z$216,2,FALSE)=0,"",VLOOKUP($D596,WCS_Sample_Status_2015Oct19_All!$A$1:$Z$216,2,FALSE))</f>
        <v>41782</v>
      </c>
      <c r="J596" s="158" t="str">
        <f>IF(VLOOKUP($D596,WCS_Sample_Status_2015Oct19_All!$A$1:$Z$216,3,FALSE)=0,"",VLOOKUP($D596,WCS_Sample_Status_2015Oct19_All!$A$1:$Z$216,3,FALSE))</f>
        <v/>
      </c>
      <c r="K596" s="158" t="str">
        <f>IF(VLOOKUP($D596,WCS_Sample_Status_2015Oct19_All!$A$1:$Z$216,4,FALSE)=0,"",VLOOKUP($D596,WCS_Sample_Status_2015Oct19_All!$A$1:$Z$216,4,FALSE))</f>
        <v/>
      </c>
      <c r="L596" s="158" t="str">
        <f>IF(VLOOKUP($D596,WCS_Sample_Status_2015Oct19_All!$A$1:$Z$216,5,FALSE)=0,"",VLOOKUP($D596,WCS_Sample_Status_2015Oct19_All!$A$1:$Z$216,5,FALSE))</f>
        <v/>
      </c>
      <c r="M596" s="159">
        <f>IF(VLOOKUP($D596,WCS_Sample_Status_2015Oct19_All!$A$1:$Z$216,14,FALSE)=0,"",VLOOKUP($D596,WCS_Sample_Status_2015Oct19_All!$A$1:$Z$216,14,FALSE))</f>
        <v>50</v>
      </c>
      <c r="N596" s="160" t="e">
        <f>IF(VLOOKUP($D596,Leech_Combinations_20140919.xls!$A$1:$Q$382,6,FALSE)=0, "", VLOOKUP($D596,Leech_Combinations_20140919.xls!$A$1:$Q$382,6,FALSE))</f>
        <v>#N/A</v>
      </c>
      <c r="O596" s="160" t="e">
        <f>IF(VLOOKUP($D596,Leech_Combinations_20140919.xls!$A$1:$Q$382,3,FALSE)=0, "", VLOOKUP($D596,Leech_Combinations_20140919.xls!$A$1:$Q$382,3,FALSE))</f>
        <v>#N/A</v>
      </c>
      <c r="P596" s="155"/>
      <c r="Q596" s="155"/>
      <c r="R596" s="155"/>
    </row>
    <row r="597" spans="1:18" s="108" customFormat="1">
      <c r="A597" s="155"/>
      <c r="B597" s="155">
        <v>595</v>
      </c>
      <c r="C597" s="156" t="s">
        <v>721</v>
      </c>
      <c r="D597" s="157" t="s">
        <v>97</v>
      </c>
      <c r="E597" s="155" t="s">
        <v>3605</v>
      </c>
      <c r="F597" s="162" t="s">
        <v>819</v>
      </c>
      <c r="G597" s="162" t="s">
        <v>3660</v>
      </c>
      <c r="H597" s="162"/>
      <c r="I597" s="158">
        <f>IF(VLOOKUP($D597,WCS_Sample_Status_2015Oct19_All!$A$1:$Z$216,2,FALSE)=0,"",VLOOKUP($D597,WCS_Sample_Status_2015Oct19_All!$A$1:$Z$216,2,FALSE))</f>
        <v>41782</v>
      </c>
      <c r="J597" s="158" t="str">
        <f>IF(VLOOKUP($D597,WCS_Sample_Status_2015Oct19_All!$A$1:$Z$216,3,FALSE)=0,"",VLOOKUP($D597,WCS_Sample_Status_2015Oct19_All!$A$1:$Z$216,3,FALSE))</f>
        <v/>
      </c>
      <c r="K597" s="158" t="str">
        <f>IF(VLOOKUP($D597,WCS_Sample_Status_2015Oct19_All!$A$1:$Z$216,4,FALSE)=0,"",VLOOKUP($D597,WCS_Sample_Status_2015Oct19_All!$A$1:$Z$216,4,FALSE))</f>
        <v/>
      </c>
      <c r="L597" s="158" t="str">
        <f>IF(VLOOKUP($D597,WCS_Sample_Status_2015Oct19_All!$A$1:$Z$216,5,FALSE)=0,"",VLOOKUP($D597,WCS_Sample_Status_2015Oct19_All!$A$1:$Z$216,5,FALSE))</f>
        <v/>
      </c>
      <c r="M597" s="159">
        <f>IF(VLOOKUP($D597,WCS_Sample_Status_2015Oct19_All!$A$1:$Z$216,14,FALSE)=0,"",VLOOKUP($D597,WCS_Sample_Status_2015Oct19_All!$A$1:$Z$216,14,FALSE))</f>
        <v>50</v>
      </c>
      <c r="N597" s="160" t="e">
        <f>IF(VLOOKUP($D597,Leech_Combinations_20140919.xls!$A$1:$Q$382,6,FALSE)=0, "", VLOOKUP($D597,Leech_Combinations_20140919.xls!$A$1:$Q$382,6,FALSE))</f>
        <v>#N/A</v>
      </c>
      <c r="O597" s="160" t="e">
        <f>IF(VLOOKUP($D597,Leech_Combinations_20140919.xls!$A$1:$Q$382,3,FALSE)=0, "", VLOOKUP($D597,Leech_Combinations_20140919.xls!$A$1:$Q$382,3,FALSE))</f>
        <v>#N/A</v>
      </c>
      <c r="P597" s="155"/>
      <c r="Q597" s="155"/>
      <c r="R597" s="155"/>
    </row>
    <row r="598" spans="1:18" s="108" customFormat="1">
      <c r="A598" s="155"/>
      <c r="B598" s="155">
        <v>596</v>
      </c>
      <c r="C598" s="156" t="s">
        <v>721</v>
      </c>
      <c r="D598" s="157" t="s">
        <v>166</v>
      </c>
      <c r="E598" s="155" t="s">
        <v>3605</v>
      </c>
      <c r="F598" s="162" t="s">
        <v>819</v>
      </c>
      <c r="G598" s="162" t="s">
        <v>3660</v>
      </c>
      <c r="H598" s="162"/>
      <c r="I598" s="158">
        <f>IF(VLOOKUP($D598,WCS_Sample_Status_2015Oct19_All!$A$1:$Z$216,2,FALSE)=0,"",VLOOKUP($D598,WCS_Sample_Status_2015Oct19_All!$A$1:$Z$216,2,FALSE))</f>
        <v>41783</v>
      </c>
      <c r="J598" s="158" t="str">
        <f>IF(VLOOKUP($D598,WCS_Sample_Status_2015Oct19_All!$A$1:$Z$216,3,FALSE)=0,"",VLOOKUP($D598,WCS_Sample_Status_2015Oct19_All!$A$1:$Z$216,3,FALSE))</f>
        <v/>
      </c>
      <c r="K598" s="158" t="str">
        <f>IF(VLOOKUP($D598,WCS_Sample_Status_2015Oct19_All!$A$1:$Z$216,4,FALSE)=0,"",VLOOKUP($D598,WCS_Sample_Status_2015Oct19_All!$A$1:$Z$216,4,FALSE))</f>
        <v/>
      </c>
      <c r="L598" s="158" t="str">
        <f>IF(VLOOKUP($D598,WCS_Sample_Status_2015Oct19_All!$A$1:$Z$216,5,FALSE)=0,"",VLOOKUP($D598,WCS_Sample_Status_2015Oct19_All!$A$1:$Z$216,5,FALSE))</f>
        <v/>
      </c>
      <c r="M598" s="159">
        <f>IF(VLOOKUP($D598,WCS_Sample_Status_2015Oct19_All!$A$1:$Z$216,14,FALSE)=0,"",VLOOKUP($D598,WCS_Sample_Status_2015Oct19_All!$A$1:$Z$216,14,FALSE))</f>
        <v>50</v>
      </c>
      <c r="N598" s="160" t="e">
        <f>IF(VLOOKUP($D598,Leech_Combinations_20140919.xls!$A$1:$Q$382,6,FALSE)=0, "", VLOOKUP($D598,Leech_Combinations_20140919.xls!$A$1:$Q$382,6,FALSE))</f>
        <v>#N/A</v>
      </c>
      <c r="O598" s="160" t="e">
        <f>IF(VLOOKUP($D598,Leech_Combinations_20140919.xls!$A$1:$Q$382,3,FALSE)=0, "", VLOOKUP($D598,Leech_Combinations_20140919.xls!$A$1:$Q$382,3,FALSE))</f>
        <v>#N/A</v>
      </c>
      <c r="P598" s="155"/>
      <c r="Q598" s="155"/>
      <c r="R598" s="155"/>
    </row>
    <row r="599" spans="1:18" s="108" customFormat="1">
      <c r="A599" s="155"/>
      <c r="B599" s="155">
        <v>597</v>
      </c>
      <c r="C599" s="156" t="s">
        <v>721</v>
      </c>
      <c r="D599" s="157" t="s">
        <v>209</v>
      </c>
      <c r="E599" s="155" t="s">
        <v>3605</v>
      </c>
      <c r="F599" s="162" t="s">
        <v>819</v>
      </c>
      <c r="G599" s="162" t="s">
        <v>3660</v>
      </c>
      <c r="H599" s="162"/>
      <c r="I599" s="158">
        <f>IF(VLOOKUP($D599,WCS_Sample_Status_2015Oct19_All!$A$1:$Z$216,2,FALSE)=0,"",VLOOKUP($D599,WCS_Sample_Status_2015Oct19_All!$A$1:$Z$216,2,FALSE))</f>
        <v>41783</v>
      </c>
      <c r="J599" s="158" t="str">
        <f>IF(VLOOKUP($D599,WCS_Sample_Status_2015Oct19_All!$A$1:$Z$216,3,FALSE)=0,"",VLOOKUP($D599,WCS_Sample_Status_2015Oct19_All!$A$1:$Z$216,3,FALSE))</f>
        <v/>
      </c>
      <c r="K599" s="158" t="str">
        <f>IF(VLOOKUP($D599,WCS_Sample_Status_2015Oct19_All!$A$1:$Z$216,4,FALSE)=0,"",VLOOKUP($D599,WCS_Sample_Status_2015Oct19_All!$A$1:$Z$216,4,FALSE))</f>
        <v/>
      </c>
      <c r="L599" s="158" t="str">
        <f>IF(VLOOKUP($D599,WCS_Sample_Status_2015Oct19_All!$A$1:$Z$216,5,FALSE)=0,"",VLOOKUP($D599,WCS_Sample_Status_2015Oct19_All!$A$1:$Z$216,5,FALSE))</f>
        <v/>
      </c>
      <c r="M599" s="159">
        <f>IF(VLOOKUP($D599,WCS_Sample_Status_2015Oct19_All!$A$1:$Z$216,14,FALSE)=0,"",VLOOKUP($D599,WCS_Sample_Status_2015Oct19_All!$A$1:$Z$216,14,FALSE))</f>
        <v>50</v>
      </c>
      <c r="N599" s="160" t="e">
        <f>IF(VLOOKUP($D599,Leech_Combinations_20140919.xls!$A$1:$Q$382,6,FALSE)=0, "", VLOOKUP($D599,Leech_Combinations_20140919.xls!$A$1:$Q$382,6,FALSE))</f>
        <v>#N/A</v>
      </c>
      <c r="O599" s="160" t="e">
        <f>IF(VLOOKUP($D599,Leech_Combinations_20140919.xls!$A$1:$Q$382,3,FALSE)=0, "", VLOOKUP($D599,Leech_Combinations_20140919.xls!$A$1:$Q$382,3,FALSE))</f>
        <v>#N/A</v>
      </c>
      <c r="P599" s="155"/>
      <c r="Q599" s="155"/>
      <c r="R599" s="155"/>
    </row>
    <row r="600" spans="1:18" s="108" customFormat="1">
      <c r="A600" s="155"/>
      <c r="B600" s="155">
        <v>598</v>
      </c>
      <c r="C600" s="156" t="s">
        <v>721</v>
      </c>
      <c r="D600" s="157" t="s">
        <v>615</v>
      </c>
      <c r="E600" s="155" t="s">
        <v>3605</v>
      </c>
      <c r="F600" s="162" t="s">
        <v>819</v>
      </c>
      <c r="G600" s="162" t="s">
        <v>3660</v>
      </c>
      <c r="H600" s="162"/>
      <c r="I600" s="158">
        <f>IF(VLOOKUP($D600,WCS_Sample_Status_2015Oct19_All!$A$1:$Z$216,2,FALSE)=0,"",VLOOKUP($D600,WCS_Sample_Status_2015Oct19_All!$A$1:$Z$216,2,FALSE))</f>
        <v>41784</v>
      </c>
      <c r="J600" s="158" t="str">
        <f>IF(VLOOKUP($D600,WCS_Sample_Status_2015Oct19_All!$A$1:$Z$216,3,FALSE)=0,"",VLOOKUP($D600,WCS_Sample_Status_2015Oct19_All!$A$1:$Z$216,3,FALSE))</f>
        <v/>
      </c>
      <c r="K600" s="158" t="str">
        <f>IF(VLOOKUP($D600,WCS_Sample_Status_2015Oct19_All!$A$1:$Z$216,4,FALSE)=0,"",VLOOKUP($D600,WCS_Sample_Status_2015Oct19_All!$A$1:$Z$216,4,FALSE))</f>
        <v/>
      </c>
      <c r="L600" s="158" t="str">
        <f>IF(VLOOKUP($D600,WCS_Sample_Status_2015Oct19_All!$A$1:$Z$216,5,FALSE)=0,"",VLOOKUP($D600,WCS_Sample_Status_2015Oct19_All!$A$1:$Z$216,5,FALSE))</f>
        <v/>
      </c>
      <c r="M600" s="159">
        <f>IF(VLOOKUP($D600,WCS_Sample_Status_2015Oct19_All!$A$1:$Z$216,14,FALSE)=0,"",VLOOKUP($D600,WCS_Sample_Status_2015Oct19_All!$A$1:$Z$216,14,FALSE))</f>
        <v>23</v>
      </c>
      <c r="N600" s="160" t="e">
        <f>IF(VLOOKUP($D600,Leech_Combinations_20140919.xls!$A$1:$Q$382,6,FALSE)=0, "", VLOOKUP($D600,Leech_Combinations_20140919.xls!$A$1:$Q$382,6,FALSE))</f>
        <v>#N/A</v>
      </c>
      <c r="O600" s="160" t="e">
        <f>IF(VLOOKUP($D600,Leech_Combinations_20140919.xls!$A$1:$Q$382,3,FALSE)=0, "", VLOOKUP($D600,Leech_Combinations_20140919.xls!$A$1:$Q$382,3,FALSE))</f>
        <v>#N/A</v>
      </c>
      <c r="P600" s="155"/>
      <c r="Q600" s="155"/>
      <c r="R600" s="155"/>
    </row>
    <row r="601" spans="1:18" s="108" customFormat="1">
      <c r="A601" s="155"/>
      <c r="B601" s="155">
        <v>599</v>
      </c>
      <c r="C601" s="156" t="s">
        <v>721</v>
      </c>
      <c r="D601" s="157" t="s">
        <v>470</v>
      </c>
      <c r="E601" s="155" t="s">
        <v>3605</v>
      </c>
      <c r="F601" s="162" t="s">
        <v>819</v>
      </c>
      <c r="G601" s="162" t="s">
        <v>3660</v>
      </c>
      <c r="H601" s="162"/>
      <c r="I601" s="158">
        <f>IF(VLOOKUP($D601,WCS_Sample_Status_2015Oct19_All!$A$1:$Z$216,2,FALSE)=0,"",VLOOKUP($D601,WCS_Sample_Status_2015Oct19_All!$A$1:$Z$216,2,FALSE))</f>
        <v>41784</v>
      </c>
      <c r="J601" s="158" t="str">
        <f>IF(VLOOKUP($D601,WCS_Sample_Status_2015Oct19_All!$A$1:$Z$216,3,FALSE)=0,"",VLOOKUP($D601,WCS_Sample_Status_2015Oct19_All!$A$1:$Z$216,3,FALSE))</f>
        <v/>
      </c>
      <c r="K601" s="158" t="str">
        <f>IF(VLOOKUP($D601,WCS_Sample_Status_2015Oct19_All!$A$1:$Z$216,4,FALSE)=0,"",VLOOKUP($D601,WCS_Sample_Status_2015Oct19_All!$A$1:$Z$216,4,FALSE))</f>
        <v/>
      </c>
      <c r="L601" s="158" t="str">
        <f>IF(VLOOKUP($D601,WCS_Sample_Status_2015Oct19_All!$A$1:$Z$216,5,FALSE)=0,"",VLOOKUP($D601,WCS_Sample_Status_2015Oct19_All!$A$1:$Z$216,5,FALSE))</f>
        <v/>
      </c>
      <c r="M601" s="159">
        <f>IF(VLOOKUP($D601,WCS_Sample_Status_2015Oct19_All!$A$1:$Z$216,14,FALSE)=0,"",VLOOKUP($D601,WCS_Sample_Status_2015Oct19_All!$A$1:$Z$216,14,FALSE))</f>
        <v>33</v>
      </c>
      <c r="N601" s="160" t="e">
        <f>IF(VLOOKUP($D601,Leech_Combinations_20140919.xls!$A$1:$Q$382,6,FALSE)=0, "", VLOOKUP($D601,Leech_Combinations_20140919.xls!$A$1:$Q$382,6,FALSE))</f>
        <v>#N/A</v>
      </c>
      <c r="O601" s="160" t="e">
        <f>IF(VLOOKUP($D601,Leech_Combinations_20140919.xls!$A$1:$Q$382,3,FALSE)=0, "", VLOOKUP($D601,Leech_Combinations_20140919.xls!$A$1:$Q$382,3,FALSE))</f>
        <v>#N/A</v>
      </c>
      <c r="P601" s="155"/>
      <c r="Q601" s="155"/>
      <c r="R601" s="155"/>
    </row>
    <row r="602" spans="1:18" s="108" customFormat="1">
      <c r="A602" s="155"/>
      <c r="B602" s="155">
        <v>600</v>
      </c>
      <c r="C602" s="156" t="s">
        <v>721</v>
      </c>
      <c r="D602" s="157" t="s">
        <v>488</v>
      </c>
      <c r="E602" s="155" t="s">
        <v>3605</v>
      </c>
      <c r="F602" s="162" t="s">
        <v>819</v>
      </c>
      <c r="G602" s="162" t="s">
        <v>3660</v>
      </c>
      <c r="H602" s="162"/>
      <c r="I602" s="158">
        <f>IF(VLOOKUP($D602,WCS_Sample_Status_2015Oct19_All!$A$1:$Z$216,2,FALSE)=0,"",VLOOKUP($D602,WCS_Sample_Status_2015Oct19_All!$A$1:$Z$216,2,FALSE))</f>
        <v>41785</v>
      </c>
      <c r="J602" s="158" t="str">
        <f>IF(VLOOKUP($D602,WCS_Sample_Status_2015Oct19_All!$A$1:$Z$216,3,FALSE)=0,"",VLOOKUP($D602,WCS_Sample_Status_2015Oct19_All!$A$1:$Z$216,3,FALSE))</f>
        <v/>
      </c>
      <c r="K602" s="158" t="str">
        <f>IF(VLOOKUP($D602,WCS_Sample_Status_2015Oct19_All!$A$1:$Z$216,4,FALSE)=0,"",VLOOKUP($D602,WCS_Sample_Status_2015Oct19_All!$A$1:$Z$216,4,FALSE))</f>
        <v/>
      </c>
      <c r="L602" s="158" t="str">
        <f>IF(VLOOKUP($D602,WCS_Sample_Status_2015Oct19_All!$A$1:$Z$216,5,FALSE)=0,"",VLOOKUP($D602,WCS_Sample_Status_2015Oct19_All!$A$1:$Z$216,5,FALSE))</f>
        <v/>
      </c>
      <c r="M602" s="159">
        <f>IF(VLOOKUP($D602,WCS_Sample_Status_2015Oct19_All!$A$1:$Z$216,14,FALSE)=0,"",VLOOKUP($D602,WCS_Sample_Status_2015Oct19_All!$A$1:$Z$216,14,FALSE))</f>
        <v>39</v>
      </c>
      <c r="N602" s="160" t="e">
        <f>IF(VLOOKUP($D602,Leech_Combinations_20140919.xls!$A$1:$Q$382,6,FALSE)=0, "", VLOOKUP($D602,Leech_Combinations_20140919.xls!$A$1:$Q$382,6,FALSE))</f>
        <v>#N/A</v>
      </c>
      <c r="O602" s="160" t="e">
        <f>IF(VLOOKUP($D602,Leech_Combinations_20140919.xls!$A$1:$Q$382,3,FALSE)=0, "", VLOOKUP($D602,Leech_Combinations_20140919.xls!$A$1:$Q$382,3,FALSE))</f>
        <v>#N/A</v>
      </c>
      <c r="P602" s="155"/>
      <c r="Q602" s="155"/>
      <c r="R602" s="155"/>
    </row>
    <row r="603" spans="1:18" s="108" customFormat="1">
      <c r="A603" s="155"/>
      <c r="B603" s="155">
        <v>601</v>
      </c>
      <c r="C603" s="156" t="s">
        <v>721</v>
      </c>
      <c r="D603" s="157" t="s">
        <v>5</v>
      </c>
      <c r="E603" s="155" t="s">
        <v>3605</v>
      </c>
      <c r="F603" s="162" t="s">
        <v>819</v>
      </c>
      <c r="G603" s="162" t="s">
        <v>3660</v>
      </c>
      <c r="H603" s="162"/>
      <c r="I603" s="158">
        <f>IF(VLOOKUP($D603,WCS_Sample_Status_2015Oct19_All!$A$1:$Z$216,2,FALSE)=0,"",VLOOKUP($D603,WCS_Sample_Status_2015Oct19_All!$A$1:$Z$216,2,FALSE))</f>
        <v>41785</v>
      </c>
      <c r="J603" s="158" t="str">
        <f>IF(VLOOKUP($D603,WCS_Sample_Status_2015Oct19_All!$A$1:$Z$216,3,FALSE)=0,"",VLOOKUP($D603,WCS_Sample_Status_2015Oct19_All!$A$1:$Z$216,3,FALSE))</f>
        <v/>
      </c>
      <c r="K603" s="158" t="str">
        <f>IF(VLOOKUP($D603,WCS_Sample_Status_2015Oct19_All!$A$1:$Z$216,4,FALSE)=0,"",VLOOKUP($D603,WCS_Sample_Status_2015Oct19_All!$A$1:$Z$216,4,FALSE))</f>
        <v/>
      </c>
      <c r="L603" s="158" t="str">
        <f>IF(VLOOKUP($D603,WCS_Sample_Status_2015Oct19_All!$A$1:$Z$216,5,FALSE)=0,"",VLOOKUP($D603,WCS_Sample_Status_2015Oct19_All!$A$1:$Z$216,5,FALSE))</f>
        <v/>
      </c>
      <c r="M603" s="159">
        <f>IF(VLOOKUP($D603,WCS_Sample_Status_2015Oct19_All!$A$1:$Z$216,14,FALSE)=0,"",VLOOKUP($D603,WCS_Sample_Status_2015Oct19_All!$A$1:$Z$216,14,FALSE))</f>
        <v>50</v>
      </c>
      <c r="N603" s="160" t="e">
        <f>IF(VLOOKUP($D603,Leech_Combinations_20140919.xls!$A$1:$Q$382,6,FALSE)=0, "", VLOOKUP($D603,Leech_Combinations_20140919.xls!$A$1:$Q$382,6,FALSE))</f>
        <v>#N/A</v>
      </c>
      <c r="O603" s="160" t="e">
        <f>IF(VLOOKUP($D603,Leech_Combinations_20140919.xls!$A$1:$Q$382,3,FALSE)=0, "", VLOOKUP($D603,Leech_Combinations_20140919.xls!$A$1:$Q$382,3,FALSE))</f>
        <v>#N/A</v>
      </c>
      <c r="P603" s="155"/>
      <c r="Q603" s="155"/>
      <c r="R603" s="155"/>
    </row>
    <row r="604" spans="1:18" s="108" customFormat="1">
      <c r="A604" s="155"/>
      <c r="B604" s="155">
        <v>602</v>
      </c>
      <c r="C604" s="156" t="s">
        <v>721</v>
      </c>
      <c r="D604" s="157" t="s">
        <v>397</v>
      </c>
      <c r="E604" s="155" t="s">
        <v>3605</v>
      </c>
      <c r="F604" s="162" t="s">
        <v>819</v>
      </c>
      <c r="G604" s="162" t="s">
        <v>3660</v>
      </c>
      <c r="H604" s="162"/>
      <c r="I604" s="158">
        <f>IF(VLOOKUP($D604,WCS_Sample_Status_2015Oct19_All!$A$1:$Z$216,2,FALSE)=0,"",VLOOKUP($D604,WCS_Sample_Status_2015Oct19_All!$A$1:$Z$216,2,FALSE))</f>
        <v>41785</v>
      </c>
      <c r="J604" s="158" t="str">
        <f>IF(VLOOKUP($D604,WCS_Sample_Status_2015Oct19_All!$A$1:$Z$216,3,FALSE)=0,"",VLOOKUP($D604,WCS_Sample_Status_2015Oct19_All!$A$1:$Z$216,3,FALSE))</f>
        <v/>
      </c>
      <c r="K604" s="158" t="str">
        <f>IF(VLOOKUP($D604,WCS_Sample_Status_2015Oct19_All!$A$1:$Z$216,4,FALSE)=0,"",VLOOKUP($D604,WCS_Sample_Status_2015Oct19_All!$A$1:$Z$216,4,FALSE))</f>
        <v/>
      </c>
      <c r="L604" s="158" t="str">
        <f>IF(VLOOKUP($D604,WCS_Sample_Status_2015Oct19_All!$A$1:$Z$216,5,FALSE)=0,"",VLOOKUP($D604,WCS_Sample_Status_2015Oct19_All!$A$1:$Z$216,5,FALSE))</f>
        <v/>
      </c>
      <c r="M604" s="159">
        <f>IF(VLOOKUP($D604,WCS_Sample_Status_2015Oct19_All!$A$1:$Z$216,14,FALSE)=0,"",VLOOKUP($D604,WCS_Sample_Status_2015Oct19_All!$A$1:$Z$216,14,FALSE))</f>
        <v>39</v>
      </c>
      <c r="N604" s="160" t="e">
        <f>IF(VLOOKUP($D604,Leech_Combinations_20140919.xls!$A$1:$Q$382,6,FALSE)=0, "", VLOOKUP($D604,Leech_Combinations_20140919.xls!$A$1:$Q$382,6,FALSE))</f>
        <v>#N/A</v>
      </c>
      <c r="O604" s="160" t="e">
        <f>IF(VLOOKUP($D604,Leech_Combinations_20140919.xls!$A$1:$Q$382,3,FALSE)=0, "", VLOOKUP($D604,Leech_Combinations_20140919.xls!$A$1:$Q$382,3,FALSE))</f>
        <v>#N/A</v>
      </c>
      <c r="P604" s="155"/>
      <c r="Q604" s="155"/>
      <c r="R604" s="155"/>
    </row>
    <row r="605" spans="1:18" s="108" customFormat="1">
      <c r="A605" s="155"/>
      <c r="B605" s="155">
        <v>603</v>
      </c>
      <c r="C605" s="156" t="s">
        <v>721</v>
      </c>
      <c r="D605" s="157" t="s">
        <v>454</v>
      </c>
      <c r="E605" s="155" t="s">
        <v>3605</v>
      </c>
      <c r="F605" s="162" t="s">
        <v>819</v>
      </c>
      <c r="G605" s="162" t="s">
        <v>3660</v>
      </c>
      <c r="H605" s="162"/>
      <c r="I605" s="158">
        <f>IF(VLOOKUP($D605,WCS_Sample_Status_2015Oct19_All!$A$1:$Z$216,2,FALSE)=0,"",VLOOKUP($D605,WCS_Sample_Status_2015Oct19_All!$A$1:$Z$216,2,FALSE))</f>
        <v>41785</v>
      </c>
      <c r="J605" s="158" t="str">
        <f>IF(VLOOKUP($D605,WCS_Sample_Status_2015Oct19_All!$A$1:$Z$216,3,FALSE)=0,"",VLOOKUP($D605,WCS_Sample_Status_2015Oct19_All!$A$1:$Z$216,3,FALSE))</f>
        <v/>
      </c>
      <c r="K605" s="158" t="str">
        <f>IF(VLOOKUP($D605,WCS_Sample_Status_2015Oct19_All!$A$1:$Z$216,4,FALSE)=0,"",VLOOKUP($D605,WCS_Sample_Status_2015Oct19_All!$A$1:$Z$216,4,FALSE))</f>
        <v/>
      </c>
      <c r="L605" s="158" t="str">
        <f>IF(VLOOKUP($D605,WCS_Sample_Status_2015Oct19_All!$A$1:$Z$216,5,FALSE)=0,"",VLOOKUP($D605,WCS_Sample_Status_2015Oct19_All!$A$1:$Z$216,5,FALSE))</f>
        <v/>
      </c>
      <c r="M605" s="159">
        <f>IF(VLOOKUP($D605,WCS_Sample_Status_2015Oct19_All!$A$1:$Z$216,14,FALSE)=0,"",VLOOKUP($D605,WCS_Sample_Status_2015Oct19_All!$A$1:$Z$216,14,FALSE))</f>
        <v>11</v>
      </c>
      <c r="N605" s="160" t="e">
        <f>IF(VLOOKUP($D605,Leech_Combinations_20140919.xls!$A$1:$Q$382,6,FALSE)=0, "", VLOOKUP($D605,Leech_Combinations_20140919.xls!$A$1:$Q$382,6,FALSE))</f>
        <v>#N/A</v>
      </c>
      <c r="O605" s="160" t="e">
        <f>IF(VLOOKUP($D605,Leech_Combinations_20140919.xls!$A$1:$Q$382,3,FALSE)=0, "", VLOOKUP($D605,Leech_Combinations_20140919.xls!$A$1:$Q$382,3,FALSE))</f>
        <v>#N/A</v>
      </c>
      <c r="P605" s="155"/>
      <c r="Q605" s="155"/>
      <c r="R605" s="155"/>
    </row>
    <row r="606" spans="1:18" s="108" customFormat="1">
      <c r="A606" s="155"/>
      <c r="B606" s="155">
        <v>604</v>
      </c>
      <c r="C606" s="156" t="s">
        <v>721</v>
      </c>
      <c r="D606" s="157" t="s">
        <v>140</v>
      </c>
      <c r="E606" s="155" t="s">
        <v>3605</v>
      </c>
      <c r="F606" s="162" t="s">
        <v>819</v>
      </c>
      <c r="G606" s="162" t="s">
        <v>3660</v>
      </c>
      <c r="H606" s="162"/>
      <c r="I606" s="158">
        <f>IF(VLOOKUP($D606,WCS_Sample_Status_2015Oct19_All!$A$1:$Z$216,2,FALSE)=0,"",VLOOKUP($D606,WCS_Sample_Status_2015Oct19_All!$A$1:$Z$216,2,FALSE))</f>
        <v>41786</v>
      </c>
      <c r="J606" s="158" t="str">
        <f>IF(VLOOKUP($D606,WCS_Sample_Status_2015Oct19_All!$A$1:$Z$216,3,FALSE)=0,"",VLOOKUP($D606,WCS_Sample_Status_2015Oct19_All!$A$1:$Z$216,3,FALSE))</f>
        <v/>
      </c>
      <c r="K606" s="158" t="str">
        <f>IF(VLOOKUP($D606,WCS_Sample_Status_2015Oct19_All!$A$1:$Z$216,4,FALSE)=0,"",VLOOKUP($D606,WCS_Sample_Status_2015Oct19_All!$A$1:$Z$216,4,FALSE))</f>
        <v/>
      </c>
      <c r="L606" s="158" t="str">
        <f>IF(VLOOKUP($D606,WCS_Sample_Status_2015Oct19_All!$A$1:$Z$216,5,FALSE)=0,"",VLOOKUP($D606,WCS_Sample_Status_2015Oct19_All!$A$1:$Z$216,5,FALSE))</f>
        <v/>
      </c>
      <c r="M606" s="159">
        <f>IF(VLOOKUP($D606,WCS_Sample_Status_2015Oct19_All!$A$1:$Z$216,14,FALSE)=0,"",VLOOKUP($D606,WCS_Sample_Status_2015Oct19_All!$A$1:$Z$216,14,FALSE))</f>
        <v>48</v>
      </c>
      <c r="N606" s="160" t="e">
        <f>IF(VLOOKUP($D606,Leech_Combinations_20140919.xls!$A$1:$Q$382,6,FALSE)=0, "", VLOOKUP($D606,Leech_Combinations_20140919.xls!$A$1:$Q$382,6,FALSE))</f>
        <v>#N/A</v>
      </c>
      <c r="O606" s="160" t="e">
        <f>IF(VLOOKUP($D606,Leech_Combinations_20140919.xls!$A$1:$Q$382,3,FALSE)=0, "", VLOOKUP($D606,Leech_Combinations_20140919.xls!$A$1:$Q$382,3,FALSE))</f>
        <v>#N/A</v>
      </c>
      <c r="P606" s="155"/>
      <c r="Q606" s="155"/>
      <c r="R606" s="155"/>
    </row>
    <row r="607" spans="1:18" s="108" customFormat="1">
      <c r="A607" s="155"/>
      <c r="B607" s="155">
        <v>605</v>
      </c>
      <c r="C607" s="156" t="s">
        <v>721</v>
      </c>
      <c r="D607" s="157" t="s">
        <v>542</v>
      </c>
      <c r="E607" s="155" t="s">
        <v>3605</v>
      </c>
      <c r="F607" s="162" t="s">
        <v>819</v>
      </c>
      <c r="G607" s="162" t="s">
        <v>3660</v>
      </c>
      <c r="H607" s="162"/>
      <c r="I607" s="158">
        <f>IF(VLOOKUP($D607,WCS_Sample_Status_2015Oct19_All!$A$1:$Z$216,2,FALSE)=0,"",VLOOKUP($D607,WCS_Sample_Status_2015Oct19_All!$A$1:$Z$216,2,FALSE))</f>
        <v>41786</v>
      </c>
      <c r="J607" s="158" t="str">
        <f>IF(VLOOKUP($D607,WCS_Sample_Status_2015Oct19_All!$A$1:$Z$216,3,FALSE)=0,"",VLOOKUP($D607,WCS_Sample_Status_2015Oct19_All!$A$1:$Z$216,3,FALSE))</f>
        <v/>
      </c>
      <c r="K607" s="158" t="str">
        <f>IF(VLOOKUP($D607,WCS_Sample_Status_2015Oct19_All!$A$1:$Z$216,4,FALSE)=0,"",VLOOKUP($D607,WCS_Sample_Status_2015Oct19_All!$A$1:$Z$216,4,FALSE))</f>
        <v/>
      </c>
      <c r="L607" s="158" t="str">
        <f>IF(VLOOKUP($D607,WCS_Sample_Status_2015Oct19_All!$A$1:$Z$216,5,FALSE)=0,"",VLOOKUP($D607,WCS_Sample_Status_2015Oct19_All!$A$1:$Z$216,5,FALSE))</f>
        <v/>
      </c>
      <c r="M607" s="159">
        <f>IF(VLOOKUP($D607,WCS_Sample_Status_2015Oct19_All!$A$1:$Z$216,14,FALSE)=0,"",VLOOKUP($D607,WCS_Sample_Status_2015Oct19_All!$A$1:$Z$216,14,FALSE))</f>
        <v>33</v>
      </c>
      <c r="N607" s="160" t="e">
        <f>IF(VLOOKUP($D607,Leech_Combinations_20140919.xls!$A$1:$Q$382,6,FALSE)=0, "", VLOOKUP($D607,Leech_Combinations_20140919.xls!$A$1:$Q$382,6,FALSE))</f>
        <v>#N/A</v>
      </c>
      <c r="O607" s="160" t="e">
        <f>IF(VLOOKUP($D607,Leech_Combinations_20140919.xls!$A$1:$Q$382,3,FALSE)=0, "", VLOOKUP($D607,Leech_Combinations_20140919.xls!$A$1:$Q$382,3,FALSE))</f>
        <v>#N/A</v>
      </c>
      <c r="P607" s="155"/>
      <c r="Q607" s="155"/>
      <c r="R607" s="155"/>
    </row>
    <row r="608" spans="1:18" s="108" customFormat="1">
      <c r="A608" s="155"/>
      <c r="B608" s="155">
        <v>606</v>
      </c>
      <c r="C608" s="156" t="s">
        <v>721</v>
      </c>
      <c r="D608" s="157" t="s">
        <v>123</v>
      </c>
      <c r="E608" s="155" t="s">
        <v>3605</v>
      </c>
      <c r="F608" s="162" t="s">
        <v>819</v>
      </c>
      <c r="G608" s="162" t="s">
        <v>3660</v>
      </c>
      <c r="H608" s="162"/>
      <c r="I608" s="158">
        <f>IF(VLOOKUP($D608,WCS_Sample_Status_2015Oct19_All!$A$1:$Z$216,2,FALSE)=0,"",VLOOKUP($D608,WCS_Sample_Status_2015Oct19_All!$A$1:$Z$216,2,FALSE))</f>
        <v>41786</v>
      </c>
      <c r="J608" s="158" t="str">
        <f>IF(VLOOKUP($D608,WCS_Sample_Status_2015Oct19_All!$A$1:$Z$216,3,FALSE)=0,"",VLOOKUP($D608,WCS_Sample_Status_2015Oct19_All!$A$1:$Z$216,3,FALSE))</f>
        <v/>
      </c>
      <c r="K608" s="158" t="str">
        <f>IF(VLOOKUP($D608,WCS_Sample_Status_2015Oct19_All!$A$1:$Z$216,4,FALSE)=0,"",VLOOKUP($D608,WCS_Sample_Status_2015Oct19_All!$A$1:$Z$216,4,FALSE))</f>
        <v/>
      </c>
      <c r="L608" s="158" t="str">
        <f>IF(VLOOKUP($D608,WCS_Sample_Status_2015Oct19_All!$A$1:$Z$216,5,FALSE)=0,"",VLOOKUP($D608,WCS_Sample_Status_2015Oct19_All!$A$1:$Z$216,5,FALSE))</f>
        <v/>
      </c>
      <c r="M608" s="159">
        <f>IF(VLOOKUP($D608,WCS_Sample_Status_2015Oct19_All!$A$1:$Z$216,14,FALSE)=0,"",VLOOKUP($D608,WCS_Sample_Status_2015Oct19_All!$A$1:$Z$216,14,FALSE))</f>
        <v>17</v>
      </c>
      <c r="N608" s="160" t="e">
        <f>IF(VLOOKUP($D608,Leech_Combinations_20140919.xls!$A$1:$Q$382,6,FALSE)=0, "", VLOOKUP($D608,Leech_Combinations_20140919.xls!$A$1:$Q$382,6,FALSE))</f>
        <v>#N/A</v>
      </c>
      <c r="O608" s="160" t="e">
        <f>IF(VLOOKUP($D608,Leech_Combinations_20140919.xls!$A$1:$Q$382,3,FALSE)=0, "", VLOOKUP($D608,Leech_Combinations_20140919.xls!$A$1:$Q$382,3,FALSE))</f>
        <v>#N/A</v>
      </c>
      <c r="P608" s="155"/>
      <c r="Q608" s="155"/>
      <c r="R608" s="155"/>
    </row>
    <row r="609" spans="1:18" s="108" customFormat="1">
      <c r="A609" s="155"/>
      <c r="B609" s="155">
        <v>607</v>
      </c>
      <c r="C609" s="156" t="s">
        <v>721</v>
      </c>
      <c r="D609" s="157" t="s">
        <v>138</v>
      </c>
      <c r="E609" s="155" t="s">
        <v>3605</v>
      </c>
      <c r="F609" s="162" t="s">
        <v>819</v>
      </c>
      <c r="G609" s="162" t="s">
        <v>3660</v>
      </c>
      <c r="H609" s="162"/>
      <c r="I609" s="158">
        <f>IF(VLOOKUP($D609,WCS_Sample_Status_2015Oct19_All!$A$1:$Z$216,2,FALSE)=0,"",VLOOKUP($D609,WCS_Sample_Status_2015Oct19_All!$A$1:$Z$216,2,FALSE))</f>
        <v>41786</v>
      </c>
      <c r="J609" s="158" t="str">
        <f>IF(VLOOKUP($D609,WCS_Sample_Status_2015Oct19_All!$A$1:$Z$216,3,FALSE)=0,"",VLOOKUP($D609,WCS_Sample_Status_2015Oct19_All!$A$1:$Z$216,3,FALSE))</f>
        <v/>
      </c>
      <c r="K609" s="158" t="str">
        <f>IF(VLOOKUP($D609,WCS_Sample_Status_2015Oct19_All!$A$1:$Z$216,4,FALSE)=0,"",VLOOKUP($D609,WCS_Sample_Status_2015Oct19_All!$A$1:$Z$216,4,FALSE))</f>
        <v/>
      </c>
      <c r="L609" s="158" t="str">
        <f>IF(VLOOKUP($D609,WCS_Sample_Status_2015Oct19_All!$A$1:$Z$216,5,FALSE)=0,"",VLOOKUP($D609,WCS_Sample_Status_2015Oct19_All!$A$1:$Z$216,5,FALSE))</f>
        <v/>
      </c>
      <c r="M609" s="159">
        <f>IF(VLOOKUP($D609,WCS_Sample_Status_2015Oct19_All!$A$1:$Z$216,14,FALSE)=0,"",VLOOKUP($D609,WCS_Sample_Status_2015Oct19_All!$A$1:$Z$216,14,FALSE))</f>
        <v>36</v>
      </c>
      <c r="N609" s="160" t="e">
        <f>IF(VLOOKUP($D609,Leech_Combinations_20140919.xls!$A$1:$Q$382,6,FALSE)=0, "", VLOOKUP($D609,Leech_Combinations_20140919.xls!$A$1:$Q$382,6,FALSE))</f>
        <v>#N/A</v>
      </c>
      <c r="O609" s="160" t="e">
        <f>IF(VLOOKUP($D609,Leech_Combinations_20140919.xls!$A$1:$Q$382,3,FALSE)=0, "", VLOOKUP($D609,Leech_Combinations_20140919.xls!$A$1:$Q$382,3,FALSE))</f>
        <v>#N/A</v>
      </c>
      <c r="P609" s="155"/>
      <c r="Q609" s="155"/>
      <c r="R609" s="155"/>
    </row>
    <row r="610" spans="1:18" s="108" customFormat="1">
      <c r="A610" s="155"/>
      <c r="B610" s="155">
        <v>608</v>
      </c>
      <c r="C610" s="156" t="s">
        <v>721</v>
      </c>
      <c r="D610" s="157" t="s">
        <v>121</v>
      </c>
      <c r="E610" s="155" t="s">
        <v>3605</v>
      </c>
      <c r="F610" s="162" t="s">
        <v>819</v>
      </c>
      <c r="G610" s="162" t="s">
        <v>3660</v>
      </c>
      <c r="H610" s="162"/>
      <c r="I610" s="158">
        <f>IF(VLOOKUP($D610,WCS_Sample_Status_2015Oct19_All!$A$1:$Z$216,2,FALSE)=0,"",VLOOKUP($D610,WCS_Sample_Status_2015Oct19_All!$A$1:$Z$216,2,FALSE))</f>
        <v>41786</v>
      </c>
      <c r="J610" s="158" t="str">
        <f>IF(VLOOKUP($D610,WCS_Sample_Status_2015Oct19_All!$A$1:$Z$216,3,FALSE)=0,"",VLOOKUP($D610,WCS_Sample_Status_2015Oct19_All!$A$1:$Z$216,3,FALSE))</f>
        <v/>
      </c>
      <c r="K610" s="158" t="str">
        <f>IF(VLOOKUP($D610,WCS_Sample_Status_2015Oct19_All!$A$1:$Z$216,4,FALSE)=0,"",VLOOKUP($D610,WCS_Sample_Status_2015Oct19_All!$A$1:$Z$216,4,FALSE))</f>
        <v/>
      </c>
      <c r="L610" s="158" t="str">
        <f>IF(VLOOKUP($D610,WCS_Sample_Status_2015Oct19_All!$A$1:$Z$216,5,FALSE)=0,"",VLOOKUP($D610,WCS_Sample_Status_2015Oct19_All!$A$1:$Z$216,5,FALSE))</f>
        <v/>
      </c>
      <c r="M610" s="159">
        <f>IF(VLOOKUP($D610,WCS_Sample_Status_2015Oct19_All!$A$1:$Z$216,14,FALSE)=0,"",VLOOKUP($D610,WCS_Sample_Status_2015Oct19_All!$A$1:$Z$216,14,FALSE))</f>
        <v>14</v>
      </c>
      <c r="N610" s="160" t="e">
        <f>IF(VLOOKUP($D610,Leech_Combinations_20140919.xls!$A$1:$Q$382,6,FALSE)=0, "", VLOOKUP($D610,Leech_Combinations_20140919.xls!$A$1:$Q$382,6,FALSE))</f>
        <v>#N/A</v>
      </c>
      <c r="O610" s="160" t="e">
        <f>IF(VLOOKUP($D610,Leech_Combinations_20140919.xls!$A$1:$Q$382,3,FALSE)=0, "", VLOOKUP($D610,Leech_Combinations_20140919.xls!$A$1:$Q$382,3,FALSE))</f>
        <v>#N/A</v>
      </c>
      <c r="P610" s="155"/>
      <c r="Q610" s="155"/>
      <c r="R610" s="155"/>
    </row>
    <row r="611" spans="1:18" s="108" customFormat="1">
      <c r="A611" s="155"/>
      <c r="B611" s="155">
        <v>609</v>
      </c>
      <c r="C611" s="156" t="s">
        <v>721</v>
      </c>
      <c r="D611" s="157" t="s">
        <v>129</v>
      </c>
      <c r="E611" s="155" t="s">
        <v>3605</v>
      </c>
      <c r="F611" s="162" t="s">
        <v>819</v>
      </c>
      <c r="G611" s="162" t="s">
        <v>3660</v>
      </c>
      <c r="H611" s="162"/>
      <c r="I611" s="158">
        <f>IF(VLOOKUP($D611,WCS_Sample_Status_2015Oct19_All!$A$1:$Z$216,2,FALSE)=0,"",VLOOKUP($D611,WCS_Sample_Status_2015Oct19_All!$A$1:$Z$216,2,FALSE))</f>
        <v>41788</v>
      </c>
      <c r="J611" s="158" t="str">
        <f>IF(VLOOKUP($D611,WCS_Sample_Status_2015Oct19_All!$A$1:$Z$216,3,FALSE)=0,"",VLOOKUP($D611,WCS_Sample_Status_2015Oct19_All!$A$1:$Z$216,3,FALSE))</f>
        <v/>
      </c>
      <c r="K611" s="158" t="str">
        <f>IF(VLOOKUP($D611,WCS_Sample_Status_2015Oct19_All!$A$1:$Z$216,4,FALSE)=0,"",VLOOKUP($D611,WCS_Sample_Status_2015Oct19_All!$A$1:$Z$216,4,FALSE))</f>
        <v/>
      </c>
      <c r="L611" s="158" t="str">
        <f>IF(VLOOKUP($D611,WCS_Sample_Status_2015Oct19_All!$A$1:$Z$216,5,FALSE)=0,"",VLOOKUP($D611,WCS_Sample_Status_2015Oct19_All!$A$1:$Z$216,5,FALSE))</f>
        <v/>
      </c>
      <c r="M611" s="159">
        <f>IF(VLOOKUP($D611,WCS_Sample_Status_2015Oct19_All!$A$1:$Z$216,14,FALSE)=0,"",VLOOKUP($D611,WCS_Sample_Status_2015Oct19_All!$A$1:$Z$216,14,FALSE))</f>
        <v>30</v>
      </c>
      <c r="N611" s="160" t="e">
        <f>IF(VLOOKUP($D611,Leech_Combinations_20140919.xls!$A$1:$Q$382,6,FALSE)=0, "", VLOOKUP($D611,Leech_Combinations_20140919.xls!$A$1:$Q$382,6,FALSE))</f>
        <v>#N/A</v>
      </c>
      <c r="O611" s="160" t="e">
        <f>IF(VLOOKUP($D611,Leech_Combinations_20140919.xls!$A$1:$Q$382,3,FALSE)=0, "", VLOOKUP($D611,Leech_Combinations_20140919.xls!$A$1:$Q$382,3,FALSE))</f>
        <v>#N/A</v>
      </c>
      <c r="P611" s="155"/>
      <c r="Q611" s="155"/>
      <c r="R611" s="155"/>
    </row>
    <row r="612" spans="1:18" s="108" customFormat="1">
      <c r="A612" s="155"/>
      <c r="B612" s="155">
        <v>610</v>
      </c>
      <c r="C612" s="156" t="s">
        <v>721</v>
      </c>
      <c r="D612" s="157" t="s">
        <v>473</v>
      </c>
      <c r="E612" s="155" t="s">
        <v>3605</v>
      </c>
      <c r="F612" s="162" t="s">
        <v>819</v>
      </c>
      <c r="G612" s="162" t="s">
        <v>3660</v>
      </c>
      <c r="H612" s="162"/>
      <c r="I612" s="158">
        <f>IF(VLOOKUP($D612,WCS_Sample_Status_2015Oct19_All!$A$1:$Z$216,2,FALSE)=0,"",VLOOKUP($D612,WCS_Sample_Status_2015Oct19_All!$A$1:$Z$216,2,FALSE))</f>
        <v>41788</v>
      </c>
      <c r="J612" s="158" t="str">
        <f>IF(VLOOKUP($D612,WCS_Sample_Status_2015Oct19_All!$A$1:$Z$216,3,FALSE)=0,"",VLOOKUP($D612,WCS_Sample_Status_2015Oct19_All!$A$1:$Z$216,3,FALSE))</f>
        <v/>
      </c>
      <c r="K612" s="158" t="str">
        <f>IF(VLOOKUP($D612,WCS_Sample_Status_2015Oct19_All!$A$1:$Z$216,4,FALSE)=0,"",VLOOKUP($D612,WCS_Sample_Status_2015Oct19_All!$A$1:$Z$216,4,FALSE))</f>
        <v/>
      </c>
      <c r="L612" s="158" t="str">
        <f>IF(VLOOKUP($D612,WCS_Sample_Status_2015Oct19_All!$A$1:$Z$216,5,FALSE)=0,"",VLOOKUP($D612,WCS_Sample_Status_2015Oct19_All!$A$1:$Z$216,5,FALSE))</f>
        <v/>
      </c>
      <c r="M612" s="159">
        <f>IF(VLOOKUP($D612,WCS_Sample_Status_2015Oct19_All!$A$1:$Z$216,14,FALSE)=0,"",VLOOKUP($D612,WCS_Sample_Status_2015Oct19_All!$A$1:$Z$216,14,FALSE))</f>
        <v>20</v>
      </c>
      <c r="N612" s="160" t="e">
        <f>IF(VLOOKUP($D612,Leech_Combinations_20140919.xls!$A$1:$Q$382,6,FALSE)=0, "", VLOOKUP($D612,Leech_Combinations_20140919.xls!$A$1:$Q$382,6,FALSE))</f>
        <v>#N/A</v>
      </c>
      <c r="O612" s="160" t="e">
        <f>IF(VLOOKUP($D612,Leech_Combinations_20140919.xls!$A$1:$Q$382,3,FALSE)=0, "", VLOOKUP($D612,Leech_Combinations_20140919.xls!$A$1:$Q$382,3,FALSE))</f>
        <v>#N/A</v>
      </c>
      <c r="P612" s="155"/>
      <c r="Q612" s="155"/>
      <c r="R612" s="155"/>
    </row>
    <row r="613" spans="1:18" s="108" customFormat="1">
      <c r="A613" s="155"/>
      <c r="B613" s="155">
        <v>611</v>
      </c>
      <c r="C613" s="156" t="s">
        <v>721</v>
      </c>
      <c r="D613" s="157" t="s">
        <v>139</v>
      </c>
      <c r="E613" s="155" t="s">
        <v>3605</v>
      </c>
      <c r="F613" s="162" t="s">
        <v>819</v>
      </c>
      <c r="G613" s="162" t="s">
        <v>3660</v>
      </c>
      <c r="H613" s="162"/>
      <c r="I613" s="158">
        <f>IF(VLOOKUP($D613,WCS_Sample_Status_2015Oct19_All!$A$1:$Z$216,2,FALSE)=0,"",VLOOKUP($D613,WCS_Sample_Status_2015Oct19_All!$A$1:$Z$216,2,FALSE))</f>
        <v>41789</v>
      </c>
      <c r="J613" s="158" t="str">
        <f>IF(VLOOKUP($D613,WCS_Sample_Status_2015Oct19_All!$A$1:$Z$216,3,FALSE)=0,"",VLOOKUP($D613,WCS_Sample_Status_2015Oct19_All!$A$1:$Z$216,3,FALSE))</f>
        <v/>
      </c>
      <c r="K613" s="158" t="str">
        <f>IF(VLOOKUP($D613,WCS_Sample_Status_2015Oct19_All!$A$1:$Z$216,4,FALSE)=0,"",VLOOKUP($D613,WCS_Sample_Status_2015Oct19_All!$A$1:$Z$216,4,FALSE))</f>
        <v/>
      </c>
      <c r="L613" s="158" t="str">
        <f>IF(VLOOKUP($D613,WCS_Sample_Status_2015Oct19_All!$A$1:$Z$216,5,FALSE)=0,"",VLOOKUP($D613,WCS_Sample_Status_2015Oct19_All!$A$1:$Z$216,5,FALSE))</f>
        <v/>
      </c>
      <c r="M613" s="159">
        <f>IF(VLOOKUP($D613,WCS_Sample_Status_2015Oct19_All!$A$1:$Z$216,14,FALSE)=0,"",VLOOKUP($D613,WCS_Sample_Status_2015Oct19_All!$A$1:$Z$216,14,FALSE))</f>
        <v>30</v>
      </c>
      <c r="N613" s="160" t="e">
        <f>IF(VLOOKUP($D613,Leech_Combinations_20140919.xls!$A$1:$Q$382,6,FALSE)=0, "", VLOOKUP($D613,Leech_Combinations_20140919.xls!$A$1:$Q$382,6,FALSE))</f>
        <v>#N/A</v>
      </c>
      <c r="O613" s="160" t="e">
        <f>IF(VLOOKUP($D613,Leech_Combinations_20140919.xls!$A$1:$Q$382,3,FALSE)=0, "", VLOOKUP($D613,Leech_Combinations_20140919.xls!$A$1:$Q$382,3,FALSE))</f>
        <v>#N/A</v>
      </c>
      <c r="P613" s="155"/>
      <c r="Q613" s="155"/>
      <c r="R613" s="155"/>
    </row>
    <row r="614" spans="1:18" s="108" customFormat="1">
      <c r="A614" s="155"/>
      <c r="B614" s="155">
        <v>612</v>
      </c>
      <c r="C614" s="156" t="s">
        <v>721</v>
      </c>
      <c r="D614" s="157" t="s">
        <v>480</v>
      </c>
      <c r="E614" s="155" t="s">
        <v>3605</v>
      </c>
      <c r="F614" s="162" t="s">
        <v>819</v>
      </c>
      <c r="G614" s="162" t="s">
        <v>3660</v>
      </c>
      <c r="H614" s="162"/>
      <c r="I614" s="158">
        <f>IF(VLOOKUP($D614,WCS_Sample_Status_2015Oct19_All!$A$1:$Z$216,2,FALSE)=0,"",VLOOKUP($D614,WCS_Sample_Status_2015Oct19_All!$A$1:$Z$216,2,FALSE))</f>
        <v>41789</v>
      </c>
      <c r="J614" s="158" t="str">
        <f>IF(VLOOKUP($D614,WCS_Sample_Status_2015Oct19_All!$A$1:$Z$216,3,FALSE)=0,"",VLOOKUP($D614,WCS_Sample_Status_2015Oct19_All!$A$1:$Z$216,3,FALSE))</f>
        <v/>
      </c>
      <c r="K614" s="158" t="str">
        <f>IF(VLOOKUP($D614,WCS_Sample_Status_2015Oct19_All!$A$1:$Z$216,4,FALSE)=0,"",VLOOKUP($D614,WCS_Sample_Status_2015Oct19_All!$A$1:$Z$216,4,FALSE))</f>
        <v/>
      </c>
      <c r="L614" s="158" t="str">
        <f>IF(VLOOKUP($D614,WCS_Sample_Status_2015Oct19_All!$A$1:$Z$216,5,FALSE)=0,"",VLOOKUP($D614,WCS_Sample_Status_2015Oct19_All!$A$1:$Z$216,5,FALSE))</f>
        <v/>
      </c>
      <c r="M614" s="159">
        <f>IF(VLOOKUP($D614,WCS_Sample_Status_2015Oct19_All!$A$1:$Z$216,14,FALSE)=0,"",VLOOKUP($D614,WCS_Sample_Status_2015Oct19_All!$A$1:$Z$216,14,FALSE))</f>
        <v>20</v>
      </c>
      <c r="N614" s="160" t="e">
        <f>IF(VLOOKUP($D614,Leech_Combinations_20140919.xls!$A$1:$Q$382,6,FALSE)=0, "", VLOOKUP($D614,Leech_Combinations_20140919.xls!$A$1:$Q$382,6,FALSE))</f>
        <v>#N/A</v>
      </c>
      <c r="O614" s="160" t="e">
        <f>IF(VLOOKUP($D614,Leech_Combinations_20140919.xls!$A$1:$Q$382,3,FALSE)=0, "", VLOOKUP($D614,Leech_Combinations_20140919.xls!$A$1:$Q$382,3,FALSE))</f>
        <v>#N/A</v>
      </c>
      <c r="P614" s="155"/>
      <c r="Q614" s="155"/>
      <c r="R614" s="155"/>
    </row>
    <row r="615" spans="1:18" s="108" customFormat="1">
      <c r="A615" s="155"/>
      <c r="B615" s="155">
        <v>613</v>
      </c>
      <c r="C615" s="156" t="s">
        <v>721</v>
      </c>
      <c r="D615" s="157" t="s">
        <v>143</v>
      </c>
      <c r="E615" s="155" t="s">
        <v>3605</v>
      </c>
      <c r="F615" s="162" t="s">
        <v>819</v>
      </c>
      <c r="G615" s="162" t="s">
        <v>3660</v>
      </c>
      <c r="H615" s="162"/>
      <c r="I615" s="158">
        <f>IF(VLOOKUP($D615,WCS_Sample_Status_2015Oct19_All!$A$1:$Z$216,2,FALSE)=0,"",VLOOKUP($D615,WCS_Sample_Status_2015Oct19_All!$A$1:$Z$216,2,FALSE))</f>
        <v>41789</v>
      </c>
      <c r="J615" s="158" t="str">
        <f>IF(VLOOKUP($D615,WCS_Sample_Status_2015Oct19_All!$A$1:$Z$216,3,FALSE)=0,"",VLOOKUP($D615,WCS_Sample_Status_2015Oct19_All!$A$1:$Z$216,3,FALSE))</f>
        <v/>
      </c>
      <c r="K615" s="158" t="str">
        <f>IF(VLOOKUP($D615,WCS_Sample_Status_2015Oct19_All!$A$1:$Z$216,4,FALSE)=0,"",VLOOKUP($D615,WCS_Sample_Status_2015Oct19_All!$A$1:$Z$216,4,FALSE))</f>
        <v/>
      </c>
      <c r="L615" s="158" t="str">
        <f>IF(VLOOKUP($D615,WCS_Sample_Status_2015Oct19_All!$A$1:$Z$216,5,FALSE)=0,"",VLOOKUP($D615,WCS_Sample_Status_2015Oct19_All!$A$1:$Z$216,5,FALSE))</f>
        <v/>
      </c>
      <c r="M615" s="159">
        <f>IF(VLOOKUP($D615,WCS_Sample_Status_2015Oct19_All!$A$1:$Z$216,14,FALSE)=0,"",VLOOKUP($D615,WCS_Sample_Status_2015Oct19_All!$A$1:$Z$216,14,FALSE))</f>
        <v>18</v>
      </c>
      <c r="N615" s="160" t="e">
        <f>IF(VLOOKUP($D615,Leech_Combinations_20140919.xls!$A$1:$Q$382,6,FALSE)=0, "", VLOOKUP($D615,Leech_Combinations_20140919.xls!$A$1:$Q$382,6,FALSE))</f>
        <v>#N/A</v>
      </c>
      <c r="O615" s="160" t="e">
        <f>IF(VLOOKUP($D615,Leech_Combinations_20140919.xls!$A$1:$Q$382,3,FALSE)=0, "", VLOOKUP($D615,Leech_Combinations_20140919.xls!$A$1:$Q$382,3,FALSE))</f>
        <v>#N/A</v>
      </c>
      <c r="P615" s="155"/>
      <c r="Q615" s="155"/>
      <c r="R615" s="155"/>
    </row>
    <row r="616" spans="1:18" s="108" customFormat="1">
      <c r="A616" s="155"/>
      <c r="B616" s="155">
        <v>614</v>
      </c>
      <c r="C616" s="156" t="s">
        <v>721</v>
      </c>
      <c r="D616" s="157" t="s">
        <v>324</v>
      </c>
      <c r="E616" s="155" t="s">
        <v>3605</v>
      </c>
      <c r="F616" s="162" t="s">
        <v>819</v>
      </c>
      <c r="G616" s="162" t="s">
        <v>3660</v>
      </c>
      <c r="H616" s="162"/>
      <c r="I616" s="158">
        <f>IF(VLOOKUP($D616,WCS_Sample_Status_2015Oct19_All!$A$1:$Z$216,2,FALSE)=0,"",VLOOKUP($D616,WCS_Sample_Status_2015Oct19_All!$A$1:$Z$216,2,FALSE))</f>
        <v>41789</v>
      </c>
      <c r="J616" s="158" t="str">
        <f>IF(VLOOKUP($D616,WCS_Sample_Status_2015Oct19_All!$A$1:$Z$216,3,FALSE)=0,"",VLOOKUP($D616,WCS_Sample_Status_2015Oct19_All!$A$1:$Z$216,3,FALSE))</f>
        <v/>
      </c>
      <c r="K616" s="158" t="str">
        <f>IF(VLOOKUP($D616,WCS_Sample_Status_2015Oct19_All!$A$1:$Z$216,4,FALSE)=0,"",VLOOKUP($D616,WCS_Sample_Status_2015Oct19_All!$A$1:$Z$216,4,FALSE))</f>
        <v/>
      </c>
      <c r="L616" s="158" t="str">
        <f>IF(VLOOKUP($D616,WCS_Sample_Status_2015Oct19_All!$A$1:$Z$216,5,FALSE)=0,"",VLOOKUP($D616,WCS_Sample_Status_2015Oct19_All!$A$1:$Z$216,5,FALSE))</f>
        <v/>
      </c>
      <c r="M616" s="159">
        <f>IF(VLOOKUP($D616,WCS_Sample_Status_2015Oct19_All!$A$1:$Z$216,14,FALSE)=0,"",VLOOKUP($D616,WCS_Sample_Status_2015Oct19_All!$A$1:$Z$216,14,FALSE))</f>
        <v>32</v>
      </c>
      <c r="N616" s="160" t="e">
        <f>IF(VLOOKUP($D616,Leech_Combinations_20140919.xls!$A$1:$Q$382,6,FALSE)=0, "", VLOOKUP($D616,Leech_Combinations_20140919.xls!$A$1:$Q$382,6,FALSE))</f>
        <v>#N/A</v>
      </c>
      <c r="O616" s="160" t="e">
        <f>IF(VLOOKUP($D616,Leech_Combinations_20140919.xls!$A$1:$Q$382,3,FALSE)=0, "", VLOOKUP($D616,Leech_Combinations_20140919.xls!$A$1:$Q$382,3,FALSE))</f>
        <v>#N/A</v>
      </c>
      <c r="P616" s="155"/>
      <c r="Q616" s="155"/>
      <c r="R616" s="155"/>
    </row>
    <row r="617" spans="1:18" s="108" customFormat="1">
      <c r="A617" s="155"/>
      <c r="B617" s="155">
        <v>615</v>
      </c>
      <c r="C617" s="156" t="s">
        <v>721</v>
      </c>
      <c r="D617" s="157" t="s">
        <v>156</v>
      </c>
      <c r="E617" s="155" t="s">
        <v>3605</v>
      </c>
      <c r="F617" s="162" t="s">
        <v>819</v>
      </c>
      <c r="G617" s="162" t="s">
        <v>3660</v>
      </c>
      <c r="H617" s="162"/>
      <c r="I617" s="158">
        <f>IF(VLOOKUP($D617,WCS_Sample_Status_2015Oct19_All!$A$1:$Z$216,2,FALSE)=0,"",VLOOKUP($D617,WCS_Sample_Status_2015Oct19_All!$A$1:$Z$216,2,FALSE))</f>
        <v>41790</v>
      </c>
      <c r="J617" s="158" t="str">
        <f>IF(VLOOKUP($D617,WCS_Sample_Status_2015Oct19_All!$A$1:$Z$216,3,FALSE)=0,"",VLOOKUP($D617,WCS_Sample_Status_2015Oct19_All!$A$1:$Z$216,3,FALSE))</f>
        <v/>
      </c>
      <c r="K617" s="158" t="str">
        <f>IF(VLOOKUP($D617,WCS_Sample_Status_2015Oct19_All!$A$1:$Z$216,4,FALSE)=0,"",VLOOKUP($D617,WCS_Sample_Status_2015Oct19_All!$A$1:$Z$216,4,FALSE))</f>
        <v/>
      </c>
      <c r="L617" s="158" t="str">
        <f>IF(VLOOKUP($D617,WCS_Sample_Status_2015Oct19_All!$A$1:$Z$216,5,FALSE)=0,"",VLOOKUP($D617,WCS_Sample_Status_2015Oct19_All!$A$1:$Z$216,5,FALSE))</f>
        <v/>
      </c>
      <c r="M617" s="159">
        <f>IF(VLOOKUP($D617,WCS_Sample_Status_2015Oct19_All!$A$1:$Z$216,14,FALSE)=0,"",VLOOKUP($D617,WCS_Sample_Status_2015Oct19_All!$A$1:$Z$216,14,FALSE))</f>
        <v>33</v>
      </c>
      <c r="N617" s="160" t="e">
        <f>IF(VLOOKUP($D617,Leech_Combinations_20140919.xls!$A$1:$Q$382,6,FALSE)=0, "", VLOOKUP($D617,Leech_Combinations_20140919.xls!$A$1:$Q$382,6,FALSE))</f>
        <v>#N/A</v>
      </c>
      <c r="O617" s="160" t="e">
        <f>IF(VLOOKUP($D617,Leech_Combinations_20140919.xls!$A$1:$Q$382,3,FALSE)=0, "", VLOOKUP($D617,Leech_Combinations_20140919.xls!$A$1:$Q$382,3,FALSE))</f>
        <v>#N/A</v>
      </c>
      <c r="P617" s="155"/>
      <c r="Q617" s="155"/>
      <c r="R617" s="155"/>
    </row>
    <row r="618" spans="1:18" s="108" customFormat="1">
      <c r="A618" s="155"/>
      <c r="B618" s="155">
        <v>616</v>
      </c>
      <c r="C618" s="156" t="s">
        <v>721</v>
      </c>
      <c r="D618" s="157" t="s">
        <v>155</v>
      </c>
      <c r="E618" s="155" t="s">
        <v>3605</v>
      </c>
      <c r="F618" s="162" t="s">
        <v>819</v>
      </c>
      <c r="G618" s="162" t="s">
        <v>3660</v>
      </c>
      <c r="H618" s="162"/>
      <c r="I618" s="158">
        <f>IF(VLOOKUP($D618,WCS_Sample_Status_2015Oct19_All!$A$1:$Z$216,2,FALSE)=0,"",VLOOKUP($D618,WCS_Sample_Status_2015Oct19_All!$A$1:$Z$216,2,FALSE))</f>
        <v>41790</v>
      </c>
      <c r="J618" s="158" t="str">
        <f>IF(VLOOKUP($D618,WCS_Sample_Status_2015Oct19_All!$A$1:$Z$216,3,FALSE)=0,"",VLOOKUP($D618,WCS_Sample_Status_2015Oct19_All!$A$1:$Z$216,3,FALSE))</f>
        <v/>
      </c>
      <c r="K618" s="158" t="str">
        <f>IF(VLOOKUP($D618,WCS_Sample_Status_2015Oct19_All!$A$1:$Z$216,4,FALSE)=0,"",VLOOKUP($D618,WCS_Sample_Status_2015Oct19_All!$A$1:$Z$216,4,FALSE))</f>
        <v/>
      </c>
      <c r="L618" s="158" t="str">
        <f>IF(VLOOKUP($D618,WCS_Sample_Status_2015Oct19_All!$A$1:$Z$216,5,FALSE)=0,"",VLOOKUP($D618,WCS_Sample_Status_2015Oct19_All!$A$1:$Z$216,5,FALSE))</f>
        <v/>
      </c>
      <c r="M618" s="159">
        <f>IF(VLOOKUP($D618,WCS_Sample_Status_2015Oct19_All!$A$1:$Z$216,14,FALSE)=0,"",VLOOKUP($D618,WCS_Sample_Status_2015Oct19_All!$A$1:$Z$216,14,FALSE))</f>
        <v>23</v>
      </c>
      <c r="N618" s="160" t="e">
        <f>IF(VLOOKUP($D618,Leech_Combinations_20140919.xls!$A$1:$Q$382,6,FALSE)=0, "", VLOOKUP($D618,Leech_Combinations_20140919.xls!$A$1:$Q$382,6,FALSE))</f>
        <v>#N/A</v>
      </c>
      <c r="O618" s="160" t="e">
        <f>IF(VLOOKUP($D618,Leech_Combinations_20140919.xls!$A$1:$Q$382,3,FALSE)=0, "", VLOOKUP($D618,Leech_Combinations_20140919.xls!$A$1:$Q$382,3,FALSE))</f>
        <v>#N/A</v>
      </c>
      <c r="P618" s="155"/>
      <c r="Q618" s="155"/>
      <c r="R618" s="155"/>
    </row>
    <row r="619" spans="1:18" s="108" customFormat="1">
      <c r="A619" s="155"/>
      <c r="B619" s="155">
        <v>617</v>
      </c>
      <c r="C619" s="156" t="s">
        <v>721</v>
      </c>
      <c r="D619" s="157" t="s">
        <v>141</v>
      </c>
      <c r="E619" s="155" t="s">
        <v>3605</v>
      </c>
      <c r="F619" s="162" t="s">
        <v>819</v>
      </c>
      <c r="G619" s="162" t="s">
        <v>3660</v>
      </c>
      <c r="H619" s="162"/>
      <c r="I619" s="158">
        <f>IF(VLOOKUP($D619,WCS_Sample_Status_2015Oct19_All!$A$1:$Z$216,2,FALSE)=0,"",VLOOKUP($D619,WCS_Sample_Status_2015Oct19_All!$A$1:$Z$216,2,FALSE))</f>
        <v>41790</v>
      </c>
      <c r="J619" s="158" t="str">
        <f>IF(VLOOKUP($D619,WCS_Sample_Status_2015Oct19_All!$A$1:$Z$216,3,FALSE)=0,"",VLOOKUP($D619,WCS_Sample_Status_2015Oct19_All!$A$1:$Z$216,3,FALSE))</f>
        <v/>
      </c>
      <c r="K619" s="158" t="str">
        <f>IF(VLOOKUP($D619,WCS_Sample_Status_2015Oct19_All!$A$1:$Z$216,4,FALSE)=0,"",VLOOKUP($D619,WCS_Sample_Status_2015Oct19_All!$A$1:$Z$216,4,FALSE))</f>
        <v/>
      </c>
      <c r="L619" s="158" t="str">
        <f>IF(VLOOKUP($D619,WCS_Sample_Status_2015Oct19_All!$A$1:$Z$216,5,FALSE)=0,"",VLOOKUP($D619,WCS_Sample_Status_2015Oct19_All!$A$1:$Z$216,5,FALSE))</f>
        <v/>
      </c>
      <c r="M619" s="159">
        <f>IF(VLOOKUP($D619,WCS_Sample_Status_2015Oct19_All!$A$1:$Z$216,14,FALSE)=0,"",VLOOKUP($D619,WCS_Sample_Status_2015Oct19_All!$A$1:$Z$216,14,FALSE))</f>
        <v>18</v>
      </c>
      <c r="N619" s="160" t="e">
        <f>IF(VLOOKUP($D619,Leech_Combinations_20140919.xls!$A$1:$Q$382,6,FALSE)=0, "", VLOOKUP($D619,Leech_Combinations_20140919.xls!$A$1:$Q$382,6,FALSE))</f>
        <v>#N/A</v>
      </c>
      <c r="O619" s="160" t="e">
        <f>IF(VLOOKUP($D619,Leech_Combinations_20140919.xls!$A$1:$Q$382,3,FALSE)=0, "", VLOOKUP($D619,Leech_Combinations_20140919.xls!$A$1:$Q$382,3,FALSE))</f>
        <v>#N/A</v>
      </c>
      <c r="P619" s="155"/>
      <c r="Q619" s="155"/>
      <c r="R619" s="155"/>
    </row>
    <row r="620" spans="1:18" s="108" customFormat="1">
      <c r="A620" s="155"/>
      <c r="B620" s="155">
        <v>618</v>
      </c>
      <c r="C620" s="156" t="s">
        <v>721</v>
      </c>
      <c r="D620" s="157" t="s">
        <v>122</v>
      </c>
      <c r="E620" s="155" t="s">
        <v>3605</v>
      </c>
      <c r="F620" s="162" t="s">
        <v>819</v>
      </c>
      <c r="G620" s="162" t="s">
        <v>3660</v>
      </c>
      <c r="H620" s="162"/>
      <c r="I620" s="158">
        <f>IF(VLOOKUP($D620,WCS_Sample_Status_2015Oct19_All!$A$1:$Z$216,2,FALSE)=0,"",VLOOKUP($D620,WCS_Sample_Status_2015Oct19_All!$A$1:$Z$216,2,FALSE))</f>
        <v>41790</v>
      </c>
      <c r="J620" s="158" t="str">
        <f>IF(VLOOKUP($D620,WCS_Sample_Status_2015Oct19_All!$A$1:$Z$216,3,FALSE)=0,"",VLOOKUP($D620,WCS_Sample_Status_2015Oct19_All!$A$1:$Z$216,3,FALSE))</f>
        <v/>
      </c>
      <c r="K620" s="158" t="str">
        <f>IF(VLOOKUP($D620,WCS_Sample_Status_2015Oct19_All!$A$1:$Z$216,4,FALSE)=0,"",VLOOKUP($D620,WCS_Sample_Status_2015Oct19_All!$A$1:$Z$216,4,FALSE))</f>
        <v/>
      </c>
      <c r="L620" s="158" t="str">
        <f>IF(VLOOKUP($D620,WCS_Sample_Status_2015Oct19_All!$A$1:$Z$216,5,FALSE)=0,"",VLOOKUP($D620,WCS_Sample_Status_2015Oct19_All!$A$1:$Z$216,5,FALSE))</f>
        <v/>
      </c>
      <c r="M620" s="159">
        <f>IF(VLOOKUP($D620,WCS_Sample_Status_2015Oct19_All!$A$1:$Z$216,14,FALSE)=0,"",VLOOKUP($D620,WCS_Sample_Status_2015Oct19_All!$A$1:$Z$216,14,FALSE))</f>
        <v>32</v>
      </c>
      <c r="N620" s="160" t="e">
        <f>IF(VLOOKUP($D620,Leech_Combinations_20140919.xls!$A$1:$Q$382,6,FALSE)=0, "", VLOOKUP($D620,Leech_Combinations_20140919.xls!$A$1:$Q$382,6,FALSE))</f>
        <v>#N/A</v>
      </c>
      <c r="O620" s="160" t="e">
        <f>IF(VLOOKUP($D620,Leech_Combinations_20140919.xls!$A$1:$Q$382,3,FALSE)=0, "", VLOOKUP($D620,Leech_Combinations_20140919.xls!$A$1:$Q$382,3,FALSE))</f>
        <v>#N/A</v>
      </c>
      <c r="P620" s="155"/>
      <c r="Q620" s="155"/>
      <c r="R620" s="155"/>
    </row>
    <row r="621" spans="1:18" s="108" customFormat="1">
      <c r="A621" s="155"/>
      <c r="B621" s="155">
        <v>619</v>
      </c>
      <c r="C621" s="156" t="s">
        <v>721</v>
      </c>
      <c r="D621" s="157" t="s">
        <v>13</v>
      </c>
      <c r="E621" s="155" t="s">
        <v>3605</v>
      </c>
      <c r="F621" s="162" t="s">
        <v>819</v>
      </c>
      <c r="G621" s="162" t="s">
        <v>3660</v>
      </c>
      <c r="H621" s="162"/>
      <c r="I621" s="158">
        <f>IF(VLOOKUP($D621,WCS_Sample_Status_2015Oct19_All!$A$1:$Z$216,2,FALSE)=0,"",VLOOKUP($D621,WCS_Sample_Status_2015Oct19_All!$A$1:$Z$216,2,FALSE))</f>
        <v>41791</v>
      </c>
      <c r="J621" s="158" t="str">
        <f>IF(VLOOKUP($D621,WCS_Sample_Status_2015Oct19_All!$A$1:$Z$216,3,FALSE)=0,"",VLOOKUP($D621,WCS_Sample_Status_2015Oct19_All!$A$1:$Z$216,3,FALSE))</f>
        <v/>
      </c>
      <c r="K621" s="158" t="str">
        <f>IF(VLOOKUP($D621,WCS_Sample_Status_2015Oct19_All!$A$1:$Z$216,4,FALSE)=0,"",VLOOKUP($D621,WCS_Sample_Status_2015Oct19_All!$A$1:$Z$216,4,FALSE))</f>
        <v/>
      </c>
      <c r="L621" s="158" t="str">
        <f>IF(VLOOKUP($D621,WCS_Sample_Status_2015Oct19_All!$A$1:$Z$216,5,FALSE)=0,"",VLOOKUP($D621,WCS_Sample_Status_2015Oct19_All!$A$1:$Z$216,5,FALSE))</f>
        <v/>
      </c>
      <c r="M621" s="159">
        <f>IF(VLOOKUP($D621,WCS_Sample_Status_2015Oct19_All!$A$1:$Z$216,14,FALSE)=0,"",VLOOKUP($D621,WCS_Sample_Status_2015Oct19_All!$A$1:$Z$216,14,FALSE))</f>
        <v>37</v>
      </c>
      <c r="N621" s="160" t="e">
        <f>IF(VLOOKUP($D621,Leech_Combinations_20140919.xls!$A$1:$Q$382,6,FALSE)=0, "", VLOOKUP($D621,Leech_Combinations_20140919.xls!$A$1:$Q$382,6,FALSE))</f>
        <v>#N/A</v>
      </c>
      <c r="O621" s="160" t="e">
        <f>IF(VLOOKUP($D621,Leech_Combinations_20140919.xls!$A$1:$Q$382,3,FALSE)=0, "", VLOOKUP($D621,Leech_Combinations_20140919.xls!$A$1:$Q$382,3,FALSE))</f>
        <v>#N/A</v>
      </c>
      <c r="P621" s="155"/>
      <c r="Q621" s="155"/>
      <c r="R621" s="155"/>
    </row>
    <row r="622" spans="1:18" s="108" customFormat="1">
      <c r="A622" s="155"/>
      <c r="B622" s="155">
        <v>620</v>
      </c>
      <c r="C622" s="156" t="s">
        <v>721</v>
      </c>
      <c r="D622" s="157" t="s">
        <v>56</v>
      </c>
      <c r="E622" s="155" t="s">
        <v>3605</v>
      </c>
      <c r="F622" s="162" t="s">
        <v>819</v>
      </c>
      <c r="G622" s="162" t="s">
        <v>3660</v>
      </c>
      <c r="H622" s="162"/>
      <c r="I622" s="158">
        <f>IF(VLOOKUP($D622,WCS_Sample_Status_2015Oct19_All!$A$1:$Z$216,2,FALSE)=0,"",VLOOKUP($D622,WCS_Sample_Status_2015Oct19_All!$A$1:$Z$216,2,FALSE))</f>
        <v>41791</v>
      </c>
      <c r="J622" s="158" t="str">
        <f>IF(VLOOKUP($D622,WCS_Sample_Status_2015Oct19_All!$A$1:$Z$216,3,FALSE)=0,"",VLOOKUP($D622,WCS_Sample_Status_2015Oct19_All!$A$1:$Z$216,3,FALSE))</f>
        <v/>
      </c>
      <c r="K622" s="158" t="str">
        <f>IF(VLOOKUP($D622,WCS_Sample_Status_2015Oct19_All!$A$1:$Z$216,4,FALSE)=0,"",VLOOKUP($D622,WCS_Sample_Status_2015Oct19_All!$A$1:$Z$216,4,FALSE))</f>
        <v/>
      </c>
      <c r="L622" s="158" t="str">
        <f>IF(VLOOKUP($D622,WCS_Sample_Status_2015Oct19_All!$A$1:$Z$216,5,FALSE)=0,"",VLOOKUP($D622,WCS_Sample_Status_2015Oct19_All!$A$1:$Z$216,5,FALSE))</f>
        <v/>
      </c>
      <c r="M622" s="159">
        <f>IF(VLOOKUP($D622,WCS_Sample_Status_2015Oct19_All!$A$1:$Z$216,14,FALSE)=0,"",VLOOKUP($D622,WCS_Sample_Status_2015Oct19_All!$A$1:$Z$216,14,FALSE))</f>
        <v>13</v>
      </c>
      <c r="N622" s="160" t="e">
        <f>IF(VLOOKUP($D622,Leech_Combinations_20140919.xls!$A$1:$Q$382,6,FALSE)=0, "", VLOOKUP($D622,Leech_Combinations_20140919.xls!$A$1:$Q$382,6,FALSE))</f>
        <v>#N/A</v>
      </c>
      <c r="O622" s="160" t="e">
        <f>IF(VLOOKUP($D622,Leech_Combinations_20140919.xls!$A$1:$Q$382,3,FALSE)=0, "", VLOOKUP($D622,Leech_Combinations_20140919.xls!$A$1:$Q$382,3,FALSE))</f>
        <v>#N/A</v>
      </c>
      <c r="P622" s="155"/>
      <c r="Q622" s="155"/>
      <c r="R622" s="155"/>
    </row>
    <row r="623" spans="1:18" s="108" customFormat="1">
      <c r="B623" s="108">
        <v>621</v>
      </c>
      <c r="C623" s="121" t="s">
        <v>723</v>
      </c>
      <c r="D623" s="122" t="s">
        <v>419</v>
      </c>
      <c r="E623" s="108" t="s">
        <v>3653</v>
      </c>
      <c r="F623" s="162" t="s">
        <v>819</v>
      </c>
      <c r="G623" s="162" t="s">
        <v>3655</v>
      </c>
      <c r="H623" s="162"/>
      <c r="I623" s="110"/>
      <c r="J623" s="110"/>
      <c r="K623" s="110"/>
      <c r="L623" s="110"/>
      <c r="M623" s="112"/>
      <c r="N623" s="120"/>
      <c r="O623" s="120"/>
    </row>
    <row r="624" spans="1:18" s="108" customFormat="1">
      <c r="B624" s="108">
        <v>622</v>
      </c>
      <c r="C624" s="121" t="s">
        <v>723</v>
      </c>
      <c r="D624" s="122" t="s">
        <v>574</v>
      </c>
      <c r="E624" s="108" t="s">
        <v>3653</v>
      </c>
      <c r="F624" s="162" t="s">
        <v>819</v>
      </c>
      <c r="G624" s="162" t="s">
        <v>3655</v>
      </c>
      <c r="H624" s="162"/>
      <c r="I624" s="110"/>
      <c r="J624" s="110"/>
      <c r="K624" s="110"/>
      <c r="L624" s="110"/>
      <c r="M624" s="112"/>
      <c r="N624" s="120"/>
      <c r="O624" s="120"/>
    </row>
    <row r="625" spans="1:18" s="108" customFormat="1">
      <c r="B625" s="108">
        <v>623</v>
      </c>
      <c r="C625" s="121" t="s">
        <v>723</v>
      </c>
      <c r="D625" s="122" t="s">
        <v>600</v>
      </c>
      <c r="E625" s="108" t="s">
        <v>3653</v>
      </c>
      <c r="F625" s="162" t="s">
        <v>819</v>
      </c>
      <c r="G625" s="162" t="s">
        <v>3655</v>
      </c>
      <c r="H625" s="162"/>
      <c r="I625" s="110"/>
      <c r="J625" s="110"/>
      <c r="K625" s="110"/>
      <c r="L625" s="110"/>
      <c r="M625" s="112"/>
      <c r="N625" s="120"/>
      <c r="O625" s="120"/>
    </row>
    <row r="626" spans="1:18" s="108" customFormat="1">
      <c r="B626" s="108">
        <v>624</v>
      </c>
      <c r="C626" s="121" t="s">
        <v>723</v>
      </c>
      <c r="D626" s="122" t="s">
        <v>552</v>
      </c>
      <c r="E626" s="108" t="s">
        <v>3653</v>
      </c>
      <c r="F626" s="162" t="s">
        <v>819</v>
      </c>
      <c r="G626" s="162" t="s">
        <v>3655</v>
      </c>
      <c r="H626" s="162"/>
      <c r="I626" s="110"/>
      <c r="J626" s="110"/>
      <c r="K626" s="110"/>
      <c r="L626" s="110"/>
      <c r="M626" s="112"/>
      <c r="N626" s="120"/>
      <c r="O626" s="120"/>
    </row>
    <row r="627" spans="1:18" s="108" customFormat="1">
      <c r="B627" s="108">
        <v>625</v>
      </c>
      <c r="C627" s="121" t="s">
        <v>723</v>
      </c>
      <c r="D627" s="122" t="s">
        <v>559</v>
      </c>
      <c r="E627" s="108" t="s">
        <v>3653</v>
      </c>
      <c r="F627" s="162" t="s">
        <v>819</v>
      </c>
      <c r="G627" s="162" t="s">
        <v>3655</v>
      </c>
      <c r="H627" s="162"/>
      <c r="I627" s="110"/>
      <c r="J627" s="110"/>
      <c r="K627" s="110"/>
      <c r="L627" s="110"/>
      <c r="M627" s="112"/>
      <c r="N627" s="120"/>
      <c r="O627" s="120"/>
    </row>
    <row r="628" spans="1:18" s="108" customFormat="1">
      <c r="B628" s="108">
        <v>626</v>
      </c>
      <c r="C628" s="121" t="s">
        <v>723</v>
      </c>
      <c r="D628" s="122" t="s">
        <v>247</v>
      </c>
      <c r="E628" s="108" t="s">
        <v>3653</v>
      </c>
      <c r="F628" s="162" t="s">
        <v>819</v>
      </c>
      <c r="G628" s="162" t="s">
        <v>3655</v>
      </c>
      <c r="H628" s="162"/>
      <c r="I628" s="110"/>
      <c r="J628" s="110"/>
      <c r="K628" s="110"/>
      <c r="L628" s="110"/>
      <c r="M628" s="112"/>
      <c r="N628" s="120"/>
      <c r="O628" s="120"/>
    </row>
    <row r="629" spans="1:18" s="108" customFormat="1">
      <c r="B629" s="108">
        <v>627</v>
      </c>
      <c r="C629" s="121" t="s">
        <v>723</v>
      </c>
      <c r="D629" s="122" t="s">
        <v>486</v>
      </c>
      <c r="E629" s="108" t="s">
        <v>3653</v>
      </c>
      <c r="F629" s="162" t="s">
        <v>819</v>
      </c>
      <c r="G629" s="162" t="s">
        <v>3655</v>
      </c>
      <c r="H629" s="162"/>
      <c r="I629" s="110"/>
      <c r="J629" s="110"/>
      <c r="K629" s="110"/>
      <c r="L629" s="110"/>
      <c r="M629" s="112"/>
      <c r="N629" s="120"/>
      <c r="O629" s="120"/>
    </row>
    <row r="630" spans="1:18" s="108" customFormat="1">
      <c r="B630" s="108">
        <v>628</v>
      </c>
      <c r="C630" s="121" t="s">
        <v>723</v>
      </c>
      <c r="D630" s="122" t="s">
        <v>648</v>
      </c>
      <c r="E630" s="108" t="s">
        <v>3653</v>
      </c>
      <c r="F630" s="162" t="s">
        <v>819</v>
      </c>
      <c r="G630" s="162" t="s">
        <v>3655</v>
      </c>
      <c r="H630" s="162"/>
      <c r="I630" s="110"/>
      <c r="J630" s="110"/>
      <c r="K630" s="110"/>
      <c r="L630" s="110"/>
      <c r="M630" s="112"/>
      <c r="N630" s="120"/>
      <c r="O630" s="120"/>
    </row>
    <row r="631" spans="1:18" s="108" customFormat="1">
      <c r="B631" s="108">
        <v>629</v>
      </c>
      <c r="C631" s="121" t="s">
        <v>723</v>
      </c>
      <c r="D631" s="122" t="s">
        <v>468</v>
      </c>
      <c r="E631" s="108" t="s">
        <v>3653</v>
      </c>
      <c r="F631" s="162" t="s">
        <v>819</v>
      </c>
      <c r="G631" s="162" t="s">
        <v>3655</v>
      </c>
      <c r="H631" s="162"/>
      <c r="I631" s="110"/>
      <c r="J631" s="110"/>
      <c r="K631" s="110"/>
      <c r="L631" s="110"/>
      <c r="M631" s="112"/>
      <c r="N631" s="120"/>
      <c r="O631" s="120"/>
    </row>
    <row r="632" spans="1:18" s="108" customFormat="1">
      <c r="B632" s="108">
        <v>630</v>
      </c>
      <c r="C632" s="121" t="s">
        <v>723</v>
      </c>
      <c r="D632" s="122" t="s">
        <v>624</v>
      </c>
      <c r="E632" s="108" t="s">
        <v>3653</v>
      </c>
      <c r="F632" s="162" t="s">
        <v>819</v>
      </c>
      <c r="G632" s="162" t="s">
        <v>3655</v>
      </c>
      <c r="H632" s="162"/>
      <c r="I632" s="110"/>
      <c r="J632" s="110"/>
      <c r="K632" s="110"/>
      <c r="L632" s="110"/>
      <c r="M632" s="112"/>
      <c r="N632" s="120"/>
      <c r="O632" s="120"/>
    </row>
    <row r="633" spans="1:18" s="108" customFormat="1">
      <c r="B633" s="108">
        <v>631</v>
      </c>
      <c r="C633" s="121" t="s">
        <v>723</v>
      </c>
      <c r="D633" s="122" t="s">
        <v>256</v>
      </c>
      <c r="E633" s="108" t="s">
        <v>3653</v>
      </c>
      <c r="F633" s="162" t="s">
        <v>819</v>
      </c>
      <c r="G633" s="162" t="s">
        <v>3655</v>
      </c>
      <c r="H633" s="162"/>
      <c r="I633" s="110"/>
      <c r="J633" s="110"/>
      <c r="K633" s="110"/>
      <c r="L633" s="110"/>
      <c r="M633" s="112"/>
      <c r="N633" s="120"/>
      <c r="O633" s="120"/>
    </row>
    <row r="634" spans="1:18" s="108" customFormat="1">
      <c r="B634" s="108">
        <v>632</v>
      </c>
      <c r="C634" s="121" t="s">
        <v>723</v>
      </c>
      <c r="D634" s="122" t="s">
        <v>678</v>
      </c>
      <c r="E634" s="108" t="s">
        <v>3653</v>
      </c>
      <c r="F634" s="162" t="s">
        <v>819</v>
      </c>
      <c r="G634" s="162" t="s">
        <v>3655</v>
      </c>
      <c r="H634" s="162"/>
      <c r="I634" s="110"/>
      <c r="J634" s="110"/>
      <c r="K634" s="110"/>
      <c r="L634" s="110"/>
      <c r="M634" s="112"/>
      <c r="N634" s="120"/>
      <c r="O634" s="120"/>
    </row>
    <row r="635" spans="1:18" s="108" customFormat="1">
      <c r="A635" s="155"/>
      <c r="B635" s="155">
        <v>633</v>
      </c>
      <c r="C635" s="156" t="s">
        <v>723</v>
      </c>
      <c r="D635" s="157" t="s">
        <v>243</v>
      </c>
      <c r="E635" s="155" t="s">
        <v>3605</v>
      </c>
      <c r="F635" s="162" t="s">
        <v>819</v>
      </c>
      <c r="G635" s="162" t="s">
        <v>3660</v>
      </c>
      <c r="H635" s="162"/>
      <c r="I635" s="158">
        <f>IF(VLOOKUP($D635,WCS_Sample_Status_2015Oct19_All!$A$1:$Z$216,2,FALSE)=0,"",VLOOKUP($D635,WCS_Sample_Status_2015Oct19_All!$A$1:$Z$216,2,FALSE))</f>
        <v>41791</v>
      </c>
      <c r="J635" s="158" t="str">
        <f>IF(VLOOKUP($D635,WCS_Sample_Status_2015Oct19_All!$A$1:$Z$216,3,FALSE)=0,"",VLOOKUP($D635,WCS_Sample_Status_2015Oct19_All!$A$1:$Z$216,3,FALSE))</f>
        <v/>
      </c>
      <c r="K635" s="158" t="str">
        <f>IF(VLOOKUP($D635,WCS_Sample_Status_2015Oct19_All!$A$1:$Z$216,4,FALSE)=0,"",VLOOKUP($D635,WCS_Sample_Status_2015Oct19_All!$A$1:$Z$216,4,FALSE))</f>
        <v/>
      </c>
      <c r="L635" s="158" t="str">
        <f>IF(VLOOKUP($D635,WCS_Sample_Status_2015Oct19_All!$A$1:$Z$216,5,FALSE)=0,"",VLOOKUP($D635,WCS_Sample_Status_2015Oct19_All!$A$1:$Z$216,5,FALSE))</f>
        <v/>
      </c>
      <c r="M635" s="159">
        <f>IF(VLOOKUP($D635,WCS_Sample_Status_2015Oct19_All!$A$1:$Z$216,14,FALSE)=0,"",VLOOKUP($D635,WCS_Sample_Status_2015Oct19_All!$A$1:$Z$216,14,FALSE))</f>
        <v>5</v>
      </c>
      <c r="N635" s="160" t="e">
        <f>IF(VLOOKUP($D635,Leech_Combinations_20140919.xls!$A$1:$Q$382,6,FALSE)=0, "", VLOOKUP($D635,Leech_Combinations_20140919.xls!$A$1:$Q$382,6,FALSE))</f>
        <v>#N/A</v>
      </c>
      <c r="O635" s="160" t="e">
        <f>IF(VLOOKUP($D635,Leech_Combinations_20140919.xls!$A$1:$Q$382,3,FALSE)=0, "", VLOOKUP($D635,Leech_Combinations_20140919.xls!$A$1:$Q$382,3,FALSE))</f>
        <v>#N/A</v>
      </c>
      <c r="P635" s="155"/>
      <c r="Q635" s="155"/>
      <c r="R635" s="155"/>
    </row>
    <row r="636" spans="1:18" s="108" customFormat="1">
      <c r="A636" s="155"/>
      <c r="B636" s="155">
        <v>634</v>
      </c>
      <c r="C636" s="156" t="s">
        <v>723</v>
      </c>
      <c r="D636" s="157" t="s">
        <v>447</v>
      </c>
      <c r="E636" s="155" t="s">
        <v>3605</v>
      </c>
      <c r="F636" s="162" t="s">
        <v>819</v>
      </c>
      <c r="G636" s="162" t="s">
        <v>3660</v>
      </c>
      <c r="H636" s="162"/>
      <c r="I636" s="158">
        <f>IF(VLOOKUP($D636,WCS_Sample_Status_2015Oct19_All!$A$1:$Z$216,2,FALSE)=0,"",VLOOKUP($D636,WCS_Sample_Status_2015Oct19_All!$A$1:$Z$216,2,FALSE))</f>
        <v>41792</v>
      </c>
      <c r="J636" s="158" t="str">
        <f>IF(VLOOKUP($D636,WCS_Sample_Status_2015Oct19_All!$A$1:$Z$216,3,FALSE)=0,"",VLOOKUP($D636,WCS_Sample_Status_2015Oct19_All!$A$1:$Z$216,3,FALSE))</f>
        <v/>
      </c>
      <c r="K636" s="158" t="str">
        <f>IF(VLOOKUP($D636,WCS_Sample_Status_2015Oct19_All!$A$1:$Z$216,4,FALSE)=0,"",VLOOKUP($D636,WCS_Sample_Status_2015Oct19_All!$A$1:$Z$216,4,FALSE))</f>
        <v/>
      </c>
      <c r="L636" s="158" t="str">
        <f>IF(VLOOKUP($D636,WCS_Sample_Status_2015Oct19_All!$A$1:$Z$216,5,FALSE)=0,"",VLOOKUP($D636,WCS_Sample_Status_2015Oct19_All!$A$1:$Z$216,5,FALSE))</f>
        <v/>
      </c>
      <c r="M636" s="159">
        <f>IF(VLOOKUP($D636,WCS_Sample_Status_2015Oct19_All!$A$1:$Z$216,14,FALSE)=0,"",VLOOKUP($D636,WCS_Sample_Status_2015Oct19_All!$A$1:$Z$216,14,FALSE))</f>
        <v>37</v>
      </c>
      <c r="N636" s="160" t="e">
        <f>IF(VLOOKUP($D636,Leech_Combinations_20140919.xls!$A$1:$Q$382,6,FALSE)=0, "", VLOOKUP($D636,Leech_Combinations_20140919.xls!$A$1:$Q$382,6,FALSE))</f>
        <v>#N/A</v>
      </c>
      <c r="O636" s="160" t="e">
        <f>IF(VLOOKUP($D636,Leech_Combinations_20140919.xls!$A$1:$Q$382,3,FALSE)=0, "", VLOOKUP($D636,Leech_Combinations_20140919.xls!$A$1:$Q$382,3,FALSE))</f>
        <v>#N/A</v>
      </c>
      <c r="P636" s="155"/>
      <c r="Q636" s="155"/>
      <c r="R636" s="155"/>
    </row>
    <row r="637" spans="1:18" s="108" customFormat="1">
      <c r="A637" s="155"/>
      <c r="B637" s="155">
        <v>635</v>
      </c>
      <c r="C637" s="156" t="s">
        <v>723</v>
      </c>
      <c r="D637" s="157" t="s">
        <v>389</v>
      </c>
      <c r="E637" s="155" t="s">
        <v>3605</v>
      </c>
      <c r="F637" s="162" t="s">
        <v>819</v>
      </c>
      <c r="G637" s="162" t="s">
        <v>3660</v>
      </c>
      <c r="H637" s="162"/>
      <c r="I637" s="158">
        <f>IF(VLOOKUP($D637,WCS_Sample_Status_2015Oct19_All!$A$1:$Z$216,2,FALSE)=0,"",VLOOKUP($D637,WCS_Sample_Status_2015Oct19_All!$A$1:$Z$216,2,FALSE))</f>
        <v>41789</v>
      </c>
      <c r="J637" s="158" t="str">
        <f>IF(VLOOKUP($D637,WCS_Sample_Status_2015Oct19_All!$A$1:$Z$216,3,FALSE)=0,"",VLOOKUP($D637,WCS_Sample_Status_2015Oct19_All!$A$1:$Z$216,3,FALSE))</f>
        <v/>
      </c>
      <c r="K637" s="158" t="str">
        <f>IF(VLOOKUP($D637,WCS_Sample_Status_2015Oct19_All!$A$1:$Z$216,4,FALSE)=0,"",VLOOKUP($D637,WCS_Sample_Status_2015Oct19_All!$A$1:$Z$216,4,FALSE))</f>
        <v/>
      </c>
      <c r="L637" s="158" t="str">
        <f>IF(VLOOKUP($D637,WCS_Sample_Status_2015Oct19_All!$A$1:$Z$216,5,FALSE)=0,"",VLOOKUP($D637,WCS_Sample_Status_2015Oct19_All!$A$1:$Z$216,5,FALSE))</f>
        <v/>
      </c>
      <c r="M637" s="159">
        <f>IF(VLOOKUP($D637,WCS_Sample_Status_2015Oct19_All!$A$1:$Z$216,14,FALSE)=0,"",VLOOKUP($D637,WCS_Sample_Status_2015Oct19_All!$A$1:$Z$216,14,FALSE))</f>
        <v>41</v>
      </c>
      <c r="N637" s="160" t="e">
        <f>IF(VLOOKUP($D637,Leech_Combinations_20140919.xls!$A$1:$Q$382,6,FALSE)=0, "", VLOOKUP($D637,Leech_Combinations_20140919.xls!$A$1:$Q$382,6,FALSE))</f>
        <v>#N/A</v>
      </c>
      <c r="O637" s="160" t="e">
        <f>IF(VLOOKUP($D637,Leech_Combinations_20140919.xls!$A$1:$Q$382,3,FALSE)=0, "", VLOOKUP($D637,Leech_Combinations_20140919.xls!$A$1:$Q$382,3,FALSE))</f>
        <v>#N/A</v>
      </c>
      <c r="P637" s="155"/>
      <c r="Q637" s="155"/>
      <c r="R637" s="155"/>
    </row>
    <row r="638" spans="1:18" s="108" customFormat="1">
      <c r="A638" s="155"/>
      <c r="B638" s="155">
        <v>636</v>
      </c>
      <c r="C638" s="156" t="s">
        <v>723</v>
      </c>
      <c r="D638" s="157" t="s">
        <v>479</v>
      </c>
      <c r="E638" s="155" t="s">
        <v>3605</v>
      </c>
      <c r="F638" s="162" t="s">
        <v>819</v>
      </c>
      <c r="G638" s="162" t="s">
        <v>3660</v>
      </c>
      <c r="H638" s="162"/>
      <c r="I638" s="158">
        <f>IF(VLOOKUP($D638,WCS_Sample_Status_2015Oct19_All!$A$1:$Z$216,2,FALSE)=0,"",VLOOKUP($D638,WCS_Sample_Status_2015Oct19_All!$A$1:$Z$216,2,FALSE))</f>
        <v>41789</v>
      </c>
      <c r="J638" s="158" t="str">
        <f>IF(VLOOKUP($D638,WCS_Sample_Status_2015Oct19_All!$A$1:$Z$216,3,FALSE)=0,"",VLOOKUP($D638,WCS_Sample_Status_2015Oct19_All!$A$1:$Z$216,3,FALSE))</f>
        <v/>
      </c>
      <c r="K638" s="158" t="str">
        <f>IF(VLOOKUP($D638,WCS_Sample_Status_2015Oct19_All!$A$1:$Z$216,4,FALSE)=0,"",VLOOKUP($D638,WCS_Sample_Status_2015Oct19_All!$A$1:$Z$216,4,FALSE))</f>
        <v/>
      </c>
      <c r="L638" s="158" t="str">
        <f>IF(VLOOKUP($D638,WCS_Sample_Status_2015Oct19_All!$A$1:$Z$216,5,FALSE)=0,"",VLOOKUP($D638,WCS_Sample_Status_2015Oct19_All!$A$1:$Z$216,5,FALSE))</f>
        <v/>
      </c>
      <c r="M638" s="159">
        <f>IF(VLOOKUP($D638,WCS_Sample_Status_2015Oct19_All!$A$1:$Z$216,14,FALSE)=0,"",VLOOKUP($D638,WCS_Sample_Status_2015Oct19_All!$A$1:$Z$216,14,FALSE))</f>
        <v>9</v>
      </c>
      <c r="N638" s="160" t="e">
        <f>IF(VLOOKUP($D638,Leech_Combinations_20140919.xls!$A$1:$Q$382,6,FALSE)=0, "", VLOOKUP($D638,Leech_Combinations_20140919.xls!$A$1:$Q$382,6,FALSE))</f>
        <v>#N/A</v>
      </c>
      <c r="O638" s="160" t="e">
        <f>IF(VLOOKUP($D638,Leech_Combinations_20140919.xls!$A$1:$Q$382,3,FALSE)=0, "", VLOOKUP($D638,Leech_Combinations_20140919.xls!$A$1:$Q$382,3,FALSE))</f>
        <v>#N/A</v>
      </c>
      <c r="P638" s="155"/>
      <c r="Q638" s="155"/>
      <c r="R638" s="155"/>
    </row>
    <row r="639" spans="1:18" s="108" customFormat="1">
      <c r="A639" s="155"/>
      <c r="B639" s="155">
        <v>637</v>
      </c>
      <c r="C639" s="156" t="s">
        <v>723</v>
      </c>
      <c r="D639" s="157" t="s">
        <v>198</v>
      </c>
      <c r="E639" s="155" t="s">
        <v>3605</v>
      </c>
      <c r="F639" s="162" t="s">
        <v>819</v>
      </c>
      <c r="G639" s="162" t="s">
        <v>3660</v>
      </c>
      <c r="H639" s="162"/>
      <c r="I639" s="158">
        <f>IF(VLOOKUP($D639,WCS_Sample_Status_2015Oct19_All!$A$1:$Z$216,2,FALSE)=0,"",VLOOKUP($D639,WCS_Sample_Status_2015Oct19_All!$A$1:$Z$216,2,FALSE))</f>
        <v>41790</v>
      </c>
      <c r="J639" s="158" t="str">
        <f>IF(VLOOKUP($D639,WCS_Sample_Status_2015Oct19_All!$A$1:$Z$216,3,FALSE)=0,"",VLOOKUP($D639,WCS_Sample_Status_2015Oct19_All!$A$1:$Z$216,3,FALSE))</f>
        <v/>
      </c>
      <c r="K639" s="158" t="str">
        <f>IF(VLOOKUP($D639,WCS_Sample_Status_2015Oct19_All!$A$1:$Z$216,4,FALSE)=0,"",VLOOKUP($D639,WCS_Sample_Status_2015Oct19_All!$A$1:$Z$216,4,FALSE))</f>
        <v/>
      </c>
      <c r="L639" s="158" t="str">
        <f>IF(VLOOKUP($D639,WCS_Sample_Status_2015Oct19_All!$A$1:$Z$216,5,FALSE)=0,"",VLOOKUP($D639,WCS_Sample_Status_2015Oct19_All!$A$1:$Z$216,5,FALSE))</f>
        <v/>
      </c>
      <c r="M639" s="159">
        <f>IF(VLOOKUP($D639,WCS_Sample_Status_2015Oct19_All!$A$1:$Z$216,14,FALSE)=0,"",VLOOKUP($D639,WCS_Sample_Status_2015Oct19_All!$A$1:$Z$216,14,FALSE))</f>
        <v>36</v>
      </c>
      <c r="N639" s="160" t="e">
        <f>IF(VLOOKUP($D639,Leech_Combinations_20140919.xls!$A$1:$Q$382,6,FALSE)=0, "", VLOOKUP($D639,Leech_Combinations_20140919.xls!$A$1:$Q$382,6,FALSE))</f>
        <v>#N/A</v>
      </c>
      <c r="O639" s="160" t="e">
        <f>IF(VLOOKUP($D639,Leech_Combinations_20140919.xls!$A$1:$Q$382,3,FALSE)=0, "", VLOOKUP($D639,Leech_Combinations_20140919.xls!$A$1:$Q$382,3,FALSE))</f>
        <v>#N/A</v>
      </c>
      <c r="P639" s="155"/>
      <c r="Q639" s="155"/>
      <c r="R639" s="155"/>
    </row>
    <row r="640" spans="1:18" s="108" customFormat="1">
      <c r="A640" s="155"/>
      <c r="B640" s="155">
        <v>638</v>
      </c>
      <c r="C640" s="156" t="s">
        <v>723</v>
      </c>
      <c r="D640" s="157" t="s">
        <v>401</v>
      </c>
      <c r="E640" s="155" t="s">
        <v>3605</v>
      </c>
      <c r="F640" s="162" t="s">
        <v>819</v>
      </c>
      <c r="G640" s="162" t="s">
        <v>3660</v>
      </c>
      <c r="H640" s="162"/>
      <c r="I640" s="158">
        <f>IF(VLOOKUP($D640,WCS_Sample_Status_2015Oct19_All!$A$1:$Z$216,2,FALSE)=0,"",VLOOKUP($D640,WCS_Sample_Status_2015Oct19_All!$A$1:$Z$216,2,FALSE))</f>
        <v>41790</v>
      </c>
      <c r="J640" s="158" t="str">
        <f>IF(VLOOKUP($D640,WCS_Sample_Status_2015Oct19_All!$A$1:$Z$216,3,FALSE)=0,"",VLOOKUP($D640,WCS_Sample_Status_2015Oct19_All!$A$1:$Z$216,3,FALSE))</f>
        <v/>
      </c>
      <c r="K640" s="158" t="str">
        <f>IF(VLOOKUP($D640,WCS_Sample_Status_2015Oct19_All!$A$1:$Z$216,4,FALSE)=0,"",VLOOKUP($D640,WCS_Sample_Status_2015Oct19_All!$A$1:$Z$216,4,FALSE))</f>
        <v/>
      </c>
      <c r="L640" s="158" t="str">
        <f>IF(VLOOKUP($D640,WCS_Sample_Status_2015Oct19_All!$A$1:$Z$216,5,FALSE)=0,"",VLOOKUP($D640,WCS_Sample_Status_2015Oct19_All!$A$1:$Z$216,5,FALSE))</f>
        <v/>
      </c>
      <c r="M640" s="159">
        <f>IF(VLOOKUP($D640,WCS_Sample_Status_2015Oct19_All!$A$1:$Z$216,14,FALSE)=0,"",VLOOKUP($D640,WCS_Sample_Status_2015Oct19_All!$A$1:$Z$216,14,FALSE))</f>
        <v>14</v>
      </c>
      <c r="N640" s="160" t="e">
        <f>IF(VLOOKUP($D640,Leech_Combinations_20140919.xls!$A$1:$Q$382,6,FALSE)=0, "", VLOOKUP($D640,Leech_Combinations_20140919.xls!$A$1:$Q$382,6,FALSE))</f>
        <v>#N/A</v>
      </c>
      <c r="O640" s="160" t="e">
        <f>IF(VLOOKUP($D640,Leech_Combinations_20140919.xls!$A$1:$Q$382,3,FALSE)=0, "", VLOOKUP($D640,Leech_Combinations_20140919.xls!$A$1:$Q$382,3,FALSE))</f>
        <v>#N/A</v>
      </c>
      <c r="P640" s="155"/>
      <c r="Q640" s="155"/>
      <c r="R640" s="155"/>
    </row>
    <row r="641" spans="1:18" s="108" customFormat="1">
      <c r="A641" s="155"/>
      <c r="B641" s="155">
        <v>639</v>
      </c>
      <c r="C641" s="156" t="s">
        <v>723</v>
      </c>
      <c r="D641" s="157" t="s">
        <v>244</v>
      </c>
      <c r="E641" s="155" t="s">
        <v>3605</v>
      </c>
      <c r="F641" s="162" t="s">
        <v>819</v>
      </c>
      <c r="G641" s="162" t="s">
        <v>3660</v>
      </c>
      <c r="H641" s="162"/>
      <c r="I641" s="158">
        <f>IF(VLOOKUP($D641,WCS_Sample_Status_2015Oct19_All!$A$1:$Z$216,2,FALSE)=0,"",VLOOKUP($D641,WCS_Sample_Status_2015Oct19_All!$A$1:$Z$216,2,FALSE))</f>
        <v>41790</v>
      </c>
      <c r="J641" s="158" t="str">
        <f>IF(VLOOKUP($D641,WCS_Sample_Status_2015Oct19_All!$A$1:$Z$216,3,FALSE)=0,"",VLOOKUP($D641,WCS_Sample_Status_2015Oct19_All!$A$1:$Z$216,3,FALSE))</f>
        <v/>
      </c>
      <c r="K641" s="158" t="str">
        <f>IF(VLOOKUP($D641,WCS_Sample_Status_2015Oct19_All!$A$1:$Z$216,4,FALSE)=0,"",VLOOKUP($D641,WCS_Sample_Status_2015Oct19_All!$A$1:$Z$216,4,FALSE))</f>
        <v/>
      </c>
      <c r="L641" s="158" t="str">
        <f>IF(VLOOKUP($D641,WCS_Sample_Status_2015Oct19_All!$A$1:$Z$216,5,FALSE)=0,"",VLOOKUP($D641,WCS_Sample_Status_2015Oct19_All!$A$1:$Z$216,5,FALSE))</f>
        <v/>
      </c>
      <c r="M641" s="159">
        <f>IF(VLOOKUP($D641,WCS_Sample_Status_2015Oct19_All!$A$1:$Z$216,14,FALSE)=0,"",VLOOKUP($D641,WCS_Sample_Status_2015Oct19_All!$A$1:$Z$216,14,FALSE))</f>
        <v>44</v>
      </c>
      <c r="N641" s="160" t="e">
        <f>IF(VLOOKUP($D641,Leech_Combinations_20140919.xls!$A$1:$Q$382,6,FALSE)=0, "", VLOOKUP($D641,Leech_Combinations_20140919.xls!$A$1:$Q$382,6,FALSE))</f>
        <v>#N/A</v>
      </c>
      <c r="O641" s="160" t="e">
        <f>IF(VLOOKUP($D641,Leech_Combinations_20140919.xls!$A$1:$Q$382,3,FALSE)=0, "", VLOOKUP($D641,Leech_Combinations_20140919.xls!$A$1:$Q$382,3,FALSE))</f>
        <v>#N/A</v>
      </c>
      <c r="P641" s="155"/>
      <c r="Q641" s="155"/>
      <c r="R641" s="155"/>
    </row>
    <row r="642" spans="1:18" s="108" customFormat="1">
      <c r="A642" s="155"/>
      <c r="B642" s="155">
        <v>640</v>
      </c>
      <c r="C642" s="156" t="s">
        <v>723</v>
      </c>
      <c r="D642" s="157" t="s">
        <v>213</v>
      </c>
      <c r="E642" s="155" t="s">
        <v>3605</v>
      </c>
      <c r="F642" s="162" t="s">
        <v>819</v>
      </c>
      <c r="G642" s="162" t="s">
        <v>3660</v>
      </c>
      <c r="H642" s="162"/>
      <c r="I642" s="158">
        <f>IF(VLOOKUP($D642,WCS_Sample_Status_2015Oct19_All!$A$1:$Z$216,2,FALSE)=0,"",VLOOKUP($D642,WCS_Sample_Status_2015Oct19_All!$A$1:$Z$216,2,FALSE))</f>
        <v>41790</v>
      </c>
      <c r="J642" s="158" t="str">
        <f>IF(VLOOKUP($D642,WCS_Sample_Status_2015Oct19_All!$A$1:$Z$216,3,FALSE)=0,"",VLOOKUP($D642,WCS_Sample_Status_2015Oct19_All!$A$1:$Z$216,3,FALSE))</f>
        <v/>
      </c>
      <c r="K642" s="158" t="str">
        <f>IF(VLOOKUP($D642,WCS_Sample_Status_2015Oct19_All!$A$1:$Z$216,4,FALSE)=0,"",VLOOKUP($D642,WCS_Sample_Status_2015Oct19_All!$A$1:$Z$216,4,FALSE))</f>
        <v/>
      </c>
      <c r="L642" s="158" t="str">
        <f>IF(VLOOKUP($D642,WCS_Sample_Status_2015Oct19_All!$A$1:$Z$216,5,FALSE)=0,"",VLOOKUP($D642,WCS_Sample_Status_2015Oct19_All!$A$1:$Z$216,5,FALSE))</f>
        <v/>
      </c>
      <c r="M642" s="159">
        <f>IF(VLOOKUP($D642,WCS_Sample_Status_2015Oct19_All!$A$1:$Z$216,14,FALSE)=0,"",VLOOKUP($D642,WCS_Sample_Status_2015Oct19_All!$A$1:$Z$216,14,FALSE))</f>
        <v>16</v>
      </c>
      <c r="N642" s="160" t="e">
        <f>IF(VLOOKUP($D642,Leech_Combinations_20140919.xls!$A$1:$Q$382,6,FALSE)=0, "", VLOOKUP($D642,Leech_Combinations_20140919.xls!$A$1:$Q$382,6,FALSE))</f>
        <v>#N/A</v>
      </c>
      <c r="O642" s="160" t="e">
        <f>IF(VLOOKUP($D642,Leech_Combinations_20140919.xls!$A$1:$Q$382,3,FALSE)=0, "", VLOOKUP($D642,Leech_Combinations_20140919.xls!$A$1:$Q$382,3,FALSE))</f>
        <v>#N/A</v>
      </c>
      <c r="P642" s="155"/>
      <c r="Q642" s="155"/>
      <c r="R642" s="155"/>
    </row>
    <row r="643" spans="1:18" s="108" customFormat="1">
      <c r="A643" s="155"/>
      <c r="B643" s="155">
        <v>641</v>
      </c>
      <c r="C643" s="156" t="s">
        <v>723</v>
      </c>
      <c r="D643" s="157" t="s">
        <v>448</v>
      </c>
      <c r="E643" s="155" t="s">
        <v>3605</v>
      </c>
      <c r="F643" s="162" t="s">
        <v>819</v>
      </c>
      <c r="G643" s="162" t="s">
        <v>3660</v>
      </c>
      <c r="H643" s="162"/>
      <c r="I643" s="158">
        <f>IF(VLOOKUP($D643,WCS_Sample_Status_2015Oct19_All!$A$1:$Z$216,2,FALSE)=0,"",VLOOKUP($D643,WCS_Sample_Status_2015Oct19_All!$A$1:$Z$216,2,FALSE))</f>
        <v>41790</v>
      </c>
      <c r="J643" s="158" t="str">
        <f>IF(VLOOKUP($D643,WCS_Sample_Status_2015Oct19_All!$A$1:$Z$216,3,FALSE)=0,"",VLOOKUP($D643,WCS_Sample_Status_2015Oct19_All!$A$1:$Z$216,3,FALSE))</f>
        <v/>
      </c>
      <c r="K643" s="158" t="str">
        <f>IF(VLOOKUP($D643,WCS_Sample_Status_2015Oct19_All!$A$1:$Z$216,4,FALSE)=0,"",VLOOKUP($D643,WCS_Sample_Status_2015Oct19_All!$A$1:$Z$216,4,FALSE))</f>
        <v/>
      </c>
      <c r="L643" s="158" t="str">
        <f>IF(VLOOKUP($D643,WCS_Sample_Status_2015Oct19_All!$A$1:$Z$216,5,FALSE)=0,"",VLOOKUP($D643,WCS_Sample_Status_2015Oct19_All!$A$1:$Z$216,5,FALSE))</f>
        <v/>
      </c>
      <c r="M643" s="159">
        <f>IF(VLOOKUP($D643,WCS_Sample_Status_2015Oct19_All!$A$1:$Z$216,14,FALSE)=0,"",VLOOKUP($D643,WCS_Sample_Status_2015Oct19_All!$A$1:$Z$216,14,FALSE))</f>
        <v>34</v>
      </c>
      <c r="N643" s="160" t="e">
        <f>IF(VLOOKUP($D643,Leech_Combinations_20140919.xls!$A$1:$Q$382,6,FALSE)=0, "", VLOOKUP($D643,Leech_Combinations_20140919.xls!$A$1:$Q$382,6,FALSE))</f>
        <v>#N/A</v>
      </c>
      <c r="O643" s="160" t="e">
        <f>IF(VLOOKUP($D643,Leech_Combinations_20140919.xls!$A$1:$Q$382,3,FALSE)=0, "", VLOOKUP($D643,Leech_Combinations_20140919.xls!$A$1:$Q$382,3,FALSE))</f>
        <v>#N/A</v>
      </c>
      <c r="P643" s="155"/>
      <c r="Q643" s="155"/>
      <c r="R643" s="155"/>
    </row>
    <row r="644" spans="1:18" s="108" customFormat="1">
      <c r="A644" s="155"/>
      <c r="B644" s="155">
        <v>642</v>
      </c>
      <c r="C644" s="156" t="s">
        <v>723</v>
      </c>
      <c r="D644" s="157" t="s">
        <v>84</v>
      </c>
      <c r="E644" s="155" t="s">
        <v>3605</v>
      </c>
      <c r="F644" s="162" t="s">
        <v>819</v>
      </c>
      <c r="G644" s="162" t="s">
        <v>3660</v>
      </c>
      <c r="H644" s="162"/>
      <c r="I644" s="158">
        <f>IF(VLOOKUP($D644,WCS_Sample_Status_2015Oct19_All!$A$1:$Z$216,2,FALSE)=0,"",VLOOKUP($D644,WCS_Sample_Status_2015Oct19_All!$A$1:$Z$216,2,FALSE))</f>
        <v>41791</v>
      </c>
      <c r="J644" s="158" t="str">
        <f>IF(VLOOKUP($D644,WCS_Sample_Status_2015Oct19_All!$A$1:$Z$216,3,FALSE)=0,"",VLOOKUP($D644,WCS_Sample_Status_2015Oct19_All!$A$1:$Z$216,3,FALSE))</f>
        <v/>
      </c>
      <c r="K644" s="158" t="str">
        <f>IF(VLOOKUP($D644,WCS_Sample_Status_2015Oct19_All!$A$1:$Z$216,4,FALSE)=0,"",VLOOKUP($D644,WCS_Sample_Status_2015Oct19_All!$A$1:$Z$216,4,FALSE))</f>
        <v/>
      </c>
      <c r="L644" s="158" t="str">
        <f>IF(VLOOKUP($D644,WCS_Sample_Status_2015Oct19_All!$A$1:$Z$216,5,FALSE)=0,"",VLOOKUP($D644,WCS_Sample_Status_2015Oct19_All!$A$1:$Z$216,5,FALSE))</f>
        <v/>
      </c>
      <c r="M644" s="159">
        <f>IF(VLOOKUP($D644,WCS_Sample_Status_2015Oct19_All!$A$1:$Z$216,14,FALSE)=0,"",VLOOKUP($D644,WCS_Sample_Status_2015Oct19_All!$A$1:$Z$216,14,FALSE))</f>
        <v>50</v>
      </c>
      <c r="N644" s="160" t="e">
        <f>IF(VLOOKUP($D644,Leech_Combinations_20140919.xls!$A$1:$Q$382,6,FALSE)=0, "", VLOOKUP($D644,Leech_Combinations_20140919.xls!$A$1:$Q$382,6,FALSE))</f>
        <v>#N/A</v>
      </c>
      <c r="O644" s="160" t="e">
        <f>IF(VLOOKUP($D644,Leech_Combinations_20140919.xls!$A$1:$Q$382,3,FALSE)=0, "", VLOOKUP($D644,Leech_Combinations_20140919.xls!$A$1:$Q$382,3,FALSE))</f>
        <v>#N/A</v>
      </c>
      <c r="P644" s="155"/>
      <c r="Q644" s="155"/>
      <c r="R644" s="155"/>
    </row>
    <row r="645" spans="1:18" s="108" customFormat="1">
      <c r="A645" s="155"/>
      <c r="B645" s="155">
        <v>643</v>
      </c>
      <c r="C645" s="156" t="s">
        <v>723</v>
      </c>
      <c r="D645" s="157" t="s">
        <v>445</v>
      </c>
      <c r="E645" s="155" t="s">
        <v>3605</v>
      </c>
      <c r="F645" s="162" t="s">
        <v>819</v>
      </c>
      <c r="G645" s="162" t="s">
        <v>3660</v>
      </c>
      <c r="H645" s="162"/>
      <c r="I645" s="158">
        <f>IF(VLOOKUP($D645,WCS_Sample_Status_2015Oct19_All!$A$1:$Z$216,2,FALSE)=0,"",VLOOKUP($D645,WCS_Sample_Status_2015Oct19_All!$A$1:$Z$216,2,FALSE))</f>
        <v>41791</v>
      </c>
      <c r="J645" s="158" t="str">
        <f>IF(VLOOKUP($D645,WCS_Sample_Status_2015Oct19_All!$A$1:$Z$216,3,FALSE)=0,"",VLOOKUP($D645,WCS_Sample_Status_2015Oct19_All!$A$1:$Z$216,3,FALSE))</f>
        <v/>
      </c>
      <c r="K645" s="158" t="str">
        <f>IF(VLOOKUP($D645,WCS_Sample_Status_2015Oct19_All!$A$1:$Z$216,4,FALSE)=0,"",VLOOKUP($D645,WCS_Sample_Status_2015Oct19_All!$A$1:$Z$216,4,FALSE))</f>
        <v/>
      </c>
      <c r="L645" s="158" t="str">
        <f>IF(VLOOKUP($D645,WCS_Sample_Status_2015Oct19_All!$A$1:$Z$216,5,FALSE)=0,"",VLOOKUP($D645,WCS_Sample_Status_2015Oct19_All!$A$1:$Z$216,5,FALSE))</f>
        <v/>
      </c>
      <c r="M645" s="159">
        <f>IF(VLOOKUP($D645,WCS_Sample_Status_2015Oct19_All!$A$1:$Z$216,14,FALSE)=0,"",VLOOKUP($D645,WCS_Sample_Status_2015Oct19_All!$A$1:$Z$216,14,FALSE))</f>
        <v>50</v>
      </c>
      <c r="N645" s="160" t="e">
        <f>IF(VLOOKUP($D645,Leech_Combinations_20140919.xls!$A$1:$Q$382,6,FALSE)=0, "", VLOOKUP($D645,Leech_Combinations_20140919.xls!$A$1:$Q$382,6,FALSE))</f>
        <v>#N/A</v>
      </c>
      <c r="O645" s="160" t="e">
        <f>IF(VLOOKUP($D645,Leech_Combinations_20140919.xls!$A$1:$Q$382,3,FALSE)=0, "", VLOOKUP($D645,Leech_Combinations_20140919.xls!$A$1:$Q$382,3,FALSE))</f>
        <v>#N/A</v>
      </c>
      <c r="P645" s="155"/>
      <c r="Q645" s="155"/>
      <c r="R645" s="155"/>
    </row>
    <row r="646" spans="1:18" s="108" customFormat="1">
      <c r="A646" s="155"/>
      <c r="B646" s="155">
        <v>644</v>
      </c>
      <c r="C646" s="156" t="s">
        <v>723</v>
      </c>
      <c r="D646" s="157" t="s">
        <v>186</v>
      </c>
      <c r="E646" s="155" t="s">
        <v>3605</v>
      </c>
      <c r="F646" s="162" t="s">
        <v>819</v>
      </c>
      <c r="G646" s="162" t="s">
        <v>3660</v>
      </c>
      <c r="H646" s="162"/>
      <c r="I646" s="158">
        <f>IF(VLOOKUP($D646,WCS_Sample_Status_2015Oct19_All!$A$1:$Z$216,2,FALSE)=0,"",VLOOKUP($D646,WCS_Sample_Status_2015Oct19_All!$A$1:$Z$216,2,FALSE))</f>
        <v>41792</v>
      </c>
      <c r="J646" s="158" t="str">
        <f>IF(VLOOKUP($D646,WCS_Sample_Status_2015Oct19_All!$A$1:$Z$216,3,FALSE)=0,"",VLOOKUP($D646,WCS_Sample_Status_2015Oct19_All!$A$1:$Z$216,3,FALSE))</f>
        <v/>
      </c>
      <c r="K646" s="158" t="str">
        <f>IF(VLOOKUP($D646,WCS_Sample_Status_2015Oct19_All!$A$1:$Z$216,4,FALSE)=0,"",VLOOKUP($D646,WCS_Sample_Status_2015Oct19_All!$A$1:$Z$216,4,FALSE))</f>
        <v/>
      </c>
      <c r="L646" s="158" t="str">
        <f>IF(VLOOKUP($D646,WCS_Sample_Status_2015Oct19_All!$A$1:$Z$216,5,FALSE)=0,"",VLOOKUP($D646,WCS_Sample_Status_2015Oct19_All!$A$1:$Z$216,5,FALSE))</f>
        <v/>
      </c>
      <c r="M646" s="159">
        <f>IF(VLOOKUP($D646,WCS_Sample_Status_2015Oct19_All!$A$1:$Z$216,14,FALSE)=0,"",VLOOKUP($D646,WCS_Sample_Status_2015Oct19_All!$A$1:$Z$216,14,FALSE))</f>
        <v>50</v>
      </c>
      <c r="N646" s="160" t="e">
        <f>IF(VLOOKUP($D646,Leech_Combinations_20140919.xls!$A$1:$Q$382,6,FALSE)=0, "", VLOOKUP($D646,Leech_Combinations_20140919.xls!$A$1:$Q$382,6,FALSE))</f>
        <v>#N/A</v>
      </c>
      <c r="O646" s="160" t="e">
        <f>IF(VLOOKUP($D646,Leech_Combinations_20140919.xls!$A$1:$Q$382,3,FALSE)=0, "", VLOOKUP($D646,Leech_Combinations_20140919.xls!$A$1:$Q$382,3,FALSE))</f>
        <v>#N/A</v>
      </c>
      <c r="P646" s="155"/>
      <c r="Q646" s="155"/>
      <c r="R646" s="155"/>
    </row>
    <row r="647" spans="1:18" s="108" customFormat="1">
      <c r="A647" s="155"/>
      <c r="B647" s="155">
        <v>645</v>
      </c>
      <c r="C647" s="156" t="s">
        <v>723</v>
      </c>
      <c r="D647" s="157" t="s">
        <v>227</v>
      </c>
      <c r="E647" s="155" t="s">
        <v>3605</v>
      </c>
      <c r="F647" s="162" t="s">
        <v>819</v>
      </c>
      <c r="G647" s="162" t="s">
        <v>3660</v>
      </c>
      <c r="H647" s="162"/>
      <c r="I647" s="158">
        <f>IF(VLOOKUP($D647,WCS_Sample_Status_2015Oct19_All!$A$1:$Z$216,2,FALSE)=0,"",VLOOKUP($D647,WCS_Sample_Status_2015Oct19_All!$A$1:$Z$216,2,FALSE))</f>
        <v>41793</v>
      </c>
      <c r="J647" s="158" t="str">
        <f>IF(VLOOKUP($D647,WCS_Sample_Status_2015Oct19_All!$A$1:$Z$216,3,FALSE)=0,"",VLOOKUP($D647,WCS_Sample_Status_2015Oct19_All!$A$1:$Z$216,3,FALSE))</f>
        <v/>
      </c>
      <c r="K647" s="158" t="str">
        <f>IF(VLOOKUP($D647,WCS_Sample_Status_2015Oct19_All!$A$1:$Z$216,4,FALSE)=0,"",VLOOKUP($D647,WCS_Sample_Status_2015Oct19_All!$A$1:$Z$216,4,FALSE))</f>
        <v/>
      </c>
      <c r="L647" s="158" t="str">
        <f>IF(VLOOKUP($D647,WCS_Sample_Status_2015Oct19_All!$A$1:$Z$216,5,FALSE)=0,"",VLOOKUP($D647,WCS_Sample_Status_2015Oct19_All!$A$1:$Z$216,5,FALSE))</f>
        <v/>
      </c>
      <c r="M647" s="159">
        <f>IF(VLOOKUP($D647,WCS_Sample_Status_2015Oct19_All!$A$1:$Z$216,14,FALSE)=0,"",VLOOKUP($D647,WCS_Sample_Status_2015Oct19_All!$A$1:$Z$216,14,FALSE))</f>
        <v>48</v>
      </c>
      <c r="N647" s="160" t="e">
        <f>IF(VLOOKUP($D647,Leech_Combinations_20140919.xls!$A$1:$Q$382,6,FALSE)=0, "", VLOOKUP($D647,Leech_Combinations_20140919.xls!$A$1:$Q$382,6,FALSE))</f>
        <v>#N/A</v>
      </c>
      <c r="O647" s="160" t="e">
        <f>IF(VLOOKUP($D647,Leech_Combinations_20140919.xls!$A$1:$Q$382,3,FALSE)=0, "", VLOOKUP($D647,Leech_Combinations_20140919.xls!$A$1:$Q$382,3,FALSE))</f>
        <v>#N/A</v>
      </c>
      <c r="P647" s="155"/>
      <c r="Q647" s="155"/>
      <c r="R647" s="155"/>
    </row>
    <row r="648" spans="1:18" s="108" customFormat="1">
      <c r="A648" s="155"/>
      <c r="B648" s="155">
        <v>646</v>
      </c>
      <c r="C648" s="156" t="s">
        <v>723</v>
      </c>
      <c r="D648" s="157" t="s">
        <v>420</v>
      </c>
      <c r="E648" s="155" t="s">
        <v>3605</v>
      </c>
      <c r="F648" s="162" t="s">
        <v>819</v>
      </c>
      <c r="G648" s="162" t="s">
        <v>3660</v>
      </c>
      <c r="H648" s="162"/>
      <c r="I648" s="158">
        <f>IF(VLOOKUP($D648,WCS_Sample_Status_2015Oct19_All!$A$1:$Z$216,2,FALSE)=0,"",VLOOKUP($D648,WCS_Sample_Status_2015Oct19_All!$A$1:$Z$216,2,FALSE))</f>
        <v>41793</v>
      </c>
      <c r="J648" s="158" t="str">
        <f>IF(VLOOKUP($D648,WCS_Sample_Status_2015Oct19_All!$A$1:$Z$216,3,FALSE)=0,"",VLOOKUP($D648,WCS_Sample_Status_2015Oct19_All!$A$1:$Z$216,3,FALSE))</f>
        <v/>
      </c>
      <c r="K648" s="158" t="str">
        <f>IF(VLOOKUP($D648,WCS_Sample_Status_2015Oct19_All!$A$1:$Z$216,4,FALSE)=0,"",VLOOKUP($D648,WCS_Sample_Status_2015Oct19_All!$A$1:$Z$216,4,FALSE))</f>
        <v/>
      </c>
      <c r="L648" s="158" t="str">
        <f>IF(VLOOKUP($D648,WCS_Sample_Status_2015Oct19_All!$A$1:$Z$216,5,FALSE)=0,"",VLOOKUP($D648,WCS_Sample_Status_2015Oct19_All!$A$1:$Z$216,5,FALSE))</f>
        <v/>
      </c>
      <c r="M648" s="159">
        <f>IF(VLOOKUP($D648,WCS_Sample_Status_2015Oct19_All!$A$1:$Z$216,14,FALSE)=0,"",VLOOKUP($D648,WCS_Sample_Status_2015Oct19_All!$A$1:$Z$216,14,FALSE))</f>
        <v>39</v>
      </c>
      <c r="N648" s="160" t="e">
        <f>IF(VLOOKUP($D648,Leech_Combinations_20140919.xls!$A$1:$Q$382,6,FALSE)=0, "", VLOOKUP($D648,Leech_Combinations_20140919.xls!$A$1:$Q$382,6,FALSE))</f>
        <v>#N/A</v>
      </c>
      <c r="O648" s="160" t="e">
        <f>IF(VLOOKUP($D648,Leech_Combinations_20140919.xls!$A$1:$Q$382,3,FALSE)=0, "", VLOOKUP($D648,Leech_Combinations_20140919.xls!$A$1:$Q$382,3,FALSE))</f>
        <v>#N/A</v>
      </c>
      <c r="P648" s="155"/>
      <c r="Q648" s="155"/>
      <c r="R648" s="155"/>
    </row>
    <row r="649" spans="1:18" s="108" customFormat="1">
      <c r="A649" s="155"/>
      <c r="B649" s="155">
        <v>647</v>
      </c>
      <c r="C649" s="156" t="s">
        <v>723</v>
      </c>
      <c r="D649" s="157" t="s">
        <v>349</v>
      </c>
      <c r="E649" s="155" t="s">
        <v>3605</v>
      </c>
      <c r="F649" s="162" t="s">
        <v>819</v>
      </c>
      <c r="G649" s="162" t="s">
        <v>3660</v>
      </c>
      <c r="H649" s="162"/>
      <c r="I649" s="158">
        <f>IF(VLOOKUP($D649,WCS_Sample_Status_2015Oct19_All!$A$1:$Z$216,2,FALSE)=0,"",VLOOKUP($D649,WCS_Sample_Status_2015Oct19_All!$A$1:$Z$216,2,FALSE))</f>
        <v>41793</v>
      </c>
      <c r="J649" s="158" t="str">
        <f>IF(VLOOKUP($D649,WCS_Sample_Status_2015Oct19_All!$A$1:$Z$216,3,FALSE)=0,"",VLOOKUP($D649,WCS_Sample_Status_2015Oct19_All!$A$1:$Z$216,3,FALSE))</f>
        <v/>
      </c>
      <c r="K649" s="158" t="str">
        <f>IF(VLOOKUP($D649,WCS_Sample_Status_2015Oct19_All!$A$1:$Z$216,4,FALSE)=0,"",VLOOKUP($D649,WCS_Sample_Status_2015Oct19_All!$A$1:$Z$216,4,FALSE))</f>
        <v/>
      </c>
      <c r="L649" s="158" t="str">
        <f>IF(VLOOKUP($D649,WCS_Sample_Status_2015Oct19_All!$A$1:$Z$216,5,FALSE)=0,"",VLOOKUP($D649,WCS_Sample_Status_2015Oct19_All!$A$1:$Z$216,5,FALSE))</f>
        <v/>
      </c>
      <c r="M649" s="159">
        <f>IF(VLOOKUP($D649,WCS_Sample_Status_2015Oct19_All!$A$1:$Z$216,14,FALSE)=0,"",VLOOKUP($D649,WCS_Sample_Status_2015Oct19_All!$A$1:$Z$216,14,FALSE))</f>
        <v>11</v>
      </c>
      <c r="N649" s="160" t="e">
        <f>IF(VLOOKUP($D649,Leech_Combinations_20140919.xls!$A$1:$Q$382,6,FALSE)=0, "", VLOOKUP($D649,Leech_Combinations_20140919.xls!$A$1:$Q$382,6,FALSE))</f>
        <v>#N/A</v>
      </c>
      <c r="O649" s="160" t="e">
        <f>IF(VLOOKUP($D649,Leech_Combinations_20140919.xls!$A$1:$Q$382,3,FALSE)=0, "", VLOOKUP($D649,Leech_Combinations_20140919.xls!$A$1:$Q$382,3,FALSE))</f>
        <v>#N/A</v>
      </c>
      <c r="P649" s="155"/>
      <c r="Q649" s="155"/>
      <c r="R649" s="155"/>
    </row>
    <row r="650" spans="1:18" s="108" customFormat="1">
      <c r="A650" s="155"/>
      <c r="B650" s="155">
        <v>648</v>
      </c>
      <c r="C650" s="156" t="s">
        <v>723</v>
      </c>
      <c r="D650" s="157" t="s">
        <v>643</v>
      </c>
      <c r="E650" s="155" t="s">
        <v>3605</v>
      </c>
      <c r="F650" s="162" t="s">
        <v>819</v>
      </c>
      <c r="G650" s="162" t="s">
        <v>3660</v>
      </c>
      <c r="H650" s="162"/>
      <c r="I650" s="158">
        <f>IF(VLOOKUP($D650,WCS_Sample_Status_2015Oct19_All!$A$1:$Z$216,2,FALSE)=0,"",VLOOKUP($D650,WCS_Sample_Status_2015Oct19_All!$A$1:$Z$216,2,FALSE))</f>
        <v>41793</v>
      </c>
      <c r="J650" s="158" t="str">
        <f>IF(VLOOKUP($D650,WCS_Sample_Status_2015Oct19_All!$A$1:$Z$216,3,FALSE)=0,"",VLOOKUP($D650,WCS_Sample_Status_2015Oct19_All!$A$1:$Z$216,3,FALSE))</f>
        <v/>
      </c>
      <c r="K650" s="158" t="str">
        <f>IF(VLOOKUP($D650,WCS_Sample_Status_2015Oct19_All!$A$1:$Z$216,4,FALSE)=0,"",VLOOKUP($D650,WCS_Sample_Status_2015Oct19_All!$A$1:$Z$216,4,FALSE))</f>
        <v/>
      </c>
      <c r="L650" s="158" t="str">
        <f>IF(VLOOKUP($D650,WCS_Sample_Status_2015Oct19_All!$A$1:$Z$216,5,FALSE)=0,"",VLOOKUP($D650,WCS_Sample_Status_2015Oct19_All!$A$1:$Z$216,5,FALSE))</f>
        <v/>
      </c>
      <c r="M650" s="159">
        <f>IF(VLOOKUP($D650,WCS_Sample_Status_2015Oct19_All!$A$1:$Z$216,14,FALSE)=0,"",VLOOKUP($D650,WCS_Sample_Status_2015Oct19_All!$A$1:$Z$216,14,FALSE))</f>
        <v>4</v>
      </c>
      <c r="N650" s="160" t="e">
        <f>IF(VLOOKUP($D650,Leech_Combinations_20140919.xls!$A$1:$Q$382,6,FALSE)=0, "", VLOOKUP($D650,Leech_Combinations_20140919.xls!$A$1:$Q$382,6,FALSE))</f>
        <v>#N/A</v>
      </c>
      <c r="O650" s="160" t="e">
        <f>IF(VLOOKUP($D650,Leech_Combinations_20140919.xls!$A$1:$Q$382,3,FALSE)=0, "", VLOOKUP($D650,Leech_Combinations_20140919.xls!$A$1:$Q$382,3,FALSE))</f>
        <v>#N/A</v>
      </c>
      <c r="P650" s="155"/>
      <c r="Q650" s="155"/>
      <c r="R650" s="155"/>
    </row>
    <row r="651" spans="1:18" s="108" customFormat="1">
      <c r="A651" s="155"/>
      <c r="B651" s="155">
        <v>649</v>
      </c>
      <c r="C651" s="156" t="s">
        <v>723</v>
      </c>
      <c r="D651" s="157" t="s">
        <v>350</v>
      </c>
      <c r="E651" s="155" t="s">
        <v>3605</v>
      </c>
      <c r="F651" s="162" t="s">
        <v>819</v>
      </c>
      <c r="G651" s="162" t="s">
        <v>3660</v>
      </c>
      <c r="H651" s="162"/>
      <c r="I651" s="158">
        <f>IF(VLOOKUP($D651,WCS_Sample_Status_2015Oct19_All!$A$1:$Z$216,2,FALSE)=0,"",VLOOKUP($D651,WCS_Sample_Status_2015Oct19_All!$A$1:$Z$216,2,FALSE))</f>
        <v>41793</v>
      </c>
      <c r="J651" s="158" t="str">
        <f>IF(VLOOKUP($D651,WCS_Sample_Status_2015Oct19_All!$A$1:$Z$216,3,FALSE)=0,"",VLOOKUP($D651,WCS_Sample_Status_2015Oct19_All!$A$1:$Z$216,3,FALSE))</f>
        <v/>
      </c>
      <c r="K651" s="158" t="str">
        <f>IF(VLOOKUP($D651,WCS_Sample_Status_2015Oct19_All!$A$1:$Z$216,4,FALSE)=0,"",VLOOKUP($D651,WCS_Sample_Status_2015Oct19_All!$A$1:$Z$216,4,FALSE))</f>
        <v/>
      </c>
      <c r="L651" s="158" t="str">
        <f>IF(VLOOKUP($D651,WCS_Sample_Status_2015Oct19_All!$A$1:$Z$216,5,FALSE)=0,"",VLOOKUP($D651,WCS_Sample_Status_2015Oct19_All!$A$1:$Z$216,5,FALSE))</f>
        <v/>
      </c>
      <c r="M651" s="159">
        <f>IF(VLOOKUP($D651,WCS_Sample_Status_2015Oct19_All!$A$1:$Z$216,14,FALSE)=0,"",VLOOKUP($D651,WCS_Sample_Status_2015Oct19_All!$A$1:$Z$216,14,FALSE))</f>
        <v>46</v>
      </c>
      <c r="N651" s="160" t="e">
        <f>IF(VLOOKUP($D651,Leech_Combinations_20140919.xls!$A$1:$Q$382,6,FALSE)=0, "", VLOOKUP($D651,Leech_Combinations_20140919.xls!$A$1:$Q$382,6,FALSE))</f>
        <v>#N/A</v>
      </c>
      <c r="O651" s="160" t="e">
        <f>IF(VLOOKUP($D651,Leech_Combinations_20140919.xls!$A$1:$Q$382,3,FALSE)=0, "", VLOOKUP($D651,Leech_Combinations_20140919.xls!$A$1:$Q$382,3,FALSE))</f>
        <v>#N/A</v>
      </c>
      <c r="P651" s="155"/>
      <c r="Q651" s="155"/>
      <c r="R651" s="155"/>
    </row>
    <row r="652" spans="1:18" s="108" customFormat="1">
      <c r="A652" s="155"/>
      <c r="B652" s="155">
        <v>650</v>
      </c>
      <c r="C652" s="156" t="s">
        <v>723</v>
      </c>
      <c r="D652" s="157" t="s">
        <v>245</v>
      </c>
      <c r="E652" s="155" t="s">
        <v>3605</v>
      </c>
      <c r="F652" s="162" t="s">
        <v>819</v>
      </c>
      <c r="G652" s="162" t="s">
        <v>3660</v>
      </c>
      <c r="H652" s="162"/>
      <c r="I652" s="158">
        <f>IF(VLOOKUP($D652,WCS_Sample_Status_2015Oct19_All!$A$1:$Z$216,2,FALSE)=0,"",VLOOKUP($D652,WCS_Sample_Status_2015Oct19_All!$A$1:$Z$216,2,FALSE))</f>
        <v>41794</v>
      </c>
      <c r="J652" s="158" t="str">
        <f>IF(VLOOKUP($D652,WCS_Sample_Status_2015Oct19_All!$A$1:$Z$216,3,FALSE)=0,"",VLOOKUP($D652,WCS_Sample_Status_2015Oct19_All!$A$1:$Z$216,3,FALSE))</f>
        <v/>
      </c>
      <c r="K652" s="158" t="str">
        <f>IF(VLOOKUP($D652,WCS_Sample_Status_2015Oct19_All!$A$1:$Z$216,4,FALSE)=0,"",VLOOKUP($D652,WCS_Sample_Status_2015Oct19_All!$A$1:$Z$216,4,FALSE))</f>
        <v/>
      </c>
      <c r="L652" s="158" t="str">
        <f>IF(VLOOKUP($D652,WCS_Sample_Status_2015Oct19_All!$A$1:$Z$216,5,FALSE)=0,"",VLOOKUP($D652,WCS_Sample_Status_2015Oct19_All!$A$1:$Z$216,5,FALSE))</f>
        <v/>
      </c>
      <c r="M652" s="159">
        <f>IF(VLOOKUP($D652,WCS_Sample_Status_2015Oct19_All!$A$1:$Z$216,14,FALSE)=0,"",VLOOKUP($D652,WCS_Sample_Status_2015Oct19_All!$A$1:$Z$216,14,FALSE))</f>
        <v>40</v>
      </c>
      <c r="N652" s="160" t="e">
        <f>IF(VLOOKUP($D652,Leech_Combinations_20140919.xls!$A$1:$Q$382,6,FALSE)=0, "", VLOOKUP($D652,Leech_Combinations_20140919.xls!$A$1:$Q$382,6,FALSE))</f>
        <v>#N/A</v>
      </c>
      <c r="O652" s="160" t="e">
        <f>IF(VLOOKUP($D652,Leech_Combinations_20140919.xls!$A$1:$Q$382,3,FALSE)=0, "", VLOOKUP($D652,Leech_Combinations_20140919.xls!$A$1:$Q$382,3,FALSE))</f>
        <v>#N/A</v>
      </c>
      <c r="P652" s="155"/>
      <c r="Q652" s="155"/>
      <c r="R652" s="155"/>
    </row>
    <row r="653" spans="1:18" s="108" customFormat="1">
      <c r="A653" s="155"/>
      <c r="B653" s="155">
        <v>651</v>
      </c>
      <c r="C653" s="156" t="s">
        <v>723</v>
      </c>
      <c r="D653" s="157" t="s">
        <v>225</v>
      </c>
      <c r="E653" s="155" t="s">
        <v>3605</v>
      </c>
      <c r="F653" s="162" t="s">
        <v>819</v>
      </c>
      <c r="G653" s="162" t="s">
        <v>3660</v>
      </c>
      <c r="H653" s="162"/>
      <c r="I653" s="158">
        <f>IF(VLOOKUP($D653,WCS_Sample_Status_2015Oct19_All!$A$1:$Z$216,2,FALSE)=0,"",VLOOKUP($D653,WCS_Sample_Status_2015Oct19_All!$A$1:$Z$216,2,FALSE))</f>
        <v>41794</v>
      </c>
      <c r="J653" s="158" t="str">
        <f>IF(VLOOKUP($D653,WCS_Sample_Status_2015Oct19_All!$A$1:$Z$216,3,FALSE)=0,"",VLOOKUP($D653,WCS_Sample_Status_2015Oct19_All!$A$1:$Z$216,3,FALSE))</f>
        <v/>
      </c>
      <c r="K653" s="158" t="str">
        <f>IF(VLOOKUP($D653,WCS_Sample_Status_2015Oct19_All!$A$1:$Z$216,4,FALSE)=0,"",VLOOKUP($D653,WCS_Sample_Status_2015Oct19_All!$A$1:$Z$216,4,FALSE))</f>
        <v/>
      </c>
      <c r="L653" s="158" t="str">
        <f>IF(VLOOKUP($D653,WCS_Sample_Status_2015Oct19_All!$A$1:$Z$216,5,FALSE)=0,"",VLOOKUP($D653,WCS_Sample_Status_2015Oct19_All!$A$1:$Z$216,5,FALSE))</f>
        <v/>
      </c>
      <c r="M653" s="159">
        <f>IF(VLOOKUP($D653,WCS_Sample_Status_2015Oct19_All!$A$1:$Z$216,14,FALSE)=0,"",VLOOKUP($D653,WCS_Sample_Status_2015Oct19_All!$A$1:$Z$216,14,FALSE))</f>
        <v>10</v>
      </c>
      <c r="N653" s="160" t="e">
        <f>IF(VLOOKUP($D653,Leech_Combinations_20140919.xls!$A$1:$Q$382,6,FALSE)=0, "", VLOOKUP($D653,Leech_Combinations_20140919.xls!$A$1:$Q$382,6,FALSE))</f>
        <v>#N/A</v>
      </c>
      <c r="O653" s="160" t="e">
        <f>IF(VLOOKUP($D653,Leech_Combinations_20140919.xls!$A$1:$Q$382,3,FALSE)=0, "", VLOOKUP($D653,Leech_Combinations_20140919.xls!$A$1:$Q$382,3,FALSE))</f>
        <v>#N/A</v>
      </c>
      <c r="P653" s="155"/>
      <c r="Q653" s="155"/>
      <c r="R653" s="155"/>
    </row>
    <row r="654" spans="1:18" s="108" customFormat="1">
      <c r="A654" s="155"/>
      <c r="B654" s="155">
        <v>652</v>
      </c>
      <c r="C654" s="156" t="s">
        <v>723</v>
      </c>
      <c r="D654" s="157" t="s">
        <v>254</v>
      </c>
      <c r="E654" s="155" t="s">
        <v>3605</v>
      </c>
      <c r="F654" s="162" t="s">
        <v>819</v>
      </c>
      <c r="G654" s="162" t="s">
        <v>3660</v>
      </c>
      <c r="H654" s="162"/>
      <c r="I654" s="158">
        <f>IF(VLOOKUP($D654,WCS_Sample_Status_2015Oct19_All!$A$1:$Z$216,2,FALSE)=0,"",VLOOKUP($D654,WCS_Sample_Status_2015Oct19_All!$A$1:$Z$216,2,FALSE))</f>
        <v>41793</v>
      </c>
      <c r="J654" s="158" t="str">
        <f>IF(VLOOKUP($D654,WCS_Sample_Status_2015Oct19_All!$A$1:$Z$216,3,FALSE)=0,"",VLOOKUP($D654,WCS_Sample_Status_2015Oct19_All!$A$1:$Z$216,3,FALSE))</f>
        <v/>
      </c>
      <c r="K654" s="158" t="str">
        <f>IF(VLOOKUP($D654,WCS_Sample_Status_2015Oct19_All!$A$1:$Z$216,4,FALSE)=0,"",VLOOKUP($D654,WCS_Sample_Status_2015Oct19_All!$A$1:$Z$216,4,FALSE))</f>
        <v/>
      </c>
      <c r="L654" s="158" t="str">
        <f>IF(VLOOKUP($D654,WCS_Sample_Status_2015Oct19_All!$A$1:$Z$216,5,FALSE)=0,"",VLOOKUP($D654,WCS_Sample_Status_2015Oct19_All!$A$1:$Z$216,5,FALSE))</f>
        <v/>
      </c>
      <c r="M654" s="159">
        <f>IF(VLOOKUP($D654,WCS_Sample_Status_2015Oct19_All!$A$1:$Z$216,14,FALSE)=0,"",VLOOKUP($D654,WCS_Sample_Status_2015Oct19_All!$A$1:$Z$216,14,FALSE))</f>
        <v>50</v>
      </c>
      <c r="N654" s="160" t="e">
        <f>IF(VLOOKUP($D654,Leech_Combinations_20140919.xls!$A$1:$Q$382,6,FALSE)=0, "", VLOOKUP($D654,Leech_Combinations_20140919.xls!$A$1:$Q$382,6,FALSE))</f>
        <v>#N/A</v>
      </c>
      <c r="O654" s="160" t="e">
        <f>IF(VLOOKUP($D654,Leech_Combinations_20140919.xls!$A$1:$Q$382,3,FALSE)=0, "", VLOOKUP($D654,Leech_Combinations_20140919.xls!$A$1:$Q$382,3,FALSE))</f>
        <v>#N/A</v>
      </c>
      <c r="P654" s="155"/>
      <c r="Q654" s="155"/>
      <c r="R654" s="155"/>
    </row>
    <row r="655" spans="1:18" s="108" customFormat="1">
      <c r="A655" s="155"/>
      <c r="B655" s="155">
        <v>653</v>
      </c>
      <c r="C655" s="156" t="s">
        <v>723</v>
      </c>
      <c r="D655" s="157" t="s">
        <v>136</v>
      </c>
      <c r="E655" s="155" t="s">
        <v>3605</v>
      </c>
      <c r="F655" s="162" t="s">
        <v>819</v>
      </c>
      <c r="G655" s="162" t="s">
        <v>3660</v>
      </c>
      <c r="H655" s="162"/>
      <c r="I655" s="158">
        <f>IF(VLOOKUP($D655,WCS_Sample_Status_2015Oct19_All!$A$1:$Z$216,2,FALSE)=0,"",VLOOKUP($D655,WCS_Sample_Status_2015Oct19_All!$A$1:$Z$216,2,FALSE))</f>
        <v>41794</v>
      </c>
      <c r="J655" s="158" t="str">
        <f>IF(VLOOKUP($D655,WCS_Sample_Status_2015Oct19_All!$A$1:$Z$216,3,FALSE)=0,"",VLOOKUP($D655,WCS_Sample_Status_2015Oct19_All!$A$1:$Z$216,3,FALSE))</f>
        <v/>
      </c>
      <c r="K655" s="158" t="str">
        <f>IF(VLOOKUP($D655,WCS_Sample_Status_2015Oct19_All!$A$1:$Z$216,4,FALSE)=0,"",VLOOKUP($D655,WCS_Sample_Status_2015Oct19_All!$A$1:$Z$216,4,FALSE))</f>
        <v/>
      </c>
      <c r="L655" s="158" t="str">
        <f>IF(VLOOKUP($D655,WCS_Sample_Status_2015Oct19_All!$A$1:$Z$216,5,FALSE)=0,"",VLOOKUP($D655,WCS_Sample_Status_2015Oct19_All!$A$1:$Z$216,5,FALSE))</f>
        <v/>
      </c>
      <c r="M655" s="159">
        <f>IF(VLOOKUP($D655,WCS_Sample_Status_2015Oct19_All!$A$1:$Z$216,14,FALSE)=0,"",VLOOKUP($D655,WCS_Sample_Status_2015Oct19_All!$A$1:$Z$216,14,FALSE))</f>
        <v>50</v>
      </c>
      <c r="N655" s="160" t="e">
        <f>IF(VLOOKUP($D655,Leech_Combinations_20140919.xls!$A$1:$Q$382,6,FALSE)=0, "", VLOOKUP($D655,Leech_Combinations_20140919.xls!$A$1:$Q$382,6,FALSE))</f>
        <v>#N/A</v>
      </c>
      <c r="O655" s="160" t="e">
        <f>IF(VLOOKUP($D655,Leech_Combinations_20140919.xls!$A$1:$Q$382,3,FALSE)=0, "", VLOOKUP($D655,Leech_Combinations_20140919.xls!$A$1:$Q$382,3,FALSE))</f>
        <v>#N/A</v>
      </c>
      <c r="P655" s="155"/>
      <c r="Q655" s="155"/>
      <c r="R655" s="155"/>
    </row>
    <row r="656" spans="1:18" s="108" customFormat="1">
      <c r="A656" s="155"/>
      <c r="B656" s="155">
        <v>654</v>
      </c>
      <c r="C656" s="156" t="s">
        <v>723</v>
      </c>
      <c r="D656" s="157" t="s">
        <v>18</v>
      </c>
      <c r="E656" s="155" t="s">
        <v>3605</v>
      </c>
      <c r="F656" s="162" t="s">
        <v>819</v>
      </c>
      <c r="G656" s="162" t="s">
        <v>3660</v>
      </c>
      <c r="H656" s="162"/>
      <c r="I656" s="158" t="str">
        <f>IF(VLOOKUP($D656,WCS_Sample_Status_2015Oct19_All!$A$1:$Z$216,2,FALSE)=0,"",VLOOKUP($D656,WCS_Sample_Status_2015Oct19_All!$A$1:$Z$216,2,FALSE))</f>
        <v>no_date</v>
      </c>
      <c r="J656" s="158" t="str">
        <f>IF(VLOOKUP($D656,WCS_Sample_Status_2015Oct19_All!$A$1:$Z$216,3,FALSE)=0,"",VLOOKUP($D656,WCS_Sample_Status_2015Oct19_All!$A$1:$Z$216,3,FALSE))</f>
        <v/>
      </c>
      <c r="K656" s="158" t="str">
        <f>IF(VLOOKUP($D656,WCS_Sample_Status_2015Oct19_All!$A$1:$Z$216,4,FALSE)=0,"",VLOOKUP($D656,WCS_Sample_Status_2015Oct19_All!$A$1:$Z$216,4,FALSE))</f>
        <v/>
      </c>
      <c r="L656" s="158" t="str">
        <f>IF(VLOOKUP($D656,WCS_Sample_Status_2015Oct19_All!$A$1:$Z$216,5,FALSE)=0,"",VLOOKUP($D656,WCS_Sample_Status_2015Oct19_All!$A$1:$Z$216,5,FALSE))</f>
        <v/>
      </c>
      <c r="M656" s="159" t="str">
        <f>IF(VLOOKUP($D656,WCS_Sample_Status_2015Oct19_All!$A$1:$Z$216,14,FALSE)=0,"",VLOOKUP($D656,WCS_Sample_Status_2015Oct19_All!$A$1:$Z$216,14,FALSE))</f>
        <v/>
      </c>
      <c r="N656" s="160" t="e">
        <f>IF(VLOOKUP($D656,Leech_Combinations_20140919.xls!$A$1:$Q$382,6,FALSE)=0, "", VLOOKUP($D656,Leech_Combinations_20140919.xls!$A$1:$Q$382,6,FALSE))</f>
        <v>#N/A</v>
      </c>
      <c r="O656" s="160" t="e">
        <f>IF(VLOOKUP($D656,Leech_Combinations_20140919.xls!$A$1:$Q$382,3,FALSE)=0, "", VLOOKUP($D656,Leech_Combinations_20140919.xls!$A$1:$Q$382,3,FALSE))</f>
        <v>#N/A</v>
      </c>
      <c r="P656" s="155"/>
      <c r="Q656" s="155"/>
      <c r="R656" s="155"/>
    </row>
    <row r="657" spans="1:18" s="108" customFormat="1">
      <c r="A657" s="155"/>
      <c r="B657" s="155">
        <v>655</v>
      </c>
      <c r="C657" s="156" t="s">
        <v>723</v>
      </c>
      <c r="D657" s="157" t="s">
        <v>228</v>
      </c>
      <c r="E657" s="155" t="s">
        <v>3605</v>
      </c>
      <c r="F657" s="162" t="s">
        <v>819</v>
      </c>
      <c r="G657" s="162" t="s">
        <v>3660</v>
      </c>
      <c r="H657" s="162"/>
      <c r="I657" s="158" t="str">
        <f>IF(VLOOKUP($D657,WCS_Sample_Status_2015Oct19_All!$A$1:$Z$216,2,FALSE)=0,"",VLOOKUP($D657,WCS_Sample_Status_2015Oct19_All!$A$1:$Z$216,2,FALSE))</f>
        <v>no_date</v>
      </c>
      <c r="J657" s="158" t="str">
        <f>IF(VLOOKUP($D657,WCS_Sample_Status_2015Oct19_All!$A$1:$Z$216,3,FALSE)=0,"",VLOOKUP($D657,WCS_Sample_Status_2015Oct19_All!$A$1:$Z$216,3,FALSE))</f>
        <v/>
      </c>
      <c r="K657" s="158" t="str">
        <f>IF(VLOOKUP($D657,WCS_Sample_Status_2015Oct19_All!$A$1:$Z$216,4,FALSE)=0,"",VLOOKUP($D657,WCS_Sample_Status_2015Oct19_All!$A$1:$Z$216,4,FALSE))</f>
        <v/>
      </c>
      <c r="L657" s="158" t="str">
        <f>IF(VLOOKUP($D657,WCS_Sample_Status_2015Oct19_All!$A$1:$Z$216,5,FALSE)=0,"",VLOOKUP($D657,WCS_Sample_Status_2015Oct19_All!$A$1:$Z$216,5,FALSE))</f>
        <v/>
      </c>
      <c r="M657" s="159" t="str">
        <f>IF(VLOOKUP($D657,WCS_Sample_Status_2015Oct19_All!$A$1:$Z$216,14,FALSE)=0,"",VLOOKUP($D657,WCS_Sample_Status_2015Oct19_All!$A$1:$Z$216,14,FALSE))</f>
        <v/>
      </c>
      <c r="N657" s="160" t="e">
        <f>IF(VLOOKUP($D657,Leech_Combinations_20140919.xls!$A$1:$Q$382,6,FALSE)=0, "", VLOOKUP($D657,Leech_Combinations_20140919.xls!$A$1:$Q$382,6,FALSE))</f>
        <v>#N/A</v>
      </c>
      <c r="O657" s="160" t="e">
        <f>IF(VLOOKUP($D657,Leech_Combinations_20140919.xls!$A$1:$Q$382,3,FALSE)=0, "", VLOOKUP($D657,Leech_Combinations_20140919.xls!$A$1:$Q$382,3,FALSE))</f>
        <v>#N/A</v>
      </c>
      <c r="P657" s="155"/>
      <c r="Q657" s="155"/>
      <c r="R657" s="155"/>
    </row>
    <row r="658" spans="1:18" s="108" customFormat="1">
      <c r="A658" s="155"/>
      <c r="B658" s="155">
        <v>656</v>
      </c>
      <c r="C658" s="156" t="s">
        <v>723</v>
      </c>
      <c r="D658" s="157" t="s">
        <v>142</v>
      </c>
      <c r="E658" s="155" t="s">
        <v>3605</v>
      </c>
      <c r="F658" s="162" t="s">
        <v>819</v>
      </c>
      <c r="G658" s="162" t="s">
        <v>3660</v>
      </c>
      <c r="H658" s="162"/>
      <c r="I658" s="158" t="str">
        <f>IF(VLOOKUP($D658,WCS_Sample_Status_2015Oct19_All!$A$1:$Z$216,2,FALSE)=0,"",VLOOKUP($D658,WCS_Sample_Status_2015Oct19_All!$A$1:$Z$216,2,FALSE))</f>
        <v>no_date</v>
      </c>
      <c r="J658" s="158" t="str">
        <f>IF(VLOOKUP($D658,WCS_Sample_Status_2015Oct19_All!$A$1:$Z$216,3,FALSE)=0,"",VLOOKUP($D658,WCS_Sample_Status_2015Oct19_All!$A$1:$Z$216,3,FALSE))</f>
        <v/>
      </c>
      <c r="K658" s="158" t="str">
        <f>IF(VLOOKUP($D658,WCS_Sample_Status_2015Oct19_All!$A$1:$Z$216,4,FALSE)=0,"",VLOOKUP($D658,WCS_Sample_Status_2015Oct19_All!$A$1:$Z$216,4,FALSE))</f>
        <v/>
      </c>
      <c r="L658" s="158" t="str">
        <f>IF(VLOOKUP($D658,WCS_Sample_Status_2015Oct19_All!$A$1:$Z$216,5,FALSE)=0,"",VLOOKUP($D658,WCS_Sample_Status_2015Oct19_All!$A$1:$Z$216,5,FALSE))</f>
        <v/>
      </c>
      <c r="M658" s="159" t="str">
        <f>IF(VLOOKUP($D658,WCS_Sample_Status_2015Oct19_All!$A$1:$Z$216,14,FALSE)=0,"",VLOOKUP($D658,WCS_Sample_Status_2015Oct19_All!$A$1:$Z$216,14,FALSE))</f>
        <v/>
      </c>
      <c r="N658" s="160" t="e">
        <f>IF(VLOOKUP($D658,Leech_Combinations_20140919.xls!$A$1:$Q$382,6,FALSE)=0, "", VLOOKUP($D658,Leech_Combinations_20140919.xls!$A$1:$Q$382,6,FALSE))</f>
        <v>#N/A</v>
      </c>
      <c r="O658" s="160" t="e">
        <f>IF(VLOOKUP($D658,Leech_Combinations_20140919.xls!$A$1:$Q$382,3,FALSE)=0, "", VLOOKUP($D658,Leech_Combinations_20140919.xls!$A$1:$Q$382,3,FALSE))</f>
        <v>#N/A</v>
      </c>
      <c r="P658" s="155"/>
      <c r="Q658" s="155"/>
      <c r="R658" s="155"/>
    </row>
    <row r="659" spans="1:18" s="108" customFormat="1">
      <c r="A659" s="155"/>
      <c r="B659" s="155">
        <v>657</v>
      </c>
      <c r="C659" s="156" t="s">
        <v>723</v>
      </c>
      <c r="D659" s="157" t="s">
        <v>443</v>
      </c>
      <c r="E659" s="155" t="s">
        <v>3605</v>
      </c>
      <c r="F659" s="162" t="s">
        <v>819</v>
      </c>
      <c r="G659" s="162" t="s">
        <v>3660</v>
      </c>
      <c r="H659" s="162"/>
      <c r="I659" s="158">
        <f>IF(VLOOKUP($D659,WCS_Sample_Status_2015Oct19_All!$A$1:$Z$216,2,FALSE)=0,"",VLOOKUP($D659,WCS_Sample_Status_2015Oct19_All!$A$1:$Z$216,2,FALSE))</f>
        <v>41793</v>
      </c>
      <c r="J659" s="158" t="str">
        <f>IF(VLOOKUP($D659,WCS_Sample_Status_2015Oct19_All!$A$1:$Z$216,3,FALSE)=0,"",VLOOKUP($D659,WCS_Sample_Status_2015Oct19_All!$A$1:$Z$216,3,FALSE))</f>
        <v/>
      </c>
      <c r="K659" s="158" t="str">
        <f>IF(VLOOKUP($D659,WCS_Sample_Status_2015Oct19_All!$A$1:$Z$216,4,FALSE)=0,"",VLOOKUP($D659,WCS_Sample_Status_2015Oct19_All!$A$1:$Z$216,4,FALSE))</f>
        <v/>
      </c>
      <c r="L659" s="158" t="str">
        <f>IF(VLOOKUP($D659,WCS_Sample_Status_2015Oct19_All!$A$1:$Z$216,5,FALSE)=0,"",VLOOKUP($D659,WCS_Sample_Status_2015Oct19_All!$A$1:$Z$216,5,FALSE))</f>
        <v/>
      </c>
      <c r="M659" s="159">
        <f>IF(VLOOKUP($D659,WCS_Sample_Status_2015Oct19_All!$A$1:$Z$216,14,FALSE)=0,"",VLOOKUP($D659,WCS_Sample_Status_2015Oct19_All!$A$1:$Z$216,14,FALSE))</f>
        <v>40</v>
      </c>
      <c r="N659" s="160" t="e">
        <f>IF(VLOOKUP($D659,Leech_Combinations_20140919.xls!$A$1:$Q$382,6,FALSE)=0, "", VLOOKUP($D659,Leech_Combinations_20140919.xls!$A$1:$Q$382,6,FALSE))</f>
        <v>#N/A</v>
      </c>
      <c r="O659" s="160" t="e">
        <f>IF(VLOOKUP($D659,Leech_Combinations_20140919.xls!$A$1:$Q$382,3,FALSE)=0, "", VLOOKUP($D659,Leech_Combinations_20140919.xls!$A$1:$Q$382,3,FALSE))</f>
        <v>#N/A</v>
      </c>
      <c r="P659" s="155"/>
      <c r="Q659" s="155"/>
      <c r="R659" s="155"/>
    </row>
    <row r="660" spans="1:18" s="108" customFormat="1">
      <c r="A660" s="155"/>
      <c r="B660" s="155">
        <v>658</v>
      </c>
      <c r="C660" s="156" t="s">
        <v>723</v>
      </c>
      <c r="D660" s="157" t="s">
        <v>167</v>
      </c>
      <c r="E660" s="155" t="s">
        <v>3605</v>
      </c>
      <c r="F660" s="162" t="s">
        <v>819</v>
      </c>
      <c r="G660" s="162" t="s">
        <v>3660</v>
      </c>
      <c r="H660" s="162"/>
      <c r="I660" s="158">
        <f>IF(VLOOKUP($D660,WCS_Sample_Status_2015Oct19_All!$A$1:$Z$216,2,FALSE)=0,"",VLOOKUP($D660,WCS_Sample_Status_2015Oct19_All!$A$1:$Z$216,2,FALSE))</f>
        <v>41794</v>
      </c>
      <c r="J660" s="158" t="str">
        <f>IF(VLOOKUP($D660,WCS_Sample_Status_2015Oct19_All!$A$1:$Z$216,3,FALSE)=0,"",VLOOKUP($D660,WCS_Sample_Status_2015Oct19_All!$A$1:$Z$216,3,FALSE))</f>
        <v/>
      </c>
      <c r="K660" s="158" t="str">
        <f>IF(VLOOKUP($D660,WCS_Sample_Status_2015Oct19_All!$A$1:$Z$216,4,FALSE)=0,"",VLOOKUP($D660,WCS_Sample_Status_2015Oct19_All!$A$1:$Z$216,4,FALSE))</f>
        <v/>
      </c>
      <c r="L660" s="158" t="str">
        <f>IF(VLOOKUP($D660,WCS_Sample_Status_2015Oct19_All!$A$1:$Z$216,5,FALSE)=0,"",VLOOKUP($D660,WCS_Sample_Status_2015Oct19_All!$A$1:$Z$216,5,FALSE))</f>
        <v/>
      </c>
      <c r="M660" s="159">
        <f>IF(VLOOKUP($D660,WCS_Sample_Status_2015Oct19_All!$A$1:$Z$216,14,FALSE)=0,"",VLOOKUP($D660,WCS_Sample_Status_2015Oct19_All!$A$1:$Z$216,14,FALSE))</f>
        <v>30</v>
      </c>
      <c r="N660" s="160" t="e">
        <f>IF(VLOOKUP($D660,Leech_Combinations_20140919.xls!$A$1:$Q$382,6,FALSE)=0, "", VLOOKUP($D660,Leech_Combinations_20140919.xls!$A$1:$Q$382,6,FALSE))</f>
        <v>#N/A</v>
      </c>
      <c r="O660" s="160" t="e">
        <f>IF(VLOOKUP($D660,Leech_Combinations_20140919.xls!$A$1:$Q$382,3,FALSE)=0, "", VLOOKUP($D660,Leech_Combinations_20140919.xls!$A$1:$Q$382,3,FALSE))</f>
        <v>#N/A</v>
      </c>
      <c r="P660" s="155"/>
      <c r="Q660" s="155"/>
      <c r="R660" s="155"/>
    </row>
    <row r="661" spans="1:18" s="108" customFormat="1">
      <c r="A661" s="155"/>
      <c r="B661" s="155">
        <v>659</v>
      </c>
      <c r="C661" s="156" t="s">
        <v>723</v>
      </c>
      <c r="D661" s="157" t="s">
        <v>524</v>
      </c>
      <c r="E661" s="155" t="s">
        <v>3605</v>
      </c>
      <c r="F661" s="162" t="s">
        <v>819</v>
      </c>
      <c r="G661" s="162" t="s">
        <v>3660</v>
      </c>
      <c r="H661" s="162"/>
      <c r="I661" s="158">
        <f>IF(VLOOKUP($D661,WCS_Sample_Status_2015Oct19_All!$A$1:$Z$216,2,FALSE)=0,"",VLOOKUP($D661,WCS_Sample_Status_2015Oct19_All!$A$1:$Z$216,2,FALSE))</f>
        <v>41794</v>
      </c>
      <c r="J661" s="158" t="str">
        <f>IF(VLOOKUP($D661,WCS_Sample_Status_2015Oct19_All!$A$1:$Z$216,3,FALSE)=0,"",VLOOKUP($D661,WCS_Sample_Status_2015Oct19_All!$A$1:$Z$216,3,FALSE))</f>
        <v/>
      </c>
      <c r="K661" s="158" t="str">
        <f>IF(VLOOKUP($D661,WCS_Sample_Status_2015Oct19_All!$A$1:$Z$216,4,FALSE)=0,"",VLOOKUP($D661,WCS_Sample_Status_2015Oct19_All!$A$1:$Z$216,4,FALSE))</f>
        <v/>
      </c>
      <c r="L661" s="158" t="str">
        <f>IF(VLOOKUP($D661,WCS_Sample_Status_2015Oct19_All!$A$1:$Z$216,5,FALSE)=0,"",VLOOKUP($D661,WCS_Sample_Status_2015Oct19_All!$A$1:$Z$216,5,FALSE))</f>
        <v/>
      </c>
      <c r="M661" s="159">
        <f>IF(VLOOKUP($D661,WCS_Sample_Status_2015Oct19_All!$A$1:$Z$216,14,FALSE)=0,"",VLOOKUP($D661,WCS_Sample_Status_2015Oct19_All!$A$1:$Z$216,14,FALSE))</f>
        <v>20</v>
      </c>
      <c r="N661" s="160" t="e">
        <f>IF(VLOOKUP($D661,Leech_Combinations_20140919.xls!$A$1:$Q$382,6,FALSE)=0, "", VLOOKUP($D661,Leech_Combinations_20140919.xls!$A$1:$Q$382,6,FALSE))</f>
        <v>#N/A</v>
      </c>
      <c r="O661" s="160" t="e">
        <f>IF(VLOOKUP($D661,Leech_Combinations_20140919.xls!$A$1:$Q$382,3,FALSE)=0, "", VLOOKUP($D661,Leech_Combinations_20140919.xls!$A$1:$Q$382,3,FALSE))</f>
        <v>#N/A</v>
      </c>
      <c r="P661" s="155"/>
      <c r="Q661" s="155"/>
      <c r="R661" s="155"/>
    </row>
    <row r="662" spans="1:18" s="108" customFormat="1">
      <c r="A662" s="155"/>
      <c r="B662" s="155">
        <v>660</v>
      </c>
      <c r="C662" s="156" t="s">
        <v>723</v>
      </c>
      <c r="D662" s="157" t="s">
        <v>134</v>
      </c>
      <c r="E662" s="155" t="s">
        <v>3605</v>
      </c>
      <c r="F662" s="162" t="s">
        <v>819</v>
      </c>
      <c r="G662" s="162" t="s">
        <v>3660</v>
      </c>
      <c r="H662" s="162"/>
      <c r="I662" s="158">
        <f>IF(VLOOKUP($D662,WCS_Sample_Status_2015Oct19_All!$A$1:$Z$216,2,FALSE)=0,"",VLOOKUP($D662,WCS_Sample_Status_2015Oct19_All!$A$1:$Z$216,2,FALSE))</f>
        <v>41795</v>
      </c>
      <c r="J662" s="158" t="str">
        <f>IF(VLOOKUP($D662,WCS_Sample_Status_2015Oct19_All!$A$1:$Z$216,3,FALSE)=0,"",VLOOKUP($D662,WCS_Sample_Status_2015Oct19_All!$A$1:$Z$216,3,FALSE))</f>
        <v/>
      </c>
      <c r="K662" s="158" t="str">
        <f>IF(VLOOKUP($D662,WCS_Sample_Status_2015Oct19_All!$A$1:$Z$216,4,FALSE)=0,"",VLOOKUP($D662,WCS_Sample_Status_2015Oct19_All!$A$1:$Z$216,4,FALSE))</f>
        <v/>
      </c>
      <c r="L662" s="158" t="str">
        <f>IF(VLOOKUP($D662,WCS_Sample_Status_2015Oct19_All!$A$1:$Z$216,5,FALSE)=0,"",VLOOKUP($D662,WCS_Sample_Status_2015Oct19_All!$A$1:$Z$216,5,FALSE))</f>
        <v/>
      </c>
      <c r="M662" s="159">
        <f>IF(VLOOKUP($D662,WCS_Sample_Status_2015Oct19_All!$A$1:$Z$216,14,FALSE)=0,"",VLOOKUP($D662,WCS_Sample_Status_2015Oct19_All!$A$1:$Z$216,14,FALSE))</f>
        <v>45</v>
      </c>
      <c r="N662" s="160" t="e">
        <f>IF(VLOOKUP($D662,Leech_Combinations_20140919.xls!$A$1:$Q$382,6,FALSE)=0, "", VLOOKUP($D662,Leech_Combinations_20140919.xls!$A$1:$Q$382,6,FALSE))</f>
        <v>#N/A</v>
      </c>
      <c r="O662" s="160" t="e">
        <f>IF(VLOOKUP($D662,Leech_Combinations_20140919.xls!$A$1:$Q$382,3,FALSE)=0, "", VLOOKUP($D662,Leech_Combinations_20140919.xls!$A$1:$Q$382,3,FALSE))</f>
        <v>#N/A</v>
      </c>
      <c r="P662" s="155"/>
      <c r="Q662" s="155"/>
      <c r="R662" s="155"/>
    </row>
    <row r="663" spans="1:18" s="108" customFormat="1">
      <c r="A663" s="155"/>
      <c r="B663" s="155">
        <v>661</v>
      </c>
      <c r="C663" s="156" t="s">
        <v>723</v>
      </c>
      <c r="D663" s="157" t="s">
        <v>55</v>
      </c>
      <c r="E663" s="155" t="s">
        <v>3605</v>
      </c>
      <c r="F663" s="162" t="s">
        <v>819</v>
      </c>
      <c r="G663" s="162" t="s">
        <v>3660</v>
      </c>
      <c r="H663" s="162"/>
      <c r="I663" s="158">
        <f>IF(VLOOKUP($D663,WCS_Sample_Status_2015Oct19_All!$A$1:$Z$216,2,FALSE)=0,"",VLOOKUP($D663,WCS_Sample_Status_2015Oct19_All!$A$1:$Z$216,2,FALSE))</f>
        <v>41795</v>
      </c>
      <c r="J663" s="158" t="str">
        <f>IF(VLOOKUP($D663,WCS_Sample_Status_2015Oct19_All!$A$1:$Z$216,3,FALSE)=0,"",VLOOKUP($D663,WCS_Sample_Status_2015Oct19_All!$A$1:$Z$216,3,FALSE))</f>
        <v/>
      </c>
      <c r="K663" s="158" t="str">
        <f>IF(VLOOKUP($D663,WCS_Sample_Status_2015Oct19_All!$A$1:$Z$216,4,FALSE)=0,"",VLOOKUP($D663,WCS_Sample_Status_2015Oct19_All!$A$1:$Z$216,4,FALSE))</f>
        <v/>
      </c>
      <c r="L663" s="158" t="str">
        <f>IF(VLOOKUP($D663,WCS_Sample_Status_2015Oct19_All!$A$1:$Z$216,5,FALSE)=0,"",VLOOKUP($D663,WCS_Sample_Status_2015Oct19_All!$A$1:$Z$216,5,FALSE))</f>
        <v/>
      </c>
      <c r="M663" s="159">
        <f>IF(VLOOKUP($D663,WCS_Sample_Status_2015Oct19_All!$A$1:$Z$216,14,FALSE)=0,"",VLOOKUP($D663,WCS_Sample_Status_2015Oct19_All!$A$1:$Z$216,14,FALSE))</f>
        <v>5</v>
      </c>
      <c r="N663" s="160" t="e">
        <f>IF(VLOOKUP($D663,Leech_Combinations_20140919.xls!$A$1:$Q$382,6,FALSE)=0, "", VLOOKUP($D663,Leech_Combinations_20140919.xls!$A$1:$Q$382,6,FALSE))</f>
        <v>#N/A</v>
      </c>
      <c r="O663" s="160" t="e">
        <f>IF(VLOOKUP($D663,Leech_Combinations_20140919.xls!$A$1:$Q$382,3,FALSE)=0, "", VLOOKUP($D663,Leech_Combinations_20140919.xls!$A$1:$Q$382,3,FALSE))</f>
        <v>#N/A</v>
      </c>
      <c r="P663" s="155"/>
      <c r="Q663" s="155"/>
      <c r="R663" s="155"/>
    </row>
    <row r="664" spans="1:18" s="108" customFormat="1">
      <c r="A664" s="155"/>
      <c r="B664" s="155">
        <v>662</v>
      </c>
      <c r="C664" s="156" t="s">
        <v>723</v>
      </c>
      <c r="D664" s="157" t="s">
        <v>460</v>
      </c>
      <c r="E664" s="155" t="s">
        <v>3605</v>
      </c>
      <c r="F664" s="162" t="s">
        <v>819</v>
      </c>
      <c r="G664" s="162" t="s">
        <v>3660</v>
      </c>
      <c r="H664" s="162"/>
      <c r="I664" s="158">
        <f>IF(VLOOKUP($D664,WCS_Sample_Status_2015Oct19_All!$A$1:$Z$216,2,FALSE)=0,"",VLOOKUP($D664,WCS_Sample_Status_2015Oct19_All!$A$1:$Z$216,2,FALSE))</f>
        <v>41795</v>
      </c>
      <c r="J664" s="158" t="str">
        <f>IF(VLOOKUP($D664,WCS_Sample_Status_2015Oct19_All!$A$1:$Z$216,3,FALSE)=0,"",VLOOKUP($D664,WCS_Sample_Status_2015Oct19_All!$A$1:$Z$216,3,FALSE))</f>
        <v/>
      </c>
      <c r="K664" s="158" t="str">
        <f>IF(VLOOKUP($D664,WCS_Sample_Status_2015Oct19_All!$A$1:$Z$216,4,FALSE)=0,"",VLOOKUP($D664,WCS_Sample_Status_2015Oct19_All!$A$1:$Z$216,4,FALSE))</f>
        <v/>
      </c>
      <c r="L664" s="158" t="str">
        <f>IF(VLOOKUP($D664,WCS_Sample_Status_2015Oct19_All!$A$1:$Z$216,5,FALSE)=0,"",VLOOKUP($D664,WCS_Sample_Status_2015Oct19_All!$A$1:$Z$216,5,FALSE))</f>
        <v/>
      </c>
      <c r="M664" s="159">
        <f>IF(VLOOKUP($D664,WCS_Sample_Status_2015Oct19_All!$A$1:$Z$216,14,FALSE)=0,"",VLOOKUP($D664,WCS_Sample_Status_2015Oct19_All!$A$1:$Z$216,14,FALSE))</f>
        <v>13</v>
      </c>
      <c r="N664" s="160" t="e">
        <f>IF(VLOOKUP($D664,Leech_Combinations_20140919.xls!$A$1:$Q$382,6,FALSE)=0, "", VLOOKUP($D664,Leech_Combinations_20140919.xls!$A$1:$Q$382,6,FALSE))</f>
        <v>#N/A</v>
      </c>
      <c r="O664" s="160" t="e">
        <f>IF(VLOOKUP($D664,Leech_Combinations_20140919.xls!$A$1:$Q$382,3,FALSE)=0, "", VLOOKUP($D664,Leech_Combinations_20140919.xls!$A$1:$Q$382,3,FALSE))</f>
        <v>#N/A</v>
      </c>
      <c r="P664" s="155"/>
      <c r="Q664" s="155"/>
      <c r="R664" s="155"/>
    </row>
    <row r="665" spans="1:18" s="108" customFormat="1">
      <c r="A665" s="155"/>
      <c r="B665" s="155">
        <v>663</v>
      </c>
      <c r="C665" s="156" t="s">
        <v>723</v>
      </c>
      <c r="D665" s="157" t="s">
        <v>226</v>
      </c>
      <c r="E665" s="155" t="s">
        <v>3605</v>
      </c>
      <c r="F665" s="162" t="s">
        <v>819</v>
      </c>
      <c r="G665" s="162" t="s">
        <v>3660</v>
      </c>
      <c r="H665" s="162"/>
      <c r="I665" s="158">
        <f>IF(VLOOKUP($D665,WCS_Sample_Status_2015Oct19_All!$A$1:$Z$216,2,FALSE)=0,"",VLOOKUP($D665,WCS_Sample_Status_2015Oct19_All!$A$1:$Z$216,2,FALSE))</f>
        <v>41795</v>
      </c>
      <c r="J665" s="158" t="str">
        <f>IF(VLOOKUP($D665,WCS_Sample_Status_2015Oct19_All!$A$1:$Z$216,3,FALSE)=0,"",VLOOKUP($D665,WCS_Sample_Status_2015Oct19_All!$A$1:$Z$216,3,FALSE))</f>
        <v/>
      </c>
      <c r="K665" s="158" t="str">
        <f>IF(VLOOKUP($D665,WCS_Sample_Status_2015Oct19_All!$A$1:$Z$216,4,FALSE)=0,"",VLOOKUP($D665,WCS_Sample_Status_2015Oct19_All!$A$1:$Z$216,4,FALSE))</f>
        <v/>
      </c>
      <c r="L665" s="158" t="str">
        <f>IF(VLOOKUP($D665,WCS_Sample_Status_2015Oct19_All!$A$1:$Z$216,5,FALSE)=0,"",VLOOKUP($D665,WCS_Sample_Status_2015Oct19_All!$A$1:$Z$216,5,FALSE))</f>
        <v/>
      </c>
      <c r="M665" s="159">
        <f>IF(VLOOKUP($D665,WCS_Sample_Status_2015Oct19_All!$A$1:$Z$216,14,FALSE)=0,"",VLOOKUP($D665,WCS_Sample_Status_2015Oct19_All!$A$1:$Z$216,14,FALSE))</f>
        <v>37</v>
      </c>
      <c r="N665" s="160" t="e">
        <f>IF(VLOOKUP($D665,Leech_Combinations_20140919.xls!$A$1:$Q$382,6,FALSE)=0, "", VLOOKUP($D665,Leech_Combinations_20140919.xls!$A$1:$Q$382,6,FALSE))</f>
        <v>#N/A</v>
      </c>
      <c r="O665" s="160" t="e">
        <f>IF(VLOOKUP($D665,Leech_Combinations_20140919.xls!$A$1:$Q$382,3,FALSE)=0, "", VLOOKUP($D665,Leech_Combinations_20140919.xls!$A$1:$Q$382,3,FALSE))</f>
        <v>#N/A</v>
      </c>
      <c r="P665" s="155"/>
      <c r="Q665" s="155"/>
      <c r="R665" s="155"/>
    </row>
    <row r="666" spans="1:18" s="108" customFormat="1">
      <c r="A666" s="155"/>
      <c r="B666" s="155">
        <v>664</v>
      </c>
      <c r="C666" s="156" t="s">
        <v>723</v>
      </c>
      <c r="D666" s="157" t="s">
        <v>347</v>
      </c>
      <c r="E666" s="155" t="s">
        <v>3605</v>
      </c>
      <c r="F666" s="162" t="s">
        <v>819</v>
      </c>
      <c r="G666" s="162" t="s">
        <v>3660</v>
      </c>
      <c r="H666" s="162"/>
      <c r="I666" s="158">
        <f>IF(VLOOKUP($D666,WCS_Sample_Status_2015Oct19_All!$A$1:$Z$216,2,FALSE)=0,"",VLOOKUP($D666,WCS_Sample_Status_2015Oct19_All!$A$1:$Z$216,2,FALSE))</f>
        <v>41795</v>
      </c>
      <c r="J666" s="158" t="str">
        <f>IF(VLOOKUP($D666,WCS_Sample_Status_2015Oct19_All!$A$1:$Z$216,3,FALSE)=0,"",VLOOKUP($D666,WCS_Sample_Status_2015Oct19_All!$A$1:$Z$216,3,FALSE))</f>
        <v/>
      </c>
      <c r="K666" s="158" t="str">
        <f>IF(VLOOKUP($D666,WCS_Sample_Status_2015Oct19_All!$A$1:$Z$216,4,FALSE)=0,"",VLOOKUP($D666,WCS_Sample_Status_2015Oct19_All!$A$1:$Z$216,4,FALSE))</f>
        <v/>
      </c>
      <c r="L666" s="158" t="str">
        <f>IF(VLOOKUP($D666,WCS_Sample_Status_2015Oct19_All!$A$1:$Z$216,5,FALSE)=0,"",VLOOKUP($D666,WCS_Sample_Status_2015Oct19_All!$A$1:$Z$216,5,FALSE))</f>
        <v/>
      </c>
      <c r="M666" s="159">
        <f>IF(VLOOKUP($D666,WCS_Sample_Status_2015Oct19_All!$A$1:$Z$216,14,FALSE)=0,"",VLOOKUP($D666,WCS_Sample_Status_2015Oct19_All!$A$1:$Z$216,14,FALSE))</f>
        <v>12</v>
      </c>
      <c r="N666" s="160" t="e">
        <f>IF(VLOOKUP($D666,Leech_Combinations_20140919.xls!$A$1:$Q$382,6,FALSE)=0, "", VLOOKUP($D666,Leech_Combinations_20140919.xls!$A$1:$Q$382,6,FALSE))</f>
        <v>#N/A</v>
      </c>
      <c r="O666" s="160" t="e">
        <f>IF(VLOOKUP($D666,Leech_Combinations_20140919.xls!$A$1:$Q$382,3,FALSE)=0, "", VLOOKUP($D666,Leech_Combinations_20140919.xls!$A$1:$Q$382,3,FALSE))</f>
        <v>#N/A</v>
      </c>
      <c r="P666" s="155"/>
      <c r="Q666" s="155"/>
      <c r="R666" s="155"/>
    </row>
    <row r="667" spans="1:18" s="108" customFormat="1">
      <c r="A667" s="155"/>
      <c r="B667" s="155">
        <v>665</v>
      </c>
      <c r="C667" s="156" t="s">
        <v>723</v>
      </c>
      <c r="D667" s="157" t="s">
        <v>161</v>
      </c>
      <c r="E667" s="155" t="s">
        <v>3605</v>
      </c>
      <c r="F667" s="162" t="s">
        <v>819</v>
      </c>
      <c r="G667" s="162" t="s">
        <v>3660</v>
      </c>
      <c r="H667" s="162"/>
      <c r="I667" s="158">
        <f>IF(VLOOKUP($D667,WCS_Sample_Status_2015Oct19_All!$A$1:$Z$216,2,FALSE)=0,"",VLOOKUP($D667,WCS_Sample_Status_2015Oct19_All!$A$1:$Z$216,2,FALSE))</f>
        <v>41795</v>
      </c>
      <c r="J667" s="158" t="str">
        <f>IF(VLOOKUP($D667,WCS_Sample_Status_2015Oct19_All!$A$1:$Z$216,3,FALSE)=0,"",VLOOKUP($D667,WCS_Sample_Status_2015Oct19_All!$A$1:$Z$216,3,FALSE))</f>
        <v/>
      </c>
      <c r="K667" s="158" t="str">
        <f>IF(VLOOKUP($D667,WCS_Sample_Status_2015Oct19_All!$A$1:$Z$216,4,FALSE)=0,"",VLOOKUP($D667,WCS_Sample_Status_2015Oct19_All!$A$1:$Z$216,4,FALSE))</f>
        <v/>
      </c>
      <c r="L667" s="158" t="str">
        <f>IF(VLOOKUP($D667,WCS_Sample_Status_2015Oct19_All!$A$1:$Z$216,5,FALSE)=0,"",VLOOKUP($D667,WCS_Sample_Status_2015Oct19_All!$A$1:$Z$216,5,FALSE))</f>
        <v/>
      </c>
      <c r="M667" s="159">
        <f>IF(VLOOKUP($D667,WCS_Sample_Status_2015Oct19_All!$A$1:$Z$216,14,FALSE)=0,"",VLOOKUP($D667,WCS_Sample_Status_2015Oct19_All!$A$1:$Z$216,14,FALSE))</f>
        <v>16</v>
      </c>
      <c r="N667" s="160" t="e">
        <f>IF(VLOOKUP($D667,Leech_Combinations_20140919.xls!$A$1:$Q$382,6,FALSE)=0, "", VLOOKUP($D667,Leech_Combinations_20140919.xls!$A$1:$Q$382,6,FALSE))</f>
        <v>#N/A</v>
      </c>
      <c r="O667" s="160" t="e">
        <f>IF(VLOOKUP($D667,Leech_Combinations_20140919.xls!$A$1:$Q$382,3,FALSE)=0, "", VLOOKUP($D667,Leech_Combinations_20140919.xls!$A$1:$Q$382,3,FALSE))</f>
        <v>#N/A</v>
      </c>
      <c r="P667" s="155"/>
      <c r="Q667" s="155"/>
      <c r="R667" s="155"/>
    </row>
    <row r="668" spans="1:18" s="108" customFormat="1">
      <c r="A668" s="155"/>
      <c r="B668" s="155">
        <v>666</v>
      </c>
      <c r="C668" s="156" t="s">
        <v>723</v>
      </c>
      <c r="D668" s="157" t="s">
        <v>6</v>
      </c>
      <c r="E668" s="155" t="s">
        <v>3605</v>
      </c>
      <c r="F668" s="162" t="s">
        <v>819</v>
      </c>
      <c r="G668" s="162" t="s">
        <v>3660</v>
      </c>
      <c r="H668" s="162"/>
      <c r="I668" s="158">
        <f>IF(VLOOKUP($D668,WCS_Sample_Status_2015Oct19_All!$A$1:$Z$216,2,FALSE)=0,"",VLOOKUP($D668,WCS_Sample_Status_2015Oct19_All!$A$1:$Z$216,2,FALSE))</f>
        <v>41795</v>
      </c>
      <c r="J668" s="158" t="str">
        <f>IF(VLOOKUP($D668,WCS_Sample_Status_2015Oct19_All!$A$1:$Z$216,3,FALSE)=0,"",VLOOKUP($D668,WCS_Sample_Status_2015Oct19_All!$A$1:$Z$216,3,FALSE))</f>
        <v/>
      </c>
      <c r="K668" s="158" t="str">
        <f>IF(VLOOKUP($D668,WCS_Sample_Status_2015Oct19_All!$A$1:$Z$216,4,FALSE)=0,"",VLOOKUP($D668,WCS_Sample_Status_2015Oct19_All!$A$1:$Z$216,4,FALSE))</f>
        <v/>
      </c>
      <c r="L668" s="158" t="str">
        <f>IF(VLOOKUP($D668,WCS_Sample_Status_2015Oct19_All!$A$1:$Z$216,5,FALSE)=0,"",VLOOKUP($D668,WCS_Sample_Status_2015Oct19_All!$A$1:$Z$216,5,FALSE))</f>
        <v/>
      </c>
      <c r="M668" s="159">
        <f>IF(VLOOKUP($D668,WCS_Sample_Status_2015Oct19_All!$A$1:$Z$216,14,FALSE)=0,"",VLOOKUP($D668,WCS_Sample_Status_2015Oct19_All!$A$1:$Z$216,14,FALSE))</f>
        <v>2</v>
      </c>
      <c r="N668" s="160" t="e">
        <f>IF(VLOOKUP($D668,Leech_Combinations_20140919.xls!$A$1:$Q$382,6,FALSE)=0, "", VLOOKUP($D668,Leech_Combinations_20140919.xls!$A$1:$Q$382,6,FALSE))</f>
        <v>#N/A</v>
      </c>
      <c r="O668" s="160" t="e">
        <f>IF(VLOOKUP($D668,Leech_Combinations_20140919.xls!$A$1:$Q$382,3,FALSE)=0, "", VLOOKUP($D668,Leech_Combinations_20140919.xls!$A$1:$Q$382,3,FALSE))</f>
        <v>#N/A</v>
      </c>
      <c r="P668" s="155"/>
      <c r="Q668" s="155"/>
      <c r="R668" s="155"/>
    </row>
    <row r="669" spans="1:18" s="108" customFormat="1">
      <c r="B669" s="108">
        <v>667</v>
      </c>
      <c r="C669" s="121" t="s">
        <v>711</v>
      </c>
      <c r="D669" s="122" t="s">
        <v>570</v>
      </c>
      <c r="E669" s="108" t="s">
        <v>3653</v>
      </c>
      <c r="F669" s="162"/>
      <c r="G669" s="162" t="s">
        <v>3655</v>
      </c>
      <c r="H669" s="162"/>
      <c r="I669" s="110"/>
      <c r="J669" s="110"/>
      <c r="K669" s="110"/>
      <c r="L669" s="110"/>
      <c r="M669" s="112"/>
      <c r="N669" s="120"/>
      <c r="O669" s="120"/>
    </row>
    <row r="670" spans="1:18" s="108" customFormat="1">
      <c r="B670" s="108">
        <v>668</v>
      </c>
      <c r="C670" s="121" t="s">
        <v>711</v>
      </c>
      <c r="D670" s="122" t="s">
        <v>688</v>
      </c>
      <c r="E670" s="108" t="s">
        <v>3653</v>
      </c>
      <c r="F670" s="162"/>
      <c r="G670" s="162" t="s">
        <v>3655</v>
      </c>
      <c r="H670" s="162"/>
      <c r="I670" s="110"/>
      <c r="J670" s="110"/>
      <c r="K670" s="110"/>
      <c r="L670" s="110"/>
      <c r="M670" s="112"/>
      <c r="N670" s="120"/>
      <c r="O670" s="120"/>
    </row>
    <row r="671" spans="1:18" s="108" customFormat="1">
      <c r="B671" s="108">
        <v>669</v>
      </c>
      <c r="C671" s="121" t="s">
        <v>711</v>
      </c>
      <c r="D671" s="122" t="s">
        <v>683</v>
      </c>
      <c r="E671" s="108" t="s">
        <v>3653</v>
      </c>
      <c r="F671" s="162"/>
      <c r="G671" s="162" t="s">
        <v>3655</v>
      </c>
      <c r="H671" s="162"/>
      <c r="I671" s="110"/>
      <c r="J671" s="110"/>
      <c r="K671" s="110"/>
      <c r="L671" s="110"/>
      <c r="M671" s="112"/>
      <c r="N671" s="120"/>
      <c r="O671" s="120"/>
    </row>
    <row r="672" spans="1:18" s="108" customFormat="1">
      <c r="B672" s="108">
        <v>670</v>
      </c>
      <c r="C672" s="121" t="s">
        <v>711</v>
      </c>
      <c r="D672" s="122" t="s">
        <v>700</v>
      </c>
      <c r="E672" s="108" t="s">
        <v>3653</v>
      </c>
      <c r="F672" s="162"/>
      <c r="G672" s="162" t="s">
        <v>3655</v>
      </c>
      <c r="H672" s="162"/>
      <c r="I672" s="110"/>
      <c r="J672" s="110"/>
      <c r="K672" s="110"/>
      <c r="L672" s="110"/>
      <c r="M672" s="112"/>
      <c r="N672" s="120"/>
      <c r="O672" s="120"/>
    </row>
    <row r="673" spans="2:15" s="108" customFormat="1">
      <c r="B673" s="108">
        <v>672</v>
      </c>
      <c r="C673" s="121" t="s">
        <v>711</v>
      </c>
      <c r="D673" s="109" t="s">
        <v>174</v>
      </c>
      <c r="E673" s="108" t="s">
        <v>3167</v>
      </c>
      <c r="F673" s="162" t="s">
        <v>3666</v>
      </c>
      <c r="G673" s="162" t="s">
        <v>3659</v>
      </c>
      <c r="H673" s="162"/>
      <c r="I673" s="110">
        <f>IF(VLOOKUP($D673,Leech_Combinations_20140919.xls!$A$1:$Q$382,2,FALSE)=0,"",VLOOKUP($D673,Leech_Combinations_20140919.xls!$A$1:$Q$382,2,FALSE))</f>
        <v>41577</v>
      </c>
      <c r="J673" s="110" t="str">
        <f>IF(VLOOKUP($D673,Leech_Combinations_20140919.xls!$A$1:$Q$382,14,FALSE)=0,"",VLOOKUP($D673,Leech_Combinations_20140919.xls!$A$1:$Q$382,14,FALSE))</f>
        <v>Quang nam NR</v>
      </c>
      <c r="K673" s="111">
        <f>IF(VLOOKUP($D673,Leech_Combinations_20140919.xls!$A$1:$Q$382,15,FALSE)=0,"",VLOOKUP($D673,Leech_Combinations_20140919.xls!$A$1:$Q$382,15,FALSE))</f>
        <v>21</v>
      </c>
      <c r="L673" s="120"/>
      <c r="M673" s="120">
        <f>IF(VLOOKUP($D673,Leech_Combinations_20140919.xls!$A$1:$Q$382,13,FALSE)=0, "", VLOOKUP($D673,Leech_Combinations_20140919.xls!$A$1:$Q$382,13,FALSE))</f>
        <v>50</v>
      </c>
      <c r="N673" s="120" t="str">
        <f>IF(VLOOKUP($D673,Leech_Combinations_20140919.xls!$A$1:$Q$382,6,FALSE)=0, "", VLOOKUP($D673,Leech_Combinations_20140919.xls!$A$1:$Q$382,6,FALSE))</f>
        <v>Q103</v>
      </c>
      <c r="O673" s="120" t="str">
        <f>IF(VLOOKUP($D673,Leech_Combinations_20140919.xls!$A$1:$Q$382,3,FALSE)=0, "", VLOOKUP($D673,Leech_Combinations_20140919.xls!$A$1:$Q$382,3,FALSE))</f>
        <v>Andrew</v>
      </c>
    </row>
    <row r="674" spans="2:15" s="108" customFormat="1">
      <c r="B674" s="108">
        <v>673</v>
      </c>
      <c r="C674" s="121" t="s">
        <v>711</v>
      </c>
      <c r="D674" s="109" t="s">
        <v>390</v>
      </c>
      <c r="E674" s="108" t="s">
        <v>3167</v>
      </c>
      <c r="F674" s="162" t="s">
        <v>3666</v>
      </c>
      <c r="G674" s="162" t="s">
        <v>3659</v>
      </c>
      <c r="H674" s="162"/>
      <c r="I674" s="110">
        <f>IF(VLOOKUP($D674,Leech_Combinations_20140919.xls!$A$1:$Q$382,2,FALSE)=0,"",VLOOKUP($D674,Leech_Combinations_20140919.xls!$A$1:$Q$382,2,FALSE))</f>
        <v>41577</v>
      </c>
      <c r="J674" s="110" t="str">
        <f>IF(VLOOKUP($D674,Leech_Combinations_20140919.xls!$A$1:$Q$382,14,FALSE)=0,"",VLOOKUP($D674,Leech_Combinations_20140919.xls!$A$1:$Q$382,14,FALSE))</f>
        <v>Quang nam NR</v>
      </c>
      <c r="K674" s="111">
        <f>IF(VLOOKUP($D674,Leech_Combinations_20140919.xls!$A$1:$Q$382,15,FALSE)=0,"",VLOOKUP($D674,Leech_Combinations_20140919.xls!$A$1:$Q$382,15,FALSE))</f>
        <v>21</v>
      </c>
      <c r="L674" s="120"/>
      <c r="M674" s="120">
        <f>IF(VLOOKUP($D674,Leech_Combinations_20140919.xls!$A$1:$Q$382,13,FALSE)=0, "", VLOOKUP($D674,Leech_Combinations_20140919.xls!$A$1:$Q$382,13,FALSE))</f>
        <v>50</v>
      </c>
      <c r="N674" s="120" t="str">
        <f>IF(VLOOKUP($D674,Leech_Combinations_20140919.xls!$A$1:$Q$382,6,FALSE)=0, "", VLOOKUP($D674,Leech_Combinations_20140919.xls!$A$1:$Q$382,6,FALSE))</f>
        <v>Q205</v>
      </c>
      <c r="O674" s="120" t="str">
        <f>IF(VLOOKUP($D674,Leech_Combinations_20140919.xls!$A$1:$Q$382,3,FALSE)=0, "", VLOOKUP($D674,Leech_Combinations_20140919.xls!$A$1:$Q$382,3,FALSE))</f>
        <v>Hon</v>
      </c>
    </row>
    <row r="675" spans="2:15" s="108" customFormat="1">
      <c r="B675" s="108">
        <v>674</v>
      </c>
      <c r="C675" s="121" t="s">
        <v>711</v>
      </c>
      <c r="D675" s="109" t="s">
        <v>214</v>
      </c>
      <c r="E675" s="108" t="s">
        <v>3167</v>
      </c>
      <c r="F675" s="162" t="s">
        <v>3666</v>
      </c>
      <c r="G675" s="162" t="s">
        <v>3659</v>
      </c>
      <c r="H675" s="162"/>
      <c r="I675" s="110">
        <f>IF(VLOOKUP($D675,Leech_Combinations_20140919.xls!$A$1:$Q$382,2,FALSE)=0,"",VLOOKUP($D675,Leech_Combinations_20140919.xls!$A$1:$Q$382,2,FALSE))</f>
        <v>41579</v>
      </c>
      <c r="J675" s="110" t="str">
        <f>IF(VLOOKUP($D675,Leech_Combinations_20140919.xls!$A$1:$Q$382,14,FALSE)=0,"",VLOOKUP($D675,Leech_Combinations_20140919.xls!$A$1:$Q$382,14,FALSE))</f>
        <v>Quang nam NR</v>
      </c>
      <c r="K675" s="111">
        <f>IF(VLOOKUP($D675,Leech_Combinations_20140919.xls!$A$1:$Q$382,15,FALSE)=0,"",VLOOKUP($D675,Leech_Combinations_20140919.xls!$A$1:$Q$382,15,FALSE))</f>
        <v>21</v>
      </c>
      <c r="L675" s="120"/>
      <c r="M675" s="120">
        <f>IF(VLOOKUP($D675,Leech_Combinations_20140919.xls!$A$1:$Q$382,13,FALSE)=0, "", VLOOKUP($D675,Leech_Combinations_20140919.xls!$A$1:$Q$382,13,FALSE))</f>
        <v>50</v>
      </c>
      <c r="N675" s="120" t="str">
        <f>IF(VLOOKUP($D675,Leech_Combinations_20140919.xls!$A$1:$Q$382,6,FALSE)=0, "", VLOOKUP($D675,Leech_Combinations_20140919.xls!$A$1:$Q$382,6,FALSE))</f>
        <v>Q7</v>
      </c>
      <c r="O675" s="120" t="str">
        <f>IF(VLOOKUP($D675,Leech_Combinations_20140919.xls!$A$1:$Q$382,3,FALSE)=0, "", VLOOKUP($D675,Leech_Combinations_20140919.xls!$A$1:$Q$382,3,FALSE))</f>
        <v>Minh</v>
      </c>
    </row>
    <row r="676" spans="2:15" s="108" customFormat="1">
      <c r="B676" s="108">
        <v>675</v>
      </c>
      <c r="C676" s="121" t="s">
        <v>711</v>
      </c>
      <c r="D676" s="109" t="s">
        <v>98</v>
      </c>
      <c r="E676" s="108" t="s">
        <v>3167</v>
      </c>
      <c r="F676" s="162" t="s">
        <v>3666</v>
      </c>
      <c r="G676" s="162" t="s">
        <v>3659</v>
      </c>
      <c r="H676" s="162"/>
      <c r="I676" s="110">
        <f>IF(VLOOKUP($D676,Leech_Combinations_20140919.xls!$A$1:$Q$382,2,FALSE)=0,"",VLOOKUP($D676,Leech_Combinations_20140919.xls!$A$1:$Q$382,2,FALSE))</f>
        <v>41581</v>
      </c>
      <c r="J676" s="110" t="str">
        <f>IF(VLOOKUP($D676,Leech_Combinations_20140919.xls!$A$1:$Q$382,14,FALSE)=0,"",VLOOKUP($D676,Leech_Combinations_20140919.xls!$A$1:$Q$382,14,FALSE))</f>
        <v>Quang nam NR</v>
      </c>
      <c r="K676" s="111">
        <f>IF(VLOOKUP($D676,Leech_Combinations_20140919.xls!$A$1:$Q$382,15,FALSE)=0,"",VLOOKUP($D676,Leech_Combinations_20140919.xls!$A$1:$Q$382,15,FALSE))</f>
        <v>20</v>
      </c>
      <c r="L676" s="120"/>
      <c r="M676" s="120">
        <f>IF(VLOOKUP($D676,Leech_Combinations_20140919.xls!$A$1:$Q$382,13,FALSE)=0, "", VLOOKUP($D676,Leech_Combinations_20140919.xls!$A$1:$Q$382,13,FALSE))</f>
        <v>50</v>
      </c>
      <c r="N676" s="120" t="str">
        <f>IF(VLOOKUP($D676,Leech_Combinations_20140919.xls!$A$1:$Q$382,6,FALSE)=0, "", VLOOKUP($D676,Leech_Combinations_20140919.xls!$A$1:$Q$382,6,FALSE))</f>
        <v>Q209</v>
      </c>
      <c r="O676" s="120" t="str">
        <f>IF(VLOOKUP($D676,Leech_Combinations_20140919.xls!$A$1:$Q$382,3,FALSE)=0, "", VLOOKUP($D676,Leech_Combinations_20140919.xls!$A$1:$Q$382,3,FALSE))</f>
        <v>Hon</v>
      </c>
    </row>
    <row r="677" spans="2:15" s="108" customFormat="1">
      <c r="B677" s="108">
        <v>676</v>
      </c>
      <c r="C677" s="121" t="s">
        <v>711</v>
      </c>
      <c r="D677" s="109" t="s">
        <v>316</v>
      </c>
      <c r="E677" s="108" t="s">
        <v>3167</v>
      </c>
      <c r="F677" s="162" t="s">
        <v>3666</v>
      </c>
      <c r="G677" s="162" t="s">
        <v>3659</v>
      </c>
      <c r="H677" s="162"/>
      <c r="I677" s="110" t="str">
        <f>IF(VLOOKUP($D677,Leech_Combinations_20140919.xls!$A$1:$Q$382,2,FALSE)=0,"",VLOOKUP($D677,Leech_Combinations_20140919.xls!$A$1:$Q$382,2,FALSE))</f>
        <v/>
      </c>
      <c r="J677" s="110" t="str">
        <f>IF(VLOOKUP($D677,Leech_Combinations_20140919.xls!$A$1:$Q$382,14,FALSE)=0,"",VLOOKUP($D677,Leech_Combinations_20140919.xls!$A$1:$Q$382,14,FALSE))</f>
        <v>Quang nam NR</v>
      </c>
      <c r="K677" s="111" t="str">
        <f>IF(VLOOKUP($D677,Leech_Combinations_20140919.xls!$A$1:$Q$382,15,FALSE)=0,"",VLOOKUP($D677,Leech_Combinations_20140919.xls!$A$1:$Q$382,15,FALSE))</f>
        <v/>
      </c>
      <c r="L677" s="120"/>
      <c r="M677" s="120">
        <f>IF(VLOOKUP($D677,Leech_Combinations_20140919.xls!$A$1:$Q$382,13,FALSE)=0, "", VLOOKUP($D677,Leech_Combinations_20140919.xls!$A$1:$Q$382,13,FALSE))</f>
        <v>50</v>
      </c>
      <c r="N677" s="120" t="str">
        <f>IF(VLOOKUP($D677,Leech_Combinations_20140919.xls!$A$1:$Q$382,6,FALSE)=0, "", VLOOKUP($D677,Leech_Combinations_20140919.xls!$A$1:$Q$382,6,FALSE))</f>
        <v>Q11</v>
      </c>
      <c r="O677" s="120" t="str">
        <f>IF(VLOOKUP($D677,Leech_Combinations_20140919.xls!$A$1:$Q$382,3,FALSE)=0, "", VLOOKUP($D677,Leech_Combinations_20140919.xls!$A$1:$Q$382,3,FALSE))</f>
        <v/>
      </c>
    </row>
    <row r="678" spans="2:15" s="108" customFormat="1">
      <c r="B678" s="108">
        <v>677</v>
      </c>
      <c r="C678" s="121" t="s">
        <v>711</v>
      </c>
      <c r="D678" s="109" t="s">
        <v>157</v>
      </c>
      <c r="E678" s="108" t="s">
        <v>3167</v>
      </c>
      <c r="F678" s="162" t="s">
        <v>3666</v>
      </c>
      <c r="G678" s="162" t="s">
        <v>3659</v>
      </c>
      <c r="H678" s="162"/>
      <c r="I678" s="110">
        <f>IF(VLOOKUP($D678,Leech_Combinations_20140919.xls!$A$1:$Q$382,2,FALSE)=0,"",VLOOKUP($D678,Leech_Combinations_20140919.xls!$A$1:$Q$382,2,FALSE))</f>
        <v>41584</v>
      </c>
      <c r="J678" s="110" t="str">
        <f>IF(VLOOKUP($D678,Leech_Combinations_20140919.xls!$A$1:$Q$382,14,FALSE)=0,"",VLOOKUP($D678,Leech_Combinations_20140919.xls!$A$1:$Q$382,14,FALSE))</f>
        <v>Quang nam NR</v>
      </c>
      <c r="K678" s="111">
        <f>IF(VLOOKUP($D678,Leech_Combinations_20140919.xls!$A$1:$Q$382,15,FALSE)=0,"",VLOOKUP($D678,Leech_Combinations_20140919.xls!$A$1:$Q$382,15,FALSE))</f>
        <v>20</v>
      </c>
      <c r="L678" s="120"/>
      <c r="M678" s="120">
        <f>IF(VLOOKUP($D678,Leech_Combinations_20140919.xls!$A$1:$Q$382,13,FALSE)=0, "", VLOOKUP($D678,Leech_Combinations_20140919.xls!$A$1:$Q$382,13,FALSE))</f>
        <v>50</v>
      </c>
      <c r="N678" s="120" t="str">
        <f>IF(VLOOKUP($D678,Leech_Combinations_20140919.xls!$A$1:$Q$382,6,FALSE)=0, "", VLOOKUP($D678,Leech_Combinations_20140919.xls!$A$1:$Q$382,6,FALSE))</f>
        <v>Q212</v>
      </c>
      <c r="O678" s="120" t="str">
        <f>IF(VLOOKUP($D678,Leech_Combinations_20140919.xls!$A$1:$Q$382,3,FALSE)=0, "", VLOOKUP($D678,Leech_Combinations_20140919.xls!$A$1:$Q$382,3,FALSE))</f>
        <v>Hon</v>
      </c>
    </row>
    <row r="679" spans="2:15" s="108" customFormat="1">
      <c r="B679" s="108">
        <v>678</v>
      </c>
      <c r="C679" s="121" t="s">
        <v>711</v>
      </c>
      <c r="D679" s="109" t="s">
        <v>282</v>
      </c>
      <c r="E679" s="108" t="s">
        <v>3167</v>
      </c>
      <c r="F679" s="162" t="s">
        <v>3666</v>
      </c>
      <c r="G679" s="162" t="s">
        <v>3659</v>
      </c>
      <c r="H679" s="162"/>
      <c r="I679" s="110">
        <f>IF(VLOOKUP($D679,Leech_Combinations_20140919.xls!$A$1:$Q$382,2,FALSE)=0,"",VLOOKUP($D679,Leech_Combinations_20140919.xls!$A$1:$Q$382,2,FALSE))</f>
        <v>41584</v>
      </c>
      <c r="J679" s="110" t="str">
        <f>IF(VLOOKUP($D679,Leech_Combinations_20140919.xls!$A$1:$Q$382,14,FALSE)=0,"",VLOOKUP($D679,Leech_Combinations_20140919.xls!$A$1:$Q$382,14,FALSE))</f>
        <v>Quang nam NR</v>
      </c>
      <c r="K679" s="111" t="str">
        <f>IF(VLOOKUP($D679,Leech_Combinations_20140919.xls!$A$1:$Q$382,15,FALSE)=0,"",VLOOKUP($D679,Leech_Combinations_20140919.xls!$A$1:$Q$382,15,FALSE))</f>
        <v>20, 21</v>
      </c>
      <c r="L679" s="120"/>
      <c r="M679" s="120">
        <f>IF(VLOOKUP($D679,Leech_Combinations_20140919.xls!$A$1:$Q$382,13,FALSE)=0, "", VLOOKUP($D679,Leech_Combinations_20140919.xls!$A$1:$Q$382,13,FALSE))</f>
        <v>50</v>
      </c>
      <c r="N679" s="120" t="str">
        <f>IF(VLOOKUP($D679,Leech_Combinations_20140919.xls!$A$1:$Q$382,6,FALSE)=0, "", VLOOKUP($D679,Leech_Combinations_20140919.xls!$A$1:$Q$382,6,FALSE))</f>
        <v>Q315</v>
      </c>
      <c r="O679" s="120" t="str">
        <f>IF(VLOOKUP($D679,Leech_Combinations_20140919.xls!$A$1:$Q$382,3,FALSE)=0, "", VLOOKUP($D679,Leech_Combinations_20140919.xls!$A$1:$Q$382,3,FALSE))</f>
        <v>Thang</v>
      </c>
    </row>
    <row r="680" spans="2:15" s="108" customFormat="1">
      <c r="B680" s="108">
        <v>679</v>
      </c>
      <c r="C680" s="121" t="s">
        <v>711</v>
      </c>
      <c r="D680" s="109" t="s">
        <v>283</v>
      </c>
      <c r="E680" s="108" t="s">
        <v>3167</v>
      </c>
      <c r="F680" s="162" t="s">
        <v>3666</v>
      </c>
      <c r="G680" s="162" t="s">
        <v>3659</v>
      </c>
      <c r="H680" s="162"/>
      <c r="I680" s="110">
        <f>IF(VLOOKUP($D680,Leech_Combinations_20140919.xls!$A$1:$Q$382,2,FALSE)=0,"",VLOOKUP($D680,Leech_Combinations_20140919.xls!$A$1:$Q$382,2,FALSE))</f>
        <v>41584</v>
      </c>
      <c r="J680" s="110" t="str">
        <f>IF(VLOOKUP($D680,Leech_Combinations_20140919.xls!$A$1:$Q$382,14,FALSE)=0,"",VLOOKUP($D680,Leech_Combinations_20140919.xls!$A$1:$Q$382,14,FALSE))</f>
        <v>Quang nam NR</v>
      </c>
      <c r="K680" s="111" t="str">
        <f>IF(VLOOKUP($D680,Leech_Combinations_20140919.xls!$A$1:$Q$382,15,FALSE)=0,"",VLOOKUP($D680,Leech_Combinations_20140919.xls!$A$1:$Q$382,15,FALSE))</f>
        <v>20, 21</v>
      </c>
      <c r="L680" s="120"/>
      <c r="M680" s="120">
        <f>IF(VLOOKUP($D680,Leech_Combinations_20140919.xls!$A$1:$Q$382,13,FALSE)=0, "", VLOOKUP($D680,Leech_Combinations_20140919.xls!$A$1:$Q$382,13,FALSE))</f>
        <v>50</v>
      </c>
      <c r="N680" s="120" t="str">
        <f>IF(VLOOKUP($D680,Leech_Combinations_20140919.xls!$A$1:$Q$382,6,FALSE)=0, "", VLOOKUP($D680,Leech_Combinations_20140919.xls!$A$1:$Q$382,6,FALSE))</f>
        <v>Q318</v>
      </c>
      <c r="O680" s="120" t="str">
        <f>IF(VLOOKUP($D680,Leech_Combinations_20140919.xls!$A$1:$Q$382,3,FALSE)=0, "", VLOOKUP($D680,Leech_Combinations_20140919.xls!$A$1:$Q$382,3,FALSE))</f>
        <v>Thang</v>
      </c>
    </row>
    <row r="681" spans="2:15" s="108" customFormat="1">
      <c r="B681" s="108">
        <v>680</v>
      </c>
      <c r="C681" s="121" t="s">
        <v>711</v>
      </c>
      <c r="D681" s="109" t="s">
        <v>392</v>
      </c>
      <c r="E681" s="108" t="s">
        <v>3167</v>
      </c>
      <c r="F681" s="162" t="s">
        <v>3666</v>
      </c>
      <c r="G681" s="162" t="s">
        <v>3659</v>
      </c>
      <c r="H681" s="162"/>
      <c r="I681" s="110">
        <f>IF(VLOOKUP($D681,Leech_Combinations_20140919.xls!$A$1:$Q$382,2,FALSE)=0,"",VLOOKUP($D681,Leech_Combinations_20140919.xls!$A$1:$Q$382,2,FALSE))</f>
        <v>41584</v>
      </c>
      <c r="J681" s="110" t="str">
        <f>IF(VLOOKUP($D681,Leech_Combinations_20140919.xls!$A$1:$Q$382,14,FALSE)=0,"",VLOOKUP($D681,Leech_Combinations_20140919.xls!$A$1:$Q$382,14,FALSE))</f>
        <v>Quang nam NR</v>
      </c>
      <c r="K681" s="111" t="str">
        <f>IF(VLOOKUP($D681,Leech_Combinations_20140919.xls!$A$1:$Q$382,15,FALSE)=0,"",VLOOKUP($D681,Leech_Combinations_20140919.xls!$A$1:$Q$382,15,FALSE))</f>
        <v>20, 21</v>
      </c>
      <c r="L681" s="120"/>
      <c r="M681" s="120">
        <f>IF(VLOOKUP($D681,Leech_Combinations_20140919.xls!$A$1:$Q$382,13,FALSE)=0, "", VLOOKUP($D681,Leech_Combinations_20140919.xls!$A$1:$Q$382,13,FALSE))</f>
        <v>50</v>
      </c>
      <c r="N681" s="120" t="str">
        <f>IF(VLOOKUP($D681,Leech_Combinations_20140919.xls!$A$1:$Q$382,6,FALSE)=0, "", VLOOKUP($D681,Leech_Combinations_20140919.xls!$A$1:$Q$382,6,FALSE))</f>
        <v>Q13</v>
      </c>
      <c r="O681" s="120" t="str">
        <f>IF(VLOOKUP($D681,Leech_Combinations_20140919.xls!$A$1:$Q$382,3,FALSE)=0, "", VLOOKUP($D681,Leech_Combinations_20140919.xls!$A$1:$Q$382,3,FALSE))</f>
        <v>Minh</v>
      </c>
    </row>
    <row r="682" spans="2:15" s="108" customFormat="1">
      <c r="B682" s="108">
        <v>681</v>
      </c>
      <c r="C682" s="121" t="s">
        <v>711</v>
      </c>
      <c r="D682" s="109" t="s">
        <v>518</v>
      </c>
      <c r="E682" s="108" t="s">
        <v>3167</v>
      </c>
      <c r="F682" s="162" t="s">
        <v>3666</v>
      </c>
      <c r="G682" s="162" t="s">
        <v>3659</v>
      </c>
      <c r="H682" s="162"/>
      <c r="I682" s="110">
        <f>IF(VLOOKUP($D682,Leech_Combinations_20140919.xls!$A$1:$Q$382,2,FALSE)=0,"",VLOOKUP($D682,Leech_Combinations_20140919.xls!$A$1:$Q$382,2,FALSE))</f>
        <v>41585</v>
      </c>
      <c r="J682" s="110" t="str">
        <f>IF(VLOOKUP($D682,Leech_Combinations_20140919.xls!$A$1:$Q$382,14,FALSE)=0,"",VLOOKUP($D682,Leech_Combinations_20140919.xls!$A$1:$Q$382,14,FALSE))</f>
        <v>Quang nam NR</v>
      </c>
      <c r="K682" s="111" t="str">
        <f>IF(VLOOKUP($D682,Leech_Combinations_20140919.xls!$A$1:$Q$382,15,FALSE)=0,"",VLOOKUP($D682,Leech_Combinations_20140919.xls!$A$1:$Q$382,15,FALSE))</f>
        <v/>
      </c>
      <c r="L682" s="120"/>
      <c r="M682" s="120">
        <f>IF(VLOOKUP($D682,Leech_Combinations_20140919.xls!$A$1:$Q$382,13,FALSE)=0, "", VLOOKUP($D682,Leech_Combinations_20140919.xls!$A$1:$Q$382,13,FALSE))</f>
        <v>50</v>
      </c>
      <c r="N682" s="120" t="str">
        <f>IF(VLOOKUP($D682,Leech_Combinations_20140919.xls!$A$1:$Q$382,6,FALSE)=0, "", VLOOKUP($D682,Leech_Combinations_20140919.xls!$A$1:$Q$382,6,FALSE))</f>
        <v>Q15</v>
      </c>
      <c r="O682" s="120" t="str">
        <f>IF(VLOOKUP($D682,Leech_Combinations_20140919.xls!$A$1:$Q$382,3,FALSE)=0, "", VLOOKUP($D682,Leech_Combinations_20140919.xls!$A$1:$Q$382,3,FALSE))</f>
        <v>Minh</v>
      </c>
    </row>
    <row r="683" spans="2:15" s="108" customFormat="1">
      <c r="B683" s="108">
        <v>682</v>
      </c>
      <c r="C683" s="121" t="s">
        <v>711</v>
      </c>
      <c r="D683" s="109" t="s">
        <v>404</v>
      </c>
      <c r="E683" s="108" t="s">
        <v>3167</v>
      </c>
      <c r="F683" s="162" t="s">
        <v>3666</v>
      </c>
      <c r="G683" s="162" t="s">
        <v>3659</v>
      </c>
      <c r="H683" s="162"/>
      <c r="I683" s="110">
        <f>IF(VLOOKUP($D683,Leech_Combinations_20140919.xls!$A$1:$Q$382,2,FALSE)=0,"",VLOOKUP($D683,Leech_Combinations_20140919.xls!$A$1:$Q$382,2,FALSE))</f>
        <v>41585</v>
      </c>
      <c r="J683" s="110" t="str">
        <f>IF(VLOOKUP($D683,Leech_Combinations_20140919.xls!$A$1:$Q$382,14,FALSE)=0,"",VLOOKUP($D683,Leech_Combinations_20140919.xls!$A$1:$Q$382,14,FALSE))</f>
        <v>Quang nam NR</v>
      </c>
      <c r="K683" s="111" t="str">
        <f>IF(VLOOKUP($D683,Leech_Combinations_20140919.xls!$A$1:$Q$382,15,FALSE)=0,"",VLOOKUP($D683,Leech_Combinations_20140919.xls!$A$1:$Q$382,15,FALSE))</f>
        <v/>
      </c>
      <c r="L683" s="120"/>
      <c r="M683" s="120">
        <f>IF(VLOOKUP($D683,Leech_Combinations_20140919.xls!$A$1:$Q$382,13,FALSE)=0, "", VLOOKUP($D683,Leech_Combinations_20140919.xls!$A$1:$Q$382,13,FALSE))</f>
        <v>50</v>
      </c>
      <c r="N683" s="120" t="str">
        <f>IF(VLOOKUP($D683,Leech_Combinations_20140919.xls!$A$1:$Q$382,6,FALSE)=0, "", VLOOKUP($D683,Leech_Combinations_20140919.xls!$A$1:$Q$382,6,FALSE))</f>
        <v>Q129</v>
      </c>
      <c r="O683" s="120" t="str">
        <f>IF(VLOOKUP($D683,Leech_Combinations_20140919.xls!$A$1:$Q$382,3,FALSE)=0, "", VLOOKUP($D683,Leech_Combinations_20140919.xls!$A$1:$Q$382,3,FALSE))</f>
        <v>Andrew</v>
      </c>
    </row>
    <row r="684" spans="2:15" s="108" customFormat="1">
      <c r="B684" s="108">
        <v>683</v>
      </c>
      <c r="C684" s="121" t="s">
        <v>711</v>
      </c>
      <c r="D684" s="109" t="s">
        <v>391</v>
      </c>
      <c r="E684" s="108" t="s">
        <v>3167</v>
      </c>
      <c r="F684" s="162" t="s">
        <v>3666</v>
      </c>
      <c r="G684" s="162" t="s">
        <v>3659</v>
      </c>
      <c r="H684" s="162"/>
      <c r="I684" s="110">
        <f>IF(VLOOKUP($D684,Leech_Combinations_20140919.xls!$A$1:$Q$382,2,FALSE)=0,"",VLOOKUP($D684,Leech_Combinations_20140919.xls!$A$1:$Q$382,2,FALSE))</f>
        <v>41585</v>
      </c>
      <c r="J684" s="110" t="str">
        <f>IF(VLOOKUP($D684,Leech_Combinations_20140919.xls!$A$1:$Q$382,14,FALSE)=0,"",VLOOKUP($D684,Leech_Combinations_20140919.xls!$A$1:$Q$382,14,FALSE))</f>
        <v>Quang nam NR</v>
      </c>
      <c r="K684" s="111" t="str">
        <f>IF(VLOOKUP($D684,Leech_Combinations_20140919.xls!$A$1:$Q$382,15,FALSE)=0,"",VLOOKUP($D684,Leech_Combinations_20140919.xls!$A$1:$Q$382,15,FALSE))</f>
        <v>20, 21</v>
      </c>
      <c r="L684" s="120"/>
      <c r="M684" s="120">
        <f>IF(VLOOKUP($D684,Leech_Combinations_20140919.xls!$A$1:$Q$382,13,FALSE)=0, "", VLOOKUP($D684,Leech_Combinations_20140919.xls!$A$1:$Q$382,13,FALSE))</f>
        <v>50</v>
      </c>
      <c r="N684" s="120" t="str">
        <f>IF(VLOOKUP($D684,Leech_Combinations_20140919.xls!$A$1:$Q$382,6,FALSE)=0, "", VLOOKUP($D684,Leech_Combinations_20140919.xls!$A$1:$Q$382,6,FALSE))</f>
        <v>Q131</v>
      </c>
      <c r="O684" s="120" t="str">
        <f>IF(VLOOKUP($D684,Leech_Combinations_20140919.xls!$A$1:$Q$382,3,FALSE)=0, "", VLOOKUP($D684,Leech_Combinations_20140919.xls!$A$1:$Q$382,3,FALSE))</f>
        <v>Andrew</v>
      </c>
    </row>
    <row r="685" spans="2:15" s="108" customFormat="1">
      <c r="B685" s="108">
        <v>684</v>
      </c>
      <c r="C685" s="121" t="s">
        <v>711</v>
      </c>
      <c r="D685" s="109" t="s">
        <v>317</v>
      </c>
      <c r="E685" s="108" t="s">
        <v>3167</v>
      </c>
      <c r="F685" s="162" t="s">
        <v>3666</v>
      </c>
      <c r="G685" s="162" t="s">
        <v>3659</v>
      </c>
      <c r="H685" s="162"/>
      <c r="I685" s="110">
        <f>IF(VLOOKUP($D685,Leech_Combinations_20140919.xls!$A$1:$Q$382,2,FALSE)=0,"",VLOOKUP($D685,Leech_Combinations_20140919.xls!$A$1:$Q$382,2,FALSE))</f>
        <v>41585</v>
      </c>
      <c r="J685" s="110" t="str">
        <f>IF(VLOOKUP($D685,Leech_Combinations_20140919.xls!$A$1:$Q$382,14,FALSE)=0,"",VLOOKUP($D685,Leech_Combinations_20140919.xls!$A$1:$Q$382,14,FALSE))</f>
        <v>Quang nam NR</v>
      </c>
      <c r="K685" s="111" t="str">
        <f>IF(VLOOKUP($D685,Leech_Combinations_20140919.xls!$A$1:$Q$382,15,FALSE)=0,"",VLOOKUP($D685,Leech_Combinations_20140919.xls!$A$1:$Q$382,15,FALSE))</f>
        <v>20, 21</v>
      </c>
      <c r="L685" s="120"/>
      <c r="M685" s="120">
        <f>IF(VLOOKUP($D685,Leech_Combinations_20140919.xls!$A$1:$Q$382,13,FALSE)=0, "", VLOOKUP($D685,Leech_Combinations_20140919.xls!$A$1:$Q$382,13,FALSE))</f>
        <v>50</v>
      </c>
      <c r="N685" s="120" t="str">
        <f>IF(VLOOKUP($D685,Leech_Combinations_20140919.xls!$A$1:$Q$382,6,FALSE)=0, "", VLOOKUP($D685,Leech_Combinations_20140919.xls!$A$1:$Q$382,6,FALSE))</f>
        <v>Q323</v>
      </c>
      <c r="O685" s="120" t="str">
        <f>IF(VLOOKUP($D685,Leech_Combinations_20140919.xls!$A$1:$Q$382,3,FALSE)=0, "", VLOOKUP($D685,Leech_Combinations_20140919.xls!$A$1:$Q$382,3,FALSE))</f>
        <v>Thang</v>
      </c>
    </row>
    <row r="686" spans="2:15" s="108" customFormat="1">
      <c r="B686" s="108">
        <v>685</v>
      </c>
      <c r="C686" s="121" t="s">
        <v>711</v>
      </c>
      <c r="D686" s="109" t="s">
        <v>398</v>
      </c>
      <c r="E686" s="108" t="s">
        <v>3167</v>
      </c>
      <c r="F686" s="162" t="s">
        <v>3666</v>
      </c>
      <c r="G686" s="162" t="s">
        <v>3659</v>
      </c>
      <c r="H686" s="162"/>
      <c r="I686" s="110">
        <f>IF(VLOOKUP($D686,Leech_Combinations_20140919.xls!$A$1:$Q$382,2,FALSE)=0,"",VLOOKUP($D686,Leech_Combinations_20140919.xls!$A$1:$Q$382,2,FALSE))</f>
        <v>41585</v>
      </c>
      <c r="J686" s="110" t="str">
        <f>IF(VLOOKUP($D686,Leech_Combinations_20140919.xls!$A$1:$Q$382,14,FALSE)=0,"",VLOOKUP($D686,Leech_Combinations_20140919.xls!$A$1:$Q$382,14,FALSE))</f>
        <v>Quang nam NR</v>
      </c>
      <c r="K686" s="111" t="str">
        <f>IF(VLOOKUP($D686,Leech_Combinations_20140919.xls!$A$1:$Q$382,15,FALSE)=0,"",VLOOKUP($D686,Leech_Combinations_20140919.xls!$A$1:$Q$382,15,FALSE))</f>
        <v>20, 21</v>
      </c>
      <c r="L686" s="120"/>
      <c r="M686" s="120">
        <f>IF(VLOOKUP($D686,Leech_Combinations_20140919.xls!$A$1:$Q$382,13,FALSE)=0, "", VLOOKUP($D686,Leech_Combinations_20140919.xls!$A$1:$Q$382,13,FALSE))</f>
        <v>50</v>
      </c>
      <c r="N686" s="120" t="str">
        <f>IF(VLOOKUP($D686,Leech_Combinations_20140919.xls!$A$1:$Q$382,6,FALSE)=0, "", VLOOKUP($D686,Leech_Combinations_20140919.xls!$A$1:$Q$382,6,FALSE))</f>
        <v>Q325</v>
      </c>
      <c r="O686" s="120" t="str">
        <f>IF(VLOOKUP($D686,Leech_Combinations_20140919.xls!$A$1:$Q$382,3,FALSE)=0, "", VLOOKUP($D686,Leech_Combinations_20140919.xls!$A$1:$Q$382,3,FALSE))</f>
        <v>Thang</v>
      </c>
    </row>
    <row r="687" spans="2:15" s="108" customFormat="1">
      <c r="B687" s="108">
        <v>686</v>
      </c>
      <c r="C687" s="121" t="s">
        <v>711</v>
      </c>
      <c r="D687" s="109" t="s">
        <v>442</v>
      </c>
      <c r="E687" s="108" t="s">
        <v>3167</v>
      </c>
      <c r="F687" s="162" t="s">
        <v>3666</v>
      </c>
      <c r="G687" s="162" t="s">
        <v>3659</v>
      </c>
      <c r="H687" s="162"/>
      <c r="I687" s="110">
        <f>IF(VLOOKUP($D687,Leech_Combinations_20140919.xls!$A$1:$Q$382,2,FALSE)=0,"",VLOOKUP($D687,Leech_Combinations_20140919.xls!$A$1:$Q$382,2,FALSE))</f>
        <v>41585</v>
      </c>
      <c r="J687" s="110" t="str">
        <f>IF(VLOOKUP($D687,Leech_Combinations_20140919.xls!$A$1:$Q$382,14,FALSE)=0,"",VLOOKUP($D687,Leech_Combinations_20140919.xls!$A$1:$Q$382,14,FALSE))</f>
        <v>Quang nam NR</v>
      </c>
      <c r="K687" s="111" t="str">
        <f>IF(VLOOKUP($D687,Leech_Combinations_20140919.xls!$A$1:$Q$382,15,FALSE)=0,"",VLOOKUP($D687,Leech_Combinations_20140919.xls!$A$1:$Q$382,15,FALSE))</f>
        <v>20, 21</v>
      </c>
      <c r="L687" s="120"/>
      <c r="M687" s="120">
        <f>IF(VLOOKUP($D687,Leech_Combinations_20140919.xls!$A$1:$Q$382,13,FALSE)=0, "", VLOOKUP($D687,Leech_Combinations_20140919.xls!$A$1:$Q$382,13,FALSE))</f>
        <v>50</v>
      </c>
      <c r="N687" s="120" t="str">
        <f>IF(VLOOKUP($D687,Leech_Combinations_20140919.xls!$A$1:$Q$382,6,FALSE)=0, "", VLOOKUP($D687,Leech_Combinations_20140919.xls!$A$1:$Q$382,6,FALSE))</f>
        <v>Q327</v>
      </c>
      <c r="O687" s="120" t="str">
        <f>IF(VLOOKUP($D687,Leech_Combinations_20140919.xls!$A$1:$Q$382,3,FALSE)=0, "", VLOOKUP($D687,Leech_Combinations_20140919.xls!$A$1:$Q$382,3,FALSE))</f>
        <v>Thang</v>
      </c>
    </row>
    <row r="688" spans="2:15" s="108" customFormat="1">
      <c r="B688" s="108">
        <v>687</v>
      </c>
      <c r="C688" s="121" t="s">
        <v>711</v>
      </c>
      <c r="D688" s="109" t="s">
        <v>78</v>
      </c>
      <c r="E688" s="108" t="s">
        <v>3167</v>
      </c>
      <c r="F688" s="162" t="s">
        <v>3666</v>
      </c>
      <c r="G688" s="162" t="s">
        <v>3659</v>
      </c>
      <c r="H688" s="162"/>
      <c r="I688" s="110">
        <f>IF(VLOOKUP($D688,Leech_Combinations_20140919.xls!$A$1:$Q$382,2,FALSE)=0,"",VLOOKUP($D688,Leech_Combinations_20140919.xls!$A$1:$Q$382,2,FALSE))</f>
        <v>41585</v>
      </c>
      <c r="J688" s="110" t="str">
        <f>IF(VLOOKUP($D688,Leech_Combinations_20140919.xls!$A$1:$Q$382,14,FALSE)=0,"",VLOOKUP($D688,Leech_Combinations_20140919.xls!$A$1:$Q$382,14,FALSE))</f>
        <v>Quang nam NR</v>
      </c>
      <c r="K688" s="111">
        <f>IF(VLOOKUP($D688,Leech_Combinations_20140919.xls!$A$1:$Q$382,15,FALSE)=0,"",VLOOKUP($D688,Leech_Combinations_20140919.xls!$A$1:$Q$382,15,FALSE))</f>
        <v>20</v>
      </c>
      <c r="L688" s="120"/>
      <c r="M688" s="120">
        <f>IF(VLOOKUP($D688,Leech_Combinations_20140919.xls!$A$1:$Q$382,13,FALSE)=0, "", VLOOKUP($D688,Leech_Combinations_20140919.xls!$A$1:$Q$382,13,FALSE))</f>
        <v>50</v>
      </c>
      <c r="N688" s="120" t="str">
        <f>IF(VLOOKUP($D688,Leech_Combinations_20140919.xls!$A$1:$Q$382,6,FALSE)=0, "", VLOOKUP($D688,Leech_Combinations_20140919.xls!$A$1:$Q$382,6,FALSE))</f>
        <v>Q216</v>
      </c>
      <c r="O688" s="120" t="str">
        <f>IF(VLOOKUP($D688,Leech_Combinations_20140919.xls!$A$1:$Q$382,3,FALSE)=0, "", VLOOKUP($D688,Leech_Combinations_20140919.xls!$A$1:$Q$382,3,FALSE))</f>
        <v>Hon</v>
      </c>
    </row>
    <row r="689" spans="2:15" s="108" customFormat="1">
      <c r="B689" s="108">
        <v>688</v>
      </c>
      <c r="C689" s="121" t="s">
        <v>711</v>
      </c>
      <c r="D689" s="109" t="s">
        <v>215</v>
      </c>
      <c r="E689" s="108" t="s">
        <v>3167</v>
      </c>
      <c r="F689" s="162" t="s">
        <v>3666</v>
      </c>
      <c r="G689" s="162" t="s">
        <v>3659</v>
      </c>
      <c r="H689" s="162"/>
      <c r="I689" s="110">
        <f>IF(VLOOKUP($D689,Leech_Combinations_20140919.xls!$A$1:$Q$382,2,FALSE)=0,"",VLOOKUP($D689,Leech_Combinations_20140919.xls!$A$1:$Q$382,2,FALSE))</f>
        <v>41586</v>
      </c>
      <c r="J689" s="110" t="str">
        <f>IF(VLOOKUP($D689,Leech_Combinations_20140919.xls!$A$1:$Q$382,14,FALSE)=0,"",VLOOKUP($D689,Leech_Combinations_20140919.xls!$A$1:$Q$382,14,FALSE))</f>
        <v>Quang nam NR</v>
      </c>
      <c r="K689" s="111" t="str">
        <f>IF(VLOOKUP($D689,Leech_Combinations_20140919.xls!$A$1:$Q$382,15,FALSE)=0,"",VLOOKUP($D689,Leech_Combinations_20140919.xls!$A$1:$Q$382,15,FALSE))</f>
        <v>20, 21</v>
      </c>
      <c r="L689" s="120"/>
      <c r="M689" s="120">
        <f>IF(VLOOKUP($D689,Leech_Combinations_20140919.xls!$A$1:$Q$382,13,FALSE)=0, "", VLOOKUP($D689,Leech_Combinations_20140919.xls!$A$1:$Q$382,13,FALSE))</f>
        <v>50</v>
      </c>
      <c r="N689" s="120" t="str">
        <f>IF(VLOOKUP($D689,Leech_Combinations_20140919.xls!$A$1:$Q$382,6,FALSE)=0, "", VLOOKUP($D689,Leech_Combinations_20140919.xls!$A$1:$Q$382,6,FALSE))</f>
        <v>Q21</v>
      </c>
      <c r="O689" s="120" t="str">
        <f>IF(VLOOKUP($D689,Leech_Combinations_20140919.xls!$A$1:$Q$382,3,FALSE)=0, "", VLOOKUP($D689,Leech_Combinations_20140919.xls!$A$1:$Q$382,3,FALSE))</f>
        <v>Minh</v>
      </c>
    </row>
    <row r="690" spans="2:15" s="108" customFormat="1">
      <c r="B690" s="108">
        <v>689</v>
      </c>
      <c r="C690" s="121" t="s">
        <v>711</v>
      </c>
      <c r="D690" s="109" t="s">
        <v>248</v>
      </c>
      <c r="E690" s="108" t="s">
        <v>3167</v>
      </c>
      <c r="F690" s="162" t="s">
        <v>3666</v>
      </c>
      <c r="G690" s="162" t="s">
        <v>3659</v>
      </c>
      <c r="H690" s="162"/>
      <c r="I690" s="110">
        <f>IF(VLOOKUP($D690,Leech_Combinations_20140919.xls!$A$1:$Q$382,2,FALSE)=0,"",VLOOKUP($D690,Leech_Combinations_20140919.xls!$A$1:$Q$382,2,FALSE))</f>
        <v>41586</v>
      </c>
      <c r="J690" s="110" t="str">
        <f>IF(VLOOKUP($D690,Leech_Combinations_20140919.xls!$A$1:$Q$382,14,FALSE)=0,"",VLOOKUP($D690,Leech_Combinations_20140919.xls!$A$1:$Q$382,14,FALSE))</f>
        <v>Quang nam NR</v>
      </c>
      <c r="K690" s="111" t="str">
        <f>IF(VLOOKUP($D690,Leech_Combinations_20140919.xls!$A$1:$Q$382,15,FALSE)=0,"",VLOOKUP($D690,Leech_Combinations_20140919.xls!$A$1:$Q$382,15,FALSE))</f>
        <v>20, 21</v>
      </c>
      <c r="L690" s="120"/>
      <c r="M690" s="120">
        <f>IF(VLOOKUP($D690,Leech_Combinations_20140919.xls!$A$1:$Q$382,13,FALSE)=0, "", VLOOKUP($D690,Leech_Combinations_20140919.xls!$A$1:$Q$382,13,FALSE))</f>
        <v>50</v>
      </c>
      <c r="N690" s="120" t="str">
        <f>IF(VLOOKUP($D690,Leech_Combinations_20140919.xls!$A$1:$Q$382,6,FALSE)=0, "", VLOOKUP($D690,Leech_Combinations_20140919.xls!$A$1:$Q$382,6,FALSE))</f>
        <v>Q23</v>
      </c>
      <c r="O690" s="120" t="str">
        <f>IF(VLOOKUP($D690,Leech_Combinations_20140919.xls!$A$1:$Q$382,3,FALSE)=0, "", VLOOKUP($D690,Leech_Combinations_20140919.xls!$A$1:$Q$382,3,FALSE))</f>
        <v>Minh</v>
      </c>
    </row>
    <row r="691" spans="2:15" s="108" customFormat="1">
      <c r="B691" s="108">
        <v>690</v>
      </c>
      <c r="C691" s="121" t="s">
        <v>711</v>
      </c>
      <c r="D691" s="109" t="s">
        <v>490</v>
      </c>
      <c r="E691" s="108" t="s">
        <v>3167</v>
      </c>
      <c r="F691" s="162" t="s">
        <v>3666</v>
      </c>
      <c r="G691" s="162" t="s">
        <v>3659</v>
      </c>
      <c r="H691" s="162"/>
      <c r="I691" s="110">
        <f>IF(VLOOKUP($D691,Leech_Combinations_20140919.xls!$A$1:$Q$382,2,FALSE)=0,"",VLOOKUP($D691,Leech_Combinations_20140919.xls!$A$1:$Q$382,2,FALSE))</f>
        <v>41586</v>
      </c>
      <c r="J691" s="110" t="str">
        <f>IF(VLOOKUP($D691,Leech_Combinations_20140919.xls!$A$1:$Q$382,14,FALSE)=0,"",VLOOKUP($D691,Leech_Combinations_20140919.xls!$A$1:$Q$382,14,FALSE))</f>
        <v>Quang nam NR</v>
      </c>
      <c r="K691" s="111" t="str">
        <f>IF(VLOOKUP($D691,Leech_Combinations_20140919.xls!$A$1:$Q$382,15,FALSE)=0,"",VLOOKUP($D691,Leech_Combinations_20140919.xls!$A$1:$Q$382,15,FALSE))</f>
        <v>20, 21</v>
      </c>
      <c r="L691" s="120"/>
      <c r="M691" s="120">
        <f>IF(VLOOKUP($D691,Leech_Combinations_20140919.xls!$A$1:$Q$382,13,FALSE)=0, "", VLOOKUP($D691,Leech_Combinations_20140919.xls!$A$1:$Q$382,13,FALSE))</f>
        <v>50</v>
      </c>
      <c r="N691" s="120" t="str">
        <f>IF(VLOOKUP($D691,Leech_Combinations_20140919.xls!$A$1:$Q$382,6,FALSE)=0, "", VLOOKUP($D691,Leech_Combinations_20140919.xls!$A$1:$Q$382,6,FALSE))</f>
        <v>Q133</v>
      </c>
      <c r="O691" s="120" t="str">
        <f>IF(VLOOKUP($D691,Leech_Combinations_20140919.xls!$A$1:$Q$382,3,FALSE)=0, "", VLOOKUP($D691,Leech_Combinations_20140919.xls!$A$1:$Q$382,3,FALSE))</f>
        <v>Andrew</v>
      </c>
    </row>
    <row r="692" spans="2:15" s="108" customFormat="1">
      <c r="B692" s="108">
        <v>691</v>
      </c>
      <c r="C692" s="121" t="s">
        <v>711</v>
      </c>
      <c r="D692" s="109" t="s">
        <v>75</v>
      </c>
      <c r="E692" s="108" t="s">
        <v>3167</v>
      </c>
      <c r="F692" s="162" t="s">
        <v>3666</v>
      </c>
      <c r="G692" s="162" t="s">
        <v>3659</v>
      </c>
      <c r="H692" s="162"/>
      <c r="I692" s="110">
        <f>IF(VLOOKUP($D692,Leech_Combinations_20140919.xls!$A$1:$Q$382,2,FALSE)=0,"",VLOOKUP($D692,Leech_Combinations_20140919.xls!$A$1:$Q$382,2,FALSE))</f>
        <v>41586</v>
      </c>
      <c r="J692" s="110" t="str">
        <f>IF(VLOOKUP($D692,Leech_Combinations_20140919.xls!$A$1:$Q$382,14,FALSE)=0,"",VLOOKUP($D692,Leech_Combinations_20140919.xls!$A$1:$Q$382,14,FALSE))</f>
        <v>Quang nam NR</v>
      </c>
      <c r="K692" s="111" t="str">
        <f>IF(VLOOKUP($D692,Leech_Combinations_20140919.xls!$A$1:$Q$382,15,FALSE)=0,"",VLOOKUP($D692,Leech_Combinations_20140919.xls!$A$1:$Q$382,15,FALSE))</f>
        <v>20, 21</v>
      </c>
      <c r="L692" s="120"/>
      <c r="M692" s="120">
        <f>IF(VLOOKUP($D692,Leech_Combinations_20140919.xls!$A$1:$Q$382,13,FALSE)=0, "", VLOOKUP($D692,Leech_Combinations_20140919.xls!$A$1:$Q$382,13,FALSE))</f>
        <v>50</v>
      </c>
      <c r="N692" s="120" t="str">
        <f>IF(VLOOKUP($D692,Leech_Combinations_20140919.xls!$A$1:$Q$382,6,FALSE)=0, "", VLOOKUP($D692,Leech_Combinations_20140919.xls!$A$1:$Q$382,6,FALSE))</f>
        <v>Q220</v>
      </c>
      <c r="O692" s="120" t="str">
        <f>IF(VLOOKUP($D692,Leech_Combinations_20140919.xls!$A$1:$Q$382,3,FALSE)=0, "", VLOOKUP($D692,Leech_Combinations_20140919.xls!$A$1:$Q$382,3,FALSE))</f>
        <v>Thang</v>
      </c>
    </row>
    <row r="693" spans="2:15" s="108" customFormat="1">
      <c r="B693" s="108">
        <v>692</v>
      </c>
      <c r="C693" s="121" t="s">
        <v>711</v>
      </c>
      <c r="D693" s="109" t="s">
        <v>284</v>
      </c>
      <c r="E693" s="108" t="s">
        <v>3167</v>
      </c>
      <c r="F693" s="162" t="s">
        <v>3666</v>
      </c>
      <c r="G693" s="162" t="s">
        <v>3659</v>
      </c>
      <c r="H693" s="162"/>
      <c r="I693" s="110">
        <f>IF(VLOOKUP($D693,Leech_Combinations_20140919.xls!$A$1:$Q$382,2,FALSE)=0,"",VLOOKUP($D693,Leech_Combinations_20140919.xls!$A$1:$Q$382,2,FALSE))</f>
        <v>41587</v>
      </c>
      <c r="J693" s="110" t="str">
        <f>IF(VLOOKUP($D693,Leech_Combinations_20140919.xls!$A$1:$Q$382,14,FALSE)=0,"",VLOOKUP($D693,Leech_Combinations_20140919.xls!$A$1:$Q$382,14,FALSE))</f>
        <v>Quang nam NR</v>
      </c>
      <c r="K693" s="111" t="str">
        <f>IF(VLOOKUP($D693,Leech_Combinations_20140919.xls!$A$1:$Q$382,15,FALSE)=0,"",VLOOKUP($D693,Leech_Combinations_20140919.xls!$A$1:$Q$382,15,FALSE))</f>
        <v>20, 21</v>
      </c>
      <c r="L693" s="120"/>
      <c r="M693" s="120">
        <f>IF(VLOOKUP($D693,Leech_Combinations_20140919.xls!$A$1:$Q$382,13,FALSE)=0, "", VLOOKUP($D693,Leech_Combinations_20140919.xls!$A$1:$Q$382,13,FALSE))</f>
        <v>50</v>
      </c>
      <c r="N693" s="120" t="str">
        <f>IF(VLOOKUP($D693,Leech_Combinations_20140919.xls!$A$1:$Q$382,6,FALSE)=0, "", VLOOKUP($D693,Leech_Combinations_20140919.xls!$A$1:$Q$382,6,FALSE))</f>
        <v>Q134</v>
      </c>
      <c r="O693" s="120" t="str">
        <f>IF(VLOOKUP($D693,Leech_Combinations_20140919.xls!$A$1:$Q$382,3,FALSE)=0, "", VLOOKUP($D693,Leech_Combinations_20140919.xls!$A$1:$Q$382,3,FALSE))</f>
        <v>Andrew</v>
      </c>
    </row>
    <row r="694" spans="2:15" s="108" customFormat="1">
      <c r="B694" s="108">
        <v>693</v>
      </c>
      <c r="C694" s="121" t="s">
        <v>711</v>
      </c>
      <c r="D694" s="109" t="s">
        <v>312</v>
      </c>
      <c r="E694" s="108" t="s">
        <v>3167</v>
      </c>
      <c r="F694" s="162" t="s">
        <v>3666</v>
      </c>
      <c r="G694" s="162" t="s">
        <v>3659</v>
      </c>
      <c r="H694" s="162"/>
      <c r="I694" s="110">
        <f>IF(VLOOKUP($D694,Leech_Combinations_20140919.xls!$A$1:$Q$382,2,FALSE)=0,"",VLOOKUP($D694,Leech_Combinations_20140919.xls!$A$1:$Q$382,2,FALSE))</f>
        <v>41925</v>
      </c>
      <c r="J694" s="110" t="str">
        <f>IF(VLOOKUP($D694,Leech_Combinations_20140919.xls!$A$1:$Q$382,14,FALSE)=0,"",VLOOKUP($D694,Leech_Combinations_20140919.xls!$A$1:$Q$382,14,FALSE))</f>
        <v>Quang nam NR</v>
      </c>
      <c r="K694" s="111" t="str">
        <f>IF(VLOOKUP($D694,Leech_Combinations_20140919.xls!$A$1:$Q$382,15,FALSE)=0,"",VLOOKUP($D694,Leech_Combinations_20140919.xls!$A$1:$Q$382,15,FALSE))</f>
        <v/>
      </c>
      <c r="L694" s="120"/>
      <c r="M694" s="120">
        <f>IF(VLOOKUP($D694,Leech_Combinations_20140919.xls!$A$1:$Q$382,13,FALSE)=0, "", VLOOKUP($D694,Leech_Combinations_20140919.xls!$A$1:$Q$382,13,FALSE))</f>
        <v>50</v>
      </c>
      <c r="N694" s="120" t="str">
        <f>IF(VLOOKUP($D694,Leech_Combinations_20140919.xls!$A$1:$Q$382,6,FALSE)=0, "", VLOOKUP($D694,Leech_Combinations_20140919.xls!$A$1:$Q$382,6,FALSE))</f>
        <v>Q30</v>
      </c>
      <c r="O694" s="120" t="str">
        <f>IF(VLOOKUP($D694,Leech_Combinations_20140919.xls!$A$1:$Q$382,3,FALSE)=0, "", VLOOKUP($D694,Leech_Combinations_20140919.xls!$A$1:$Q$382,3,FALSE))</f>
        <v/>
      </c>
    </row>
    <row r="695" spans="2:15" s="108" customFormat="1">
      <c r="B695" s="108">
        <v>694</v>
      </c>
      <c r="C695" s="121" t="s">
        <v>711</v>
      </c>
      <c r="D695" s="109" t="s">
        <v>14</v>
      </c>
      <c r="E695" s="108" t="s">
        <v>3167</v>
      </c>
      <c r="F695" s="162" t="s">
        <v>3666</v>
      </c>
      <c r="G695" s="162" t="s">
        <v>3659</v>
      </c>
      <c r="H695" s="162"/>
      <c r="I695" s="110" t="str">
        <f>IF(VLOOKUP($D695,Leech_Combinations_20140919.xls!$A$1:$Q$382,2,FALSE)=0,"",VLOOKUP($D695,Leech_Combinations_20140919.xls!$A$1:$Q$382,2,FALSE))</f>
        <v/>
      </c>
      <c r="J695" s="110" t="str">
        <f>IF(VLOOKUP($D695,Leech_Combinations_20140919.xls!$A$1:$Q$382,14,FALSE)=0,"",VLOOKUP($D695,Leech_Combinations_20140919.xls!$A$1:$Q$382,14,FALSE))</f>
        <v>Quang nam NR</v>
      </c>
      <c r="K695" s="111" t="str">
        <f>IF(VLOOKUP($D695,Leech_Combinations_20140919.xls!$A$1:$Q$382,15,FALSE)=0,"",VLOOKUP($D695,Leech_Combinations_20140919.xls!$A$1:$Q$382,15,FALSE))</f>
        <v/>
      </c>
      <c r="L695" s="120"/>
      <c r="M695" s="120">
        <f>IF(VLOOKUP($D695,Leech_Combinations_20140919.xls!$A$1:$Q$382,13,FALSE)=0, "", VLOOKUP($D695,Leech_Combinations_20140919.xls!$A$1:$Q$382,13,FALSE))</f>
        <v>50</v>
      </c>
      <c r="N695" s="120" t="str">
        <f>IF(VLOOKUP($D695,Leech_Combinations_20140919.xls!$A$1:$Q$382,6,FALSE)=0, "", VLOOKUP($D695,Leech_Combinations_20140919.xls!$A$1:$Q$382,6,FALSE))</f>
        <v>Q242</v>
      </c>
      <c r="O695" s="120" t="str">
        <f>IF(VLOOKUP($D695,Leech_Combinations_20140919.xls!$A$1:$Q$382,3,FALSE)=0, "", VLOOKUP($D695,Leech_Combinations_20140919.xls!$A$1:$Q$382,3,FALSE))</f>
        <v/>
      </c>
    </row>
    <row r="696" spans="2:15" s="108" customFormat="1">
      <c r="B696" s="108">
        <v>695</v>
      </c>
      <c r="C696" s="121" t="s">
        <v>711</v>
      </c>
      <c r="D696" s="109" t="s">
        <v>194</v>
      </c>
      <c r="E696" s="108" t="s">
        <v>3167</v>
      </c>
      <c r="F696" s="162" t="s">
        <v>3666</v>
      </c>
      <c r="G696" s="162" t="s">
        <v>3659</v>
      </c>
      <c r="H696" s="162"/>
      <c r="I696" s="110">
        <f>IF(VLOOKUP($D696,Leech_Combinations_20140919.xls!$A$1:$Q$382,2,FALSE)=0,"",VLOOKUP($D696,Leech_Combinations_20140919.xls!$A$1:$Q$382,2,FALSE))</f>
        <v>41618</v>
      </c>
      <c r="J696" s="110" t="str">
        <f>IF(VLOOKUP($D696,Leech_Combinations_20140919.xls!$A$1:$Q$382,14,FALSE)=0,"",VLOOKUP($D696,Leech_Combinations_20140919.xls!$A$1:$Q$382,14,FALSE))</f>
        <v>Quang nam NR</v>
      </c>
      <c r="K696" s="111">
        <f>IF(VLOOKUP($D696,Leech_Combinations_20140919.xls!$A$1:$Q$382,15,FALSE)=0,"",VLOOKUP($D696,Leech_Combinations_20140919.xls!$A$1:$Q$382,15,FALSE))</f>
        <v>14</v>
      </c>
      <c r="L696" s="120"/>
      <c r="M696" s="120">
        <f>IF(VLOOKUP($D696,Leech_Combinations_20140919.xls!$A$1:$Q$382,13,FALSE)=0, "", VLOOKUP($D696,Leech_Combinations_20140919.xls!$A$1:$Q$382,13,FALSE))</f>
        <v>50</v>
      </c>
      <c r="N696" s="120" t="str">
        <f>IF(VLOOKUP($D696,Leech_Combinations_20140919.xls!$A$1:$Q$382,6,FALSE)=0, "", VLOOKUP($D696,Leech_Combinations_20140919.xls!$A$1:$Q$382,6,FALSE))</f>
        <v>QN 1018</v>
      </c>
      <c r="O696" s="120" t="str">
        <f>IF(VLOOKUP($D696,Leech_Combinations_20140919.xls!$A$1:$Q$382,3,FALSE)=0, "", VLOOKUP($D696,Leech_Combinations_20140919.xls!$A$1:$Q$382,3,FALSE))</f>
        <v>Đến, Cường, Lê</v>
      </c>
    </row>
    <row r="697" spans="2:15" s="108" customFormat="1">
      <c r="B697" s="108">
        <v>696</v>
      </c>
      <c r="C697" s="121" t="s">
        <v>711</v>
      </c>
      <c r="D697" s="109" t="s">
        <v>211</v>
      </c>
      <c r="E697" s="108" t="s">
        <v>3167</v>
      </c>
      <c r="F697" s="162" t="s">
        <v>3666</v>
      </c>
      <c r="G697" s="162" t="s">
        <v>3659</v>
      </c>
      <c r="H697" s="162"/>
      <c r="I697" s="110">
        <f>IF(VLOOKUP($D697,Leech_Combinations_20140919.xls!$A$1:$Q$382,2,FALSE)=0,"",VLOOKUP($D697,Leech_Combinations_20140919.xls!$A$1:$Q$382,2,FALSE))</f>
        <v>41618</v>
      </c>
      <c r="J697" s="110" t="str">
        <f>IF(VLOOKUP($D697,Leech_Combinations_20140919.xls!$A$1:$Q$382,14,FALSE)=0,"",VLOOKUP($D697,Leech_Combinations_20140919.xls!$A$1:$Q$382,14,FALSE))</f>
        <v>Quang nam NR</v>
      </c>
      <c r="K697" s="111">
        <f>IF(VLOOKUP($D697,Leech_Combinations_20140919.xls!$A$1:$Q$382,15,FALSE)=0,"",VLOOKUP($D697,Leech_Combinations_20140919.xls!$A$1:$Q$382,15,FALSE))</f>
        <v>14</v>
      </c>
      <c r="L697" s="120"/>
      <c r="M697" s="120">
        <f>IF(VLOOKUP($D697,Leech_Combinations_20140919.xls!$A$1:$Q$382,13,FALSE)=0, "", VLOOKUP($D697,Leech_Combinations_20140919.xls!$A$1:$Q$382,13,FALSE))</f>
        <v>50</v>
      </c>
      <c r="N697" s="120" t="str">
        <f>IF(VLOOKUP($D697,Leech_Combinations_20140919.xls!$A$1:$Q$382,6,FALSE)=0, "", VLOOKUP($D697,Leech_Combinations_20140919.xls!$A$1:$Q$382,6,FALSE))</f>
        <v>QN 1020</v>
      </c>
      <c r="O697" s="120" t="str">
        <f>IF(VLOOKUP($D697,Leech_Combinations_20140919.xls!$A$1:$Q$382,3,FALSE)=0, "", VLOOKUP($D697,Leech_Combinations_20140919.xls!$A$1:$Q$382,3,FALSE))</f>
        <v>Đến, Cường, Lê</v>
      </c>
    </row>
    <row r="698" spans="2:15" s="108" customFormat="1">
      <c r="B698" s="108">
        <v>697</v>
      </c>
      <c r="C698" s="121" t="s">
        <v>711</v>
      </c>
      <c r="D698" s="109" t="s">
        <v>329</v>
      </c>
      <c r="E698" s="108" t="s">
        <v>3167</v>
      </c>
      <c r="F698" s="162" t="s">
        <v>3666</v>
      </c>
      <c r="G698" s="162" t="s">
        <v>3659</v>
      </c>
      <c r="H698" s="162"/>
      <c r="I698" s="110">
        <f>IF(VLOOKUP($D698,Leech_Combinations_20140919.xls!$A$1:$Q$382,2,FALSE)=0,"",VLOOKUP($D698,Leech_Combinations_20140919.xls!$A$1:$Q$382,2,FALSE))</f>
        <v>41619</v>
      </c>
      <c r="J698" s="110" t="str">
        <f>IF(VLOOKUP($D698,Leech_Combinations_20140919.xls!$A$1:$Q$382,14,FALSE)=0,"",VLOOKUP($D698,Leech_Combinations_20140919.xls!$A$1:$Q$382,14,FALSE))</f>
        <v>Quang nam NR</v>
      </c>
      <c r="K698" s="111">
        <f>IF(VLOOKUP($D698,Leech_Combinations_20140919.xls!$A$1:$Q$382,15,FALSE)=0,"",VLOOKUP($D698,Leech_Combinations_20140919.xls!$A$1:$Q$382,15,FALSE))</f>
        <v>14</v>
      </c>
      <c r="L698" s="120"/>
      <c r="M698" s="120">
        <f>IF(VLOOKUP($D698,Leech_Combinations_20140919.xls!$A$1:$Q$382,13,FALSE)=0, "", VLOOKUP($D698,Leech_Combinations_20140919.xls!$A$1:$Q$382,13,FALSE))</f>
        <v>50</v>
      </c>
      <c r="N698" s="120" t="str">
        <f>IF(VLOOKUP($D698,Leech_Combinations_20140919.xls!$A$1:$Q$382,6,FALSE)=0, "", VLOOKUP($D698,Leech_Combinations_20140919.xls!$A$1:$Q$382,6,FALSE))</f>
        <v>QN 1026</v>
      </c>
      <c r="O698" s="120" t="str">
        <f>IF(VLOOKUP($D698,Leech_Combinations_20140919.xls!$A$1:$Q$382,3,FALSE)=0, "", VLOOKUP($D698,Leech_Combinations_20140919.xls!$A$1:$Q$382,3,FALSE))</f>
        <v>Đến, Cường, Lê</v>
      </c>
    </row>
    <row r="699" spans="2:15" s="108" customFormat="1">
      <c r="B699" s="108">
        <v>698</v>
      </c>
      <c r="C699" s="121" t="s">
        <v>711</v>
      </c>
      <c r="D699" s="109" t="s">
        <v>195</v>
      </c>
      <c r="E699" s="108" t="s">
        <v>3167</v>
      </c>
      <c r="F699" s="162" t="s">
        <v>3666</v>
      </c>
      <c r="G699" s="162" t="s">
        <v>3659</v>
      </c>
      <c r="H699" s="162"/>
      <c r="I699" s="110">
        <f>IF(VLOOKUP($D699,Leech_Combinations_20140919.xls!$A$1:$Q$382,2,FALSE)=0,"",VLOOKUP($D699,Leech_Combinations_20140919.xls!$A$1:$Q$382,2,FALSE))</f>
        <v>41619</v>
      </c>
      <c r="J699" s="110" t="str">
        <f>IF(VLOOKUP($D699,Leech_Combinations_20140919.xls!$A$1:$Q$382,14,FALSE)=0,"",VLOOKUP($D699,Leech_Combinations_20140919.xls!$A$1:$Q$382,14,FALSE))</f>
        <v>Quang nam NR</v>
      </c>
      <c r="K699" s="111">
        <f>IF(VLOOKUP($D699,Leech_Combinations_20140919.xls!$A$1:$Q$382,15,FALSE)=0,"",VLOOKUP($D699,Leech_Combinations_20140919.xls!$A$1:$Q$382,15,FALSE))</f>
        <v>14</v>
      </c>
      <c r="L699" s="120"/>
      <c r="M699" s="120">
        <f>IF(VLOOKUP($D699,Leech_Combinations_20140919.xls!$A$1:$Q$382,13,FALSE)=0, "", VLOOKUP($D699,Leech_Combinations_20140919.xls!$A$1:$Q$382,13,FALSE))</f>
        <v>50</v>
      </c>
      <c r="N699" s="120" t="str">
        <f>IF(VLOOKUP($D699,Leech_Combinations_20140919.xls!$A$1:$Q$382,6,FALSE)=0, "", VLOOKUP($D699,Leech_Combinations_20140919.xls!$A$1:$Q$382,6,FALSE))</f>
        <v>QN 1028</v>
      </c>
      <c r="O699" s="120" t="str">
        <f>IF(VLOOKUP($D699,Leech_Combinations_20140919.xls!$A$1:$Q$382,3,FALSE)=0, "", VLOOKUP($D699,Leech_Combinations_20140919.xls!$A$1:$Q$382,3,FALSE))</f>
        <v>Đến, Cường, Lê</v>
      </c>
    </row>
    <row r="700" spans="2:15" s="108" customFormat="1">
      <c r="B700" s="108">
        <v>699</v>
      </c>
      <c r="C700" s="121" t="s">
        <v>711</v>
      </c>
      <c r="D700" s="109" t="s">
        <v>417</v>
      </c>
      <c r="E700" s="108" t="s">
        <v>3167</v>
      </c>
      <c r="F700" s="162" t="s">
        <v>3666</v>
      </c>
      <c r="G700" s="162" t="s">
        <v>3659</v>
      </c>
      <c r="H700" s="162"/>
      <c r="I700" s="110">
        <f>IF(VLOOKUP($D700,Leech_Combinations_20140919.xls!$A$1:$Q$382,2,FALSE)=0,"",VLOOKUP($D700,Leech_Combinations_20140919.xls!$A$1:$Q$382,2,FALSE))</f>
        <v>41622</v>
      </c>
      <c r="J700" s="110" t="str">
        <f>IF(VLOOKUP($D700,Leech_Combinations_20140919.xls!$A$1:$Q$382,14,FALSE)=0,"",VLOOKUP($D700,Leech_Combinations_20140919.xls!$A$1:$Q$382,14,FALSE))</f>
        <v>Quang nam NR</v>
      </c>
      <c r="K700" s="111">
        <f>IF(VLOOKUP($D700,Leech_Combinations_20140919.xls!$A$1:$Q$382,15,FALSE)=0,"",VLOOKUP($D700,Leech_Combinations_20140919.xls!$A$1:$Q$382,15,FALSE))</f>
        <v>14</v>
      </c>
      <c r="L700" s="120"/>
      <c r="M700" s="120">
        <f>IF(VLOOKUP($D700,Leech_Combinations_20140919.xls!$A$1:$Q$382,13,FALSE)=0, "", VLOOKUP($D700,Leech_Combinations_20140919.xls!$A$1:$Q$382,13,FALSE))</f>
        <v>50</v>
      </c>
      <c r="N700" s="120" t="str">
        <f>IF(VLOOKUP($D700,Leech_Combinations_20140919.xls!$A$1:$Q$382,6,FALSE)=0, "", VLOOKUP($D700,Leech_Combinations_20140919.xls!$A$1:$Q$382,6,FALSE))</f>
        <v>QN 1030</v>
      </c>
      <c r="O700" s="120" t="str">
        <f>IF(VLOOKUP($D700,Leech_Combinations_20140919.xls!$A$1:$Q$382,3,FALSE)=0, "", VLOOKUP($D700,Leech_Combinations_20140919.xls!$A$1:$Q$382,3,FALSE))</f>
        <v>Đến, Lê, Lâm</v>
      </c>
    </row>
    <row r="701" spans="2:15" s="108" customFormat="1">
      <c r="B701" s="108">
        <v>700</v>
      </c>
      <c r="C701" s="121" t="s">
        <v>711</v>
      </c>
      <c r="D701" s="109" t="s">
        <v>313</v>
      </c>
      <c r="E701" s="108" t="s">
        <v>3167</v>
      </c>
      <c r="F701" s="162" t="s">
        <v>3666</v>
      </c>
      <c r="G701" s="162" t="s">
        <v>3659</v>
      </c>
      <c r="H701" s="162"/>
      <c r="I701" s="110">
        <f>IF(VLOOKUP($D701,Leech_Combinations_20140919.xls!$A$1:$Q$382,2,FALSE)=0,"",VLOOKUP($D701,Leech_Combinations_20140919.xls!$A$1:$Q$382,2,FALSE))</f>
        <v>41622</v>
      </c>
      <c r="J701" s="110" t="str">
        <f>IF(VLOOKUP($D701,Leech_Combinations_20140919.xls!$A$1:$Q$382,14,FALSE)=0,"",VLOOKUP($D701,Leech_Combinations_20140919.xls!$A$1:$Q$382,14,FALSE))</f>
        <v>Quang nam NR</v>
      </c>
      <c r="K701" s="111">
        <f>IF(VLOOKUP($D701,Leech_Combinations_20140919.xls!$A$1:$Q$382,15,FALSE)=0,"",VLOOKUP($D701,Leech_Combinations_20140919.xls!$A$1:$Q$382,15,FALSE))</f>
        <v>14</v>
      </c>
      <c r="L701" s="120"/>
      <c r="M701" s="120">
        <f>IF(VLOOKUP($D701,Leech_Combinations_20140919.xls!$A$1:$Q$382,13,FALSE)=0, "", VLOOKUP($D701,Leech_Combinations_20140919.xls!$A$1:$Q$382,13,FALSE))</f>
        <v>50</v>
      </c>
      <c r="N701" s="120" t="str">
        <f>IF(VLOOKUP($D701,Leech_Combinations_20140919.xls!$A$1:$Q$382,6,FALSE)=0, "", VLOOKUP($D701,Leech_Combinations_20140919.xls!$A$1:$Q$382,6,FALSE))</f>
        <v>QN 1032</v>
      </c>
      <c r="O701" s="120" t="str">
        <f>IF(VLOOKUP($D701,Leech_Combinations_20140919.xls!$A$1:$Q$382,3,FALSE)=0, "", VLOOKUP($D701,Leech_Combinations_20140919.xls!$A$1:$Q$382,3,FALSE))</f>
        <v>Đến, Lê, Lâm</v>
      </c>
    </row>
    <row r="702" spans="2:15" s="108" customFormat="1">
      <c r="B702" s="108">
        <v>701</v>
      </c>
      <c r="C702" s="121" t="s">
        <v>711</v>
      </c>
      <c r="D702" s="109" t="s">
        <v>133</v>
      </c>
      <c r="E702" s="108" t="s">
        <v>3167</v>
      </c>
      <c r="F702" s="162" t="s">
        <v>3666</v>
      </c>
      <c r="G702" s="162" t="s">
        <v>3659</v>
      </c>
      <c r="H702" s="162"/>
      <c r="I702" s="110">
        <f>IF(VLOOKUP($D702,Leech_Combinations_20140919.xls!$A$1:$Q$382,2,FALSE)=0,"",VLOOKUP($D702,Leech_Combinations_20140919.xls!$A$1:$Q$382,2,FALSE))</f>
        <v>41622</v>
      </c>
      <c r="J702" s="110" t="str">
        <f>IF(VLOOKUP($D702,Leech_Combinations_20140919.xls!$A$1:$Q$382,14,FALSE)=0,"",VLOOKUP($D702,Leech_Combinations_20140919.xls!$A$1:$Q$382,14,FALSE))</f>
        <v>Quang nam NR</v>
      </c>
      <c r="K702" s="111">
        <f>IF(VLOOKUP($D702,Leech_Combinations_20140919.xls!$A$1:$Q$382,15,FALSE)=0,"",VLOOKUP($D702,Leech_Combinations_20140919.xls!$A$1:$Q$382,15,FALSE))</f>
        <v>14</v>
      </c>
      <c r="L702" s="120"/>
      <c r="M702" s="120">
        <f>IF(VLOOKUP($D702,Leech_Combinations_20140919.xls!$A$1:$Q$382,13,FALSE)=0, "", VLOOKUP($D702,Leech_Combinations_20140919.xls!$A$1:$Q$382,13,FALSE))</f>
        <v>50</v>
      </c>
      <c r="N702" s="120" t="str">
        <f>IF(VLOOKUP($D702,Leech_Combinations_20140919.xls!$A$1:$Q$382,6,FALSE)=0, "", VLOOKUP($D702,Leech_Combinations_20140919.xls!$A$1:$Q$382,6,FALSE))</f>
        <v>QN 1036</v>
      </c>
      <c r="O702" s="120" t="str">
        <f>IF(VLOOKUP($D702,Leech_Combinations_20140919.xls!$A$1:$Q$382,3,FALSE)=0, "", VLOOKUP($D702,Leech_Combinations_20140919.xls!$A$1:$Q$382,3,FALSE))</f>
        <v>Đến, Lê, Lâm</v>
      </c>
    </row>
    <row r="703" spans="2:15" s="108" customFormat="1">
      <c r="B703" s="108">
        <v>702</v>
      </c>
      <c r="C703" s="121" t="s">
        <v>711</v>
      </c>
      <c r="D703" s="109" t="s">
        <v>70</v>
      </c>
      <c r="E703" s="108" t="s">
        <v>3167</v>
      </c>
      <c r="F703" s="162" t="s">
        <v>3666</v>
      </c>
      <c r="G703" s="162" t="s">
        <v>3659</v>
      </c>
      <c r="H703" s="162"/>
      <c r="I703" s="110">
        <f>IF(VLOOKUP($D703,Leech_Combinations_20140919.xls!$A$1:$Q$382,2,FALSE)=0,"",VLOOKUP($D703,Leech_Combinations_20140919.xls!$A$1:$Q$382,2,FALSE))</f>
        <v>41622</v>
      </c>
      <c r="J703" s="110" t="str">
        <f>IF(VLOOKUP($D703,Leech_Combinations_20140919.xls!$A$1:$Q$382,14,FALSE)=0,"",VLOOKUP($D703,Leech_Combinations_20140919.xls!$A$1:$Q$382,14,FALSE))</f>
        <v>Quang nam NR</v>
      </c>
      <c r="K703" s="111">
        <f>IF(VLOOKUP($D703,Leech_Combinations_20140919.xls!$A$1:$Q$382,15,FALSE)=0,"",VLOOKUP($D703,Leech_Combinations_20140919.xls!$A$1:$Q$382,15,FALSE))</f>
        <v>14</v>
      </c>
      <c r="L703" s="120"/>
      <c r="M703" s="120">
        <f>IF(VLOOKUP($D703,Leech_Combinations_20140919.xls!$A$1:$Q$382,13,FALSE)=0, "", VLOOKUP($D703,Leech_Combinations_20140919.xls!$A$1:$Q$382,13,FALSE))</f>
        <v>50</v>
      </c>
      <c r="N703" s="120" t="str">
        <f>IF(VLOOKUP($D703,Leech_Combinations_20140919.xls!$A$1:$Q$382,6,FALSE)=0, "", VLOOKUP($D703,Leech_Combinations_20140919.xls!$A$1:$Q$382,6,FALSE))</f>
        <v>QN 1038</v>
      </c>
      <c r="O703" s="120" t="str">
        <f>IF(VLOOKUP($D703,Leech_Combinations_20140919.xls!$A$1:$Q$382,3,FALSE)=0, "", VLOOKUP($D703,Leech_Combinations_20140919.xls!$A$1:$Q$382,3,FALSE))</f>
        <v>Đến, Lê, Lâm</v>
      </c>
    </row>
    <row r="704" spans="2:15" s="108" customFormat="1">
      <c r="B704" s="108">
        <v>703</v>
      </c>
      <c r="C704" s="121" t="s">
        <v>711</v>
      </c>
      <c r="D704" s="109" t="s">
        <v>314</v>
      </c>
      <c r="E704" s="108" t="s">
        <v>3167</v>
      </c>
      <c r="F704" s="162" t="s">
        <v>3666</v>
      </c>
      <c r="G704" s="162" t="s">
        <v>3659</v>
      </c>
      <c r="H704" s="162"/>
      <c r="I704" s="110">
        <f>IF(VLOOKUP($D704,Leech_Combinations_20140919.xls!$A$1:$Q$382,2,FALSE)=0,"",VLOOKUP($D704,Leech_Combinations_20140919.xls!$A$1:$Q$382,2,FALSE))</f>
        <v>41623</v>
      </c>
      <c r="J704" s="110" t="str">
        <f>IF(VLOOKUP($D704,Leech_Combinations_20140919.xls!$A$1:$Q$382,14,FALSE)=0,"",VLOOKUP($D704,Leech_Combinations_20140919.xls!$A$1:$Q$382,14,FALSE))</f>
        <v>Quang nam NR</v>
      </c>
      <c r="K704" s="111">
        <f>IF(VLOOKUP($D704,Leech_Combinations_20140919.xls!$A$1:$Q$382,15,FALSE)=0,"",VLOOKUP($D704,Leech_Combinations_20140919.xls!$A$1:$Q$382,15,FALSE))</f>
        <v>14</v>
      </c>
      <c r="L704" s="120"/>
      <c r="M704" s="120">
        <f>IF(VLOOKUP($D704,Leech_Combinations_20140919.xls!$A$1:$Q$382,13,FALSE)=0, "", VLOOKUP($D704,Leech_Combinations_20140919.xls!$A$1:$Q$382,13,FALSE))</f>
        <v>50</v>
      </c>
      <c r="N704" s="120" t="str">
        <f>IF(VLOOKUP($D704,Leech_Combinations_20140919.xls!$A$1:$Q$382,6,FALSE)=0, "", VLOOKUP($D704,Leech_Combinations_20140919.xls!$A$1:$Q$382,6,FALSE))</f>
        <v>QN 1043</v>
      </c>
      <c r="O704" s="120" t="str">
        <f>IF(VLOOKUP($D704,Leech_Combinations_20140919.xls!$A$1:$Q$382,3,FALSE)=0, "", VLOOKUP($D704,Leech_Combinations_20140919.xls!$A$1:$Q$382,3,FALSE))</f>
        <v>Triều, Lê, Tiu</v>
      </c>
    </row>
    <row r="705" spans="2:15" s="108" customFormat="1">
      <c r="B705" s="108">
        <v>704</v>
      </c>
      <c r="C705" s="121" t="s">
        <v>711</v>
      </c>
      <c r="D705" s="109" t="s">
        <v>71</v>
      </c>
      <c r="E705" s="108" t="s">
        <v>3167</v>
      </c>
      <c r="F705" s="162" t="s">
        <v>3666</v>
      </c>
      <c r="G705" s="162" t="s">
        <v>3659</v>
      </c>
      <c r="H705" s="162"/>
      <c r="I705" s="110">
        <f>IF(VLOOKUP($D705,Leech_Combinations_20140919.xls!$A$1:$Q$382,2,FALSE)=0,"",VLOOKUP($D705,Leech_Combinations_20140919.xls!$A$1:$Q$382,2,FALSE))</f>
        <v>41623</v>
      </c>
      <c r="J705" s="110" t="str">
        <f>IF(VLOOKUP($D705,Leech_Combinations_20140919.xls!$A$1:$Q$382,14,FALSE)=0,"",VLOOKUP($D705,Leech_Combinations_20140919.xls!$A$1:$Q$382,14,FALSE))</f>
        <v>Quang nam NR</v>
      </c>
      <c r="K705" s="111">
        <f>IF(VLOOKUP($D705,Leech_Combinations_20140919.xls!$A$1:$Q$382,15,FALSE)=0,"",VLOOKUP($D705,Leech_Combinations_20140919.xls!$A$1:$Q$382,15,FALSE))</f>
        <v>14</v>
      </c>
      <c r="L705" s="120"/>
      <c r="M705" s="120">
        <f>IF(VLOOKUP($D705,Leech_Combinations_20140919.xls!$A$1:$Q$382,13,FALSE)=0, "", VLOOKUP($D705,Leech_Combinations_20140919.xls!$A$1:$Q$382,13,FALSE))</f>
        <v>50</v>
      </c>
      <c r="N705" s="120" t="str">
        <f>IF(VLOOKUP($D705,Leech_Combinations_20140919.xls!$A$1:$Q$382,6,FALSE)=0, "", VLOOKUP($D705,Leech_Combinations_20140919.xls!$A$1:$Q$382,6,FALSE))</f>
        <v>QN 1049</v>
      </c>
      <c r="O705" s="120" t="str">
        <f>IF(VLOOKUP($D705,Leech_Combinations_20140919.xls!$A$1:$Q$382,3,FALSE)=0, "", VLOOKUP($D705,Leech_Combinations_20140919.xls!$A$1:$Q$382,3,FALSE))</f>
        <v>Triều, Lê, Tiu</v>
      </c>
    </row>
    <row r="706" spans="2:15" s="108" customFormat="1">
      <c r="B706" s="108">
        <v>705</v>
      </c>
      <c r="C706" s="121" t="s">
        <v>711</v>
      </c>
      <c r="D706" s="109" t="s">
        <v>253</v>
      </c>
      <c r="E706" s="108" t="s">
        <v>3167</v>
      </c>
      <c r="F706" s="162" t="s">
        <v>3666</v>
      </c>
      <c r="G706" s="162" t="s">
        <v>3659</v>
      </c>
      <c r="H706" s="162"/>
      <c r="I706" s="110">
        <f>IF(VLOOKUP($D706,Leech_Combinations_20140919.xls!$A$1:$Q$382,2,FALSE)=0,"",VLOOKUP($D706,Leech_Combinations_20140919.xls!$A$1:$Q$382,2,FALSE))</f>
        <v>41624</v>
      </c>
      <c r="J706" s="110" t="str">
        <f>IF(VLOOKUP($D706,Leech_Combinations_20140919.xls!$A$1:$Q$382,14,FALSE)=0,"",VLOOKUP($D706,Leech_Combinations_20140919.xls!$A$1:$Q$382,14,FALSE))</f>
        <v>Quang nam NR</v>
      </c>
      <c r="K706" s="111">
        <f>IF(VLOOKUP($D706,Leech_Combinations_20140919.xls!$A$1:$Q$382,15,FALSE)=0,"",VLOOKUP($D706,Leech_Combinations_20140919.xls!$A$1:$Q$382,15,FALSE))</f>
        <v>14</v>
      </c>
      <c r="L706" s="120"/>
      <c r="M706" s="120">
        <f>IF(VLOOKUP($D706,Leech_Combinations_20140919.xls!$A$1:$Q$382,13,FALSE)=0, "", VLOOKUP($D706,Leech_Combinations_20140919.xls!$A$1:$Q$382,13,FALSE))</f>
        <v>50</v>
      </c>
      <c r="N706" s="120" t="str">
        <f>IF(VLOOKUP($D706,Leech_Combinations_20140919.xls!$A$1:$Q$382,6,FALSE)=0, "", VLOOKUP($D706,Leech_Combinations_20140919.xls!$A$1:$Q$382,6,FALSE))</f>
        <v>QN 1051</v>
      </c>
      <c r="O706" s="120" t="str">
        <f>IF(VLOOKUP($D706,Leech_Combinations_20140919.xls!$A$1:$Q$382,3,FALSE)=0, "", VLOOKUP($D706,Leech_Combinations_20140919.xls!$A$1:$Q$382,3,FALSE))</f>
        <v>Lâm, Clum, Sếp</v>
      </c>
    </row>
    <row r="707" spans="2:15" s="108" customFormat="1">
      <c r="B707" s="108">
        <v>706</v>
      </c>
      <c r="C707" s="121" t="s">
        <v>711</v>
      </c>
      <c r="D707" s="109" t="s">
        <v>315</v>
      </c>
      <c r="E707" s="108" t="s">
        <v>3167</v>
      </c>
      <c r="F707" s="162" t="s">
        <v>3666</v>
      </c>
      <c r="G707" s="162" t="s">
        <v>3659</v>
      </c>
      <c r="H707" s="162"/>
      <c r="I707" s="110">
        <f>IF(VLOOKUP($D707,Leech_Combinations_20140919.xls!$A$1:$Q$382,2,FALSE)=0,"",VLOOKUP($D707,Leech_Combinations_20140919.xls!$A$1:$Q$382,2,FALSE))</f>
        <v>41618</v>
      </c>
      <c r="J707" s="110" t="str">
        <f>IF(VLOOKUP($D707,Leech_Combinations_20140919.xls!$A$1:$Q$382,14,FALSE)=0,"",VLOOKUP($D707,Leech_Combinations_20140919.xls!$A$1:$Q$382,14,FALSE))</f>
        <v>Quang nam NR</v>
      </c>
      <c r="K707" s="111">
        <f>IF(VLOOKUP($D707,Leech_Combinations_20140919.xls!$A$1:$Q$382,15,FALSE)=0,"",VLOOKUP($D707,Leech_Combinations_20140919.xls!$A$1:$Q$382,15,FALSE))</f>
        <v>14</v>
      </c>
      <c r="L707" s="120"/>
      <c r="M707" s="120">
        <f>IF(VLOOKUP($D707,Leech_Combinations_20140919.xls!$A$1:$Q$382,13,FALSE)=0, "", VLOOKUP($D707,Leech_Combinations_20140919.xls!$A$1:$Q$382,13,FALSE))</f>
        <v>50</v>
      </c>
      <c r="N707" s="120" t="str">
        <f>IF(VLOOKUP($D707,Leech_Combinations_20140919.xls!$A$1:$Q$382,6,FALSE)=0, "", VLOOKUP($D707,Leech_Combinations_20140919.xls!$A$1:$Q$382,6,FALSE))</f>
        <v>QN 2020</v>
      </c>
      <c r="O707" s="120" t="str">
        <f>IF(VLOOKUP($D707,Leech_Combinations_20140919.xls!$A$1:$Q$382,3,FALSE)=0, "", VLOOKUP($D707,Leech_Combinations_20140919.xls!$A$1:$Q$382,3,FALSE))</f>
        <v>Thắng, Clum, Tiu</v>
      </c>
    </row>
    <row r="708" spans="2:15" s="108" customFormat="1">
      <c r="B708" s="108">
        <v>707</v>
      </c>
      <c r="C708" s="121" t="s">
        <v>711</v>
      </c>
      <c r="D708" s="109" t="s">
        <v>405</v>
      </c>
      <c r="E708" s="108" t="s">
        <v>3167</v>
      </c>
      <c r="F708" s="162" t="s">
        <v>3666</v>
      </c>
      <c r="G708" s="162" t="s">
        <v>3659</v>
      </c>
      <c r="H708" s="162"/>
      <c r="I708" s="110">
        <f>IF(VLOOKUP($D708,Leech_Combinations_20140919.xls!$A$1:$Q$382,2,FALSE)=0,"",VLOOKUP($D708,Leech_Combinations_20140919.xls!$A$1:$Q$382,2,FALSE))</f>
        <v>41618</v>
      </c>
      <c r="J708" s="110" t="str">
        <f>IF(VLOOKUP($D708,Leech_Combinations_20140919.xls!$A$1:$Q$382,14,FALSE)=0,"",VLOOKUP($D708,Leech_Combinations_20140919.xls!$A$1:$Q$382,14,FALSE))</f>
        <v>Quang nam NR</v>
      </c>
      <c r="K708" s="111">
        <f>IF(VLOOKUP($D708,Leech_Combinations_20140919.xls!$A$1:$Q$382,15,FALSE)=0,"",VLOOKUP($D708,Leech_Combinations_20140919.xls!$A$1:$Q$382,15,FALSE))</f>
        <v>14</v>
      </c>
      <c r="L708" s="120"/>
      <c r="M708" s="120">
        <f>IF(VLOOKUP($D708,Leech_Combinations_20140919.xls!$A$1:$Q$382,13,FALSE)=0, "", VLOOKUP($D708,Leech_Combinations_20140919.xls!$A$1:$Q$382,13,FALSE))</f>
        <v>50</v>
      </c>
      <c r="N708" s="120" t="str">
        <f>IF(VLOOKUP($D708,Leech_Combinations_20140919.xls!$A$1:$Q$382,6,FALSE)=0, "", VLOOKUP($D708,Leech_Combinations_20140919.xls!$A$1:$Q$382,6,FALSE))</f>
        <v>QN 2022</v>
      </c>
      <c r="O708" s="120" t="str">
        <f>IF(VLOOKUP($D708,Leech_Combinations_20140919.xls!$A$1:$Q$382,3,FALSE)=0, "", VLOOKUP($D708,Leech_Combinations_20140919.xls!$A$1:$Q$382,3,FALSE))</f>
        <v>Thắng, Clum, Tiu</v>
      </c>
    </row>
    <row r="709" spans="2:15" s="108" customFormat="1">
      <c r="B709" s="108">
        <v>708</v>
      </c>
      <c r="C709" s="121" t="s">
        <v>711</v>
      </c>
      <c r="D709" s="109" t="s">
        <v>159</v>
      </c>
      <c r="E709" s="108" t="s">
        <v>3167</v>
      </c>
      <c r="F709" s="162" t="s">
        <v>3666</v>
      </c>
      <c r="G709" s="162" t="s">
        <v>3659</v>
      </c>
      <c r="H709" s="162"/>
      <c r="I709" s="110">
        <f>IF(VLOOKUP($D709,Leech_Combinations_20140919.xls!$A$1:$Q$382,2,FALSE)=0,"",VLOOKUP($D709,Leech_Combinations_20140919.xls!$A$1:$Q$382,2,FALSE))</f>
        <v>41622</v>
      </c>
      <c r="J709" s="110" t="str">
        <f>IF(VLOOKUP($D709,Leech_Combinations_20140919.xls!$A$1:$Q$382,14,FALSE)=0,"",VLOOKUP($D709,Leech_Combinations_20140919.xls!$A$1:$Q$382,14,FALSE))</f>
        <v>Quang nam NR</v>
      </c>
      <c r="K709" s="111">
        <f>IF(VLOOKUP($D709,Leech_Combinations_20140919.xls!$A$1:$Q$382,15,FALSE)=0,"",VLOOKUP($D709,Leech_Combinations_20140919.xls!$A$1:$Q$382,15,FALSE))</f>
        <v>14</v>
      </c>
      <c r="L709" s="120"/>
      <c r="M709" s="120">
        <f>IF(VLOOKUP($D709,Leech_Combinations_20140919.xls!$A$1:$Q$382,13,FALSE)=0, "", VLOOKUP($D709,Leech_Combinations_20140919.xls!$A$1:$Q$382,13,FALSE))</f>
        <v>50</v>
      </c>
      <c r="N709" s="120" t="str">
        <f>IF(VLOOKUP($D709,Leech_Combinations_20140919.xls!$A$1:$Q$382,6,FALSE)=0, "", VLOOKUP($D709,Leech_Combinations_20140919.xls!$A$1:$Q$382,6,FALSE))</f>
        <v>QN 2031</v>
      </c>
      <c r="O709" s="120" t="str">
        <f>IF(VLOOKUP($D709,Leech_Combinations_20140919.xls!$A$1:$Q$382,3,FALSE)=0, "", VLOOKUP($D709,Leech_Combinations_20140919.xls!$A$1:$Q$382,3,FALSE))</f>
        <v>Thắng, Cường</v>
      </c>
    </row>
    <row r="710" spans="2:15" s="108" customFormat="1">
      <c r="B710" s="108">
        <v>709</v>
      </c>
      <c r="C710" s="121" t="s">
        <v>711</v>
      </c>
      <c r="D710" s="109" t="s">
        <v>288</v>
      </c>
      <c r="E710" s="108" t="s">
        <v>3167</v>
      </c>
      <c r="F710" s="162" t="s">
        <v>3666</v>
      </c>
      <c r="G710" s="162" t="s">
        <v>3659</v>
      </c>
      <c r="H710" s="162"/>
      <c r="I710" s="110">
        <f>IF(VLOOKUP($D710,Leech_Combinations_20140919.xls!$A$1:$Q$382,2,FALSE)=0,"",VLOOKUP($D710,Leech_Combinations_20140919.xls!$A$1:$Q$382,2,FALSE))</f>
        <v>41623</v>
      </c>
      <c r="J710" s="110" t="str">
        <f>IF(VLOOKUP($D710,Leech_Combinations_20140919.xls!$A$1:$Q$382,14,FALSE)=0,"",VLOOKUP($D710,Leech_Combinations_20140919.xls!$A$1:$Q$382,14,FALSE))</f>
        <v>Quang nam NR</v>
      </c>
      <c r="K710" s="111">
        <f>IF(VLOOKUP($D710,Leech_Combinations_20140919.xls!$A$1:$Q$382,15,FALSE)=0,"",VLOOKUP($D710,Leech_Combinations_20140919.xls!$A$1:$Q$382,15,FALSE))</f>
        <v>14</v>
      </c>
      <c r="L710" s="120"/>
      <c r="M710" s="120">
        <f>IF(VLOOKUP($D710,Leech_Combinations_20140919.xls!$A$1:$Q$382,13,FALSE)=0, "", VLOOKUP($D710,Leech_Combinations_20140919.xls!$A$1:$Q$382,13,FALSE))</f>
        <v>50</v>
      </c>
      <c r="N710" s="120" t="str">
        <f>IF(VLOOKUP($D710,Leech_Combinations_20140919.xls!$A$1:$Q$382,6,FALSE)=0, "", VLOOKUP($D710,Leech_Combinations_20140919.xls!$A$1:$Q$382,6,FALSE))</f>
        <v>QN 2040</v>
      </c>
      <c r="O710" s="120" t="str">
        <f>IF(VLOOKUP($D710,Leech_Combinations_20140919.xls!$A$1:$Q$382,3,FALSE)=0, "", VLOOKUP($D710,Leech_Combinations_20140919.xls!$A$1:$Q$382,3,FALSE))</f>
        <v>Đến, Cường</v>
      </c>
    </row>
    <row r="711" spans="2:15" s="108" customFormat="1">
      <c r="B711" s="108">
        <v>710</v>
      </c>
      <c r="C711" s="121" t="s">
        <v>711</v>
      </c>
      <c r="D711" s="109" t="s">
        <v>125</v>
      </c>
      <c r="E711" s="108" t="s">
        <v>3167</v>
      </c>
      <c r="F711" s="162" t="s">
        <v>3666</v>
      </c>
      <c r="G711" s="162" t="s">
        <v>3659</v>
      </c>
      <c r="H711" s="162"/>
      <c r="I711" s="110">
        <f>IF(VLOOKUP($D711,Leech_Combinations_20140919.xls!$A$1:$Q$382,2,FALSE)=0,"",VLOOKUP($D711,Leech_Combinations_20140919.xls!$A$1:$Q$382,2,FALSE))</f>
        <v>41615</v>
      </c>
      <c r="J711" s="110" t="str">
        <f>IF(VLOOKUP($D711,Leech_Combinations_20140919.xls!$A$1:$Q$382,14,FALSE)=0,"",VLOOKUP($D711,Leech_Combinations_20140919.xls!$A$1:$Q$382,14,FALSE))</f>
        <v>Quang nam NR</v>
      </c>
      <c r="K711" s="111">
        <f>IF(VLOOKUP($D711,Leech_Combinations_20140919.xls!$A$1:$Q$382,15,FALSE)=0,"",VLOOKUP($D711,Leech_Combinations_20140919.xls!$A$1:$Q$382,15,FALSE))</f>
        <v>14</v>
      </c>
      <c r="L711" s="120"/>
      <c r="M711" s="120">
        <f>IF(VLOOKUP($D711,Leech_Combinations_20140919.xls!$A$1:$Q$382,13,FALSE)=0, "", VLOOKUP($D711,Leech_Combinations_20140919.xls!$A$1:$Q$382,13,FALSE))</f>
        <v>50</v>
      </c>
      <c r="N711" s="120" t="str">
        <f>IF(VLOOKUP($D711,Leech_Combinations_20140919.xls!$A$1:$Q$382,6,FALSE)=0, "", VLOOKUP($D711,Leech_Combinations_20140919.xls!$A$1:$Q$382,6,FALSE))</f>
        <v>QN 3000</v>
      </c>
      <c r="O711" s="120" t="str">
        <f>IF(VLOOKUP($D711,Leech_Combinations_20140919.xls!$A$1:$Q$382,3,FALSE)=0, "", VLOOKUP($D711,Leech_Combinations_20140919.xls!$A$1:$Q$382,3,FALSE))</f>
        <v>FG (Huy leader)</v>
      </c>
    </row>
    <row r="712" spans="2:15" s="108" customFormat="1">
      <c r="B712" s="108">
        <v>711</v>
      </c>
      <c r="C712" s="121" t="s">
        <v>711</v>
      </c>
      <c r="D712" s="109" t="s">
        <v>135</v>
      </c>
      <c r="E712" s="108" t="s">
        <v>3167</v>
      </c>
      <c r="F712" s="162" t="s">
        <v>3666</v>
      </c>
      <c r="G712" s="162" t="s">
        <v>3659</v>
      </c>
      <c r="H712" s="162"/>
      <c r="I712" s="110">
        <f>IF(VLOOKUP($D712,Leech_Combinations_20140919.xls!$A$1:$Q$382,2,FALSE)=0,"",VLOOKUP($D712,Leech_Combinations_20140919.xls!$A$1:$Q$382,2,FALSE))</f>
        <v>41616</v>
      </c>
      <c r="J712" s="110" t="str">
        <f>IF(VLOOKUP($D712,Leech_Combinations_20140919.xls!$A$1:$Q$382,14,FALSE)=0,"",VLOOKUP($D712,Leech_Combinations_20140919.xls!$A$1:$Q$382,14,FALSE))</f>
        <v>Quang nam NR</v>
      </c>
      <c r="K712" s="111">
        <f>IF(VLOOKUP($D712,Leech_Combinations_20140919.xls!$A$1:$Q$382,15,FALSE)=0,"",VLOOKUP($D712,Leech_Combinations_20140919.xls!$A$1:$Q$382,15,FALSE))</f>
        <v>14</v>
      </c>
      <c r="L712" s="120"/>
      <c r="M712" s="120">
        <f>IF(VLOOKUP($D712,Leech_Combinations_20140919.xls!$A$1:$Q$382,13,FALSE)=0, "", VLOOKUP($D712,Leech_Combinations_20140919.xls!$A$1:$Q$382,13,FALSE))</f>
        <v>50</v>
      </c>
      <c r="N712" s="120" t="str">
        <f>IF(VLOOKUP($D712,Leech_Combinations_20140919.xls!$A$1:$Q$382,6,FALSE)=0, "", VLOOKUP($D712,Leech_Combinations_20140919.xls!$A$1:$Q$382,6,FALSE))</f>
        <v>QN 3007</v>
      </c>
      <c r="O712" s="120" t="str">
        <f>IF(VLOOKUP($D712,Leech_Combinations_20140919.xls!$A$1:$Q$382,3,FALSE)=0, "", VLOOKUP($D712,Leech_Combinations_20140919.xls!$A$1:$Q$382,3,FALSE))</f>
        <v>FG (Huy leader)</v>
      </c>
    </row>
  </sheetData>
  <autoFilter ref="A1:R712" xr:uid="{00000000-0009-0000-0000-000002000000}">
    <sortState ref="A2:O712">
      <sortCondition ref="B1:B712"/>
    </sortState>
  </autoFilter>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4"/>
  <sheetViews>
    <sheetView workbookViewId="0">
      <selection activeCell="D26" sqref="D26"/>
    </sheetView>
  </sheetViews>
  <sheetFormatPr baseColWidth="10" defaultColWidth="11" defaultRowHeight="16"/>
  <cols>
    <col min="2" max="2" width="21.5" bestFit="1" customWidth="1"/>
    <col min="3" max="3" width="15" bestFit="1" customWidth="1"/>
  </cols>
  <sheetData>
    <row r="1" spans="1:6">
      <c r="A1" t="s">
        <v>512</v>
      </c>
      <c r="B1" t="s">
        <v>3607</v>
      </c>
      <c r="C1" t="s">
        <v>3667</v>
      </c>
      <c r="D1" t="s">
        <v>3666</v>
      </c>
      <c r="F1" s="110"/>
    </row>
    <row r="2" spans="1:6">
      <c r="A2" t="s">
        <v>51</v>
      </c>
      <c r="B2" t="s">
        <v>3608</v>
      </c>
      <c r="C2" t="s">
        <v>3667</v>
      </c>
      <c r="D2" t="s">
        <v>3666</v>
      </c>
      <c r="F2" s="110"/>
    </row>
    <row r="3" spans="1:6">
      <c r="A3" t="s">
        <v>444</v>
      </c>
      <c r="B3" t="s">
        <v>3609</v>
      </c>
      <c r="C3" t="s">
        <v>3667</v>
      </c>
      <c r="D3" t="s">
        <v>3666</v>
      </c>
      <c r="F3" s="110"/>
    </row>
    <row r="4" spans="1:6">
      <c r="A4" t="s">
        <v>19</v>
      </c>
      <c r="B4" t="s">
        <v>3610</v>
      </c>
      <c r="C4" t="s">
        <v>3667</v>
      </c>
      <c r="D4" t="s">
        <v>3666</v>
      </c>
      <c r="F4" s="110"/>
    </row>
    <row r="5" spans="1:6">
      <c r="A5" t="s">
        <v>505</v>
      </c>
      <c r="B5" t="s">
        <v>3611</v>
      </c>
      <c r="C5" t="s">
        <v>3668</v>
      </c>
      <c r="D5" t="s">
        <v>3666</v>
      </c>
      <c r="F5" s="110"/>
    </row>
    <row r="6" spans="1:6">
      <c r="A6" t="s">
        <v>437</v>
      </c>
      <c r="B6" t="s">
        <v>3612</v>
      </c>
      <c r="C6" t="s">
        <v>3667</v>
      </c>
      <c r="D6" t="s">
        <v>3666</v>
      </c>
      <c r="F6" s="110"/>
    </row>
    <row r="7" spans="1:6">
      <c r="A7" t="s">
        <v>281</v>
      </c>
      <c r="B7" t="s">
        <v>3613</v>
      </c>
      <c r="C7" t="s">
        <v>3668</v>
      </c>
      <c r="D7" t="s">
        <v>3666</v>
      </c>
      <c r="F7" s="110"/>
    </row>
    <row r="8" spans="1:6">
      <c r="A8" t="s">
        <v>464</v>
      </c>
      <c r="B8" t="s">
        <v>3614</v>
      </c>
      <c r="C8" t="s">
        <v>3668</v>
      </c>
      <c r="D8" t="s">
        <v>3666</v>
      </c>
      <c r="F8" s="110"/>
    </row>
    <row r="9" spans="1:6">
      <c r="A9" t="s">
        <v>504</v>
      </c>
      <c r="B9" t="s">
        <v>3615</v>
      </c>
      <c r="C9" t="s">
        <v>3668</v>
      </c>
      <c r="D9" t="s">
        <v>3666</v>
      </c>
      <c r="F9" s="110"/>
    </row>
    <row r="10" spans="1:6">
      <c r="A10" t="s">
        <v>513</v>
      </c>
      <c r="B10" t="s">
        <v>3616</v>
      </c>
      <c r="C10" t="s">
        <v>3668</v>
      </c>
      <c r="D10" t="s">
        <v>3666</v>
      </c>
      <c r="F10" s="110"/>
    </row>
    <row r="11" spans="1:6">
      <c r="A11" t="s">
        <v>509</v>
      </c>
      <c r="B11" t="s">
        <v>3617</v>
      </c>
      <c r="C11" t="s">
        <v>3668</v>
      </c>
      <c r="D11" t="s">
        <v>3666</v>
      </c>
      <c r="F11" s="110"/>
    </row>
    <row r="12" spans="1:6">
      <c r="A12" t="s">
        <v>378</v>
      </c>
      <c r="B12" t="s">
        <v>3618</v>
      </c>
      <c r="C12" t="s">
        <v>3668</v>
      </c>
      <c r="D12" t="s">
        <v>3666</v>
      </c>
      <c r="F12" s="110"/>
    </row>
    <row r="13" spans="1:6">
      <c r="A13" t="s">
        <v>58</v>
      </c>
      <c r="B13" t="s">
        <v>3619</v>
      </c>
      <c r="C13" t="s">
        <v>3668</v>
      </c>
      <c r="D13" t="s">
        <v>3666</v>
      </c>
      <c r="F13" s="110"/>
    </row>
    <row r="14" spans="1:6">
      <c r="A14" t="s">
        <v>179</v>
      </c>
      <c r="B14" t="s">
        <v>3620</v>
      </c>
      <c r="C14" t="s">
        <v>3667</v>
      </c>
      <c r="D14" t="s">
        <v>3666</v>
      </c>
      <c r="F14" s="110"/>
    </row>
    <row r="15" spans="1:6">
      <c r="A15" t="s">
        <v>146</v>
      </c>
      <c r="B15" t="s">
        <v>3621</v>
      </c>
      <c r="C15" t="s">
        <v>3667</v>
      </c>
      <c r="D15" t="s">
        <v>3666</v>
      </c>
      <c r="F15" s="110"/>
    </row>
    <row r="16" spans="1:6">
      <c r="A16" t="s">
        <v>471</v>
      </c>
      <c r="B16" t="s">
        <v>3622</v>
      </c>
      <c r="C16" t="s">
        <v>3667</v>
      </c>
      <c r="D16" t="s">
        <v>3666</v>
      </c>
      <c r="F16" s="110"/>
    </row>
    <row r="17" spans="1:6">
      <c r="A17" t="s">
        <v>346</v>
      </c>
      <c r="B17" t="s">
        <v>3623</v>
      </c>
      <c r="C17" t="s">
        <v>3667</v>
      </c>
      <c r="D17" t="s">
        <v>3666</v>
      </c>
      <c r="F17" s="110"/>
    </row>
    <row r="18" spans="1:6">
      <c r="A18" t="s">
        <v>403</v>
      </c>
      <c r="B18" t="s">
        <v>3624</v>
      </c>
      <c r="C18" t="s">
        <v>3667</v>
      </c>
      <c r="D18" t="s">
        <v>3666</v>
      </c>
      <c r="F18" s="110"/>
    </row>
    <row r="19" spans="1:6">
      <c r="A19" t="s">
        <v>430</v>
      </c>
      <c r="B19" t="s">
        <v>3625</v>
      </c>
      <c r="C19" t="s">
        <v>3657</v>
      </c>
      <c r="D19" t="s">
        <v>3666</v>
      </c>
      <c r="F19" s="110"/>
    </row>
    <row r="20" spans="1:6">
      <c r="A20" t="s">
        <v>103</v>
      </c>
      <c r="B20" t="s">
        <v>3626</v>
      </c>
      <c r="C20" t="s">
        <v>3668</v>
      </c>
      <c r="D20" t="s">
        <v>3666</v>
      </c>
      <c r="F20" s="110"/>
    </row>
    <row r="21" spans="1:6">
      <c r="A21" t="s">
        <v>506</v>
      </c>
      <c r="B21" t="s">
        <v>3627</v>
      </c>
      <c r="C21" t="s">
        <v>3668</v>
      </c>
      <c r="D21" t="s">
        <v>3666</v>
      </c>
    </row>
    <row r="22" spans="1:6">
      <c r="A22" t="s">
        <v>374</v>
      </c>
      <c r="B22" t="s">
        <v>3628</v>
      </c>
      <c r="C22" t="s">
        <v>3667</v>
      </c>
      <c r="D22" t="s">
        <v>3666</v>
      </c>
    </row>
    <row r="23" spans="1:6">
      <c r="A23" t="s">
        <v>368</v>
      </c>
      <c r="B23" t="s">
        <v>3629</v>
      </c>
      <c r="C23" t="s">
        <v>3667</v>
      </c>
      <c r="D23" t="s">
        <v>3666</v>
      </c>
    </row>
    <row r="24" spans="1:6">
      <c r="A24" t="s">
        <v>492</v>
      </c>
      <c r="B24" t="s">
        <v>3630</v>
      </c>
      <c r="C24" t="s">
        <v>3667</v>
      </c>
      <c r="D24" t="s">
        <v>3666</v>
      </c>
    </row>
    <row r="25" spans="1:6">
      <c r="A25" t="s">
        <v>438</v>
      </c>
      <c r="B25" t="s">
        <v>3631</v>
      </c>
      <c r="C25" t="s">
        <v>3667</v>
      </c>
      <c r="D25" t="s">
        <v>3666</v>
      </c>
    </row>
    <row r="26" spans="1:6">
      <c r="A26" t="s">
        <v>451</v>
      </c>
      <c r="B26" t="s">
        <v>3632</v>
      </c>
      <c r="C26" t="s">
        <v>3667</v>
      </c>
      <c r="D26" t="s">
        <v>3666</v>
      </c>
    </row>
    <row r="27" spans="1:6">
      <c r="A27" t="s">
        <v>3634</v>
      </c>
      <c r="B27" t="s">
        <v>3633</v>
      </c>
      <c r="C27" t="s">
        <v>3667</v>
      </c>
      <c r="D27" t="s">
        <v>3666</v>
      </c>
    </row>
    <row r="28" spans="1:6">
      <c r="A28" t="s">
        <v>436</v>
      </c>
      <c r="B28" t="s">
        <v>3635</v>
      </c>
      <c r="C28" t="s">
        <v>3667</v>
      </c>
      <c r="D28" t="s">
        <v>3666</v>
      </c>
    </row>
    <row r="29" spans="1:6">
      <c r="A29" t="s">
        <v>410</v>
      </c>
      <c r="B29" t="s">
        <v>3636</v>
      </c>
      <c r="C29" t="s">
        <v>3667</v>
      </c>
      <c r="D29" t="s">
        <v>3666</v>
      </c>
    </row>
    <row r="30" spans="1:6">
      <c r="A30" t="s">
        <v>364</v>
      </c>
      <c r="B30" t="s">
        <v>3637</v>
      </c>
      <c r="C30" t="s">
        <v>3667</v>
      </c>
      <c r="D30" t="s">
        <v>3666</v>
      </c>
    </row>
    <row r="31" spans="1:6">
      <c r="A31" t="s">
        <v>99</v>
      </c>
      <c r="B31" t="s">
        <v>3638</v>
      </c>
      <c r="C31" t="s">
        <v>3667</v>
      </c>
      <c r="D31" t="s">
        <v>3666</v>
      </c>
    </row>
    <row r="32" spans="1:6">
      <c r="A32" t="s">
        <v>12</v>
      </c>
      <c r="B32" t="s">
        <v>3639</v>
      </c>
      <c r="C32" t="s">
        <v>3667</v>
      </c>
      <c r="D32" t="s">
        <v>3666</v>
      </c>
    </row>
    <row r="33" spans="1:4">
      <c r="A33" t="s">
        <v>474</v>
      </c>
      <c r="B33" t="s">
        <v>3640</v>
      </c>
      <c r="C33" t="s">
        <v>3667</v>
      </c>
      <c r="D33" t="s">
        <v>3666</v>
      </c>
    </row>
    <row r="34" spans="1:4">
      <c r="A34" t="s">
        <v>289</v>
      </c>
      <c r="B34" t="s">
        <v>3641</v>
      </c>
      <c r="C34" t="s">
        <v>3667</v>
      </c>
      <c r="D34" t="s">
        <v>3666</v>
      </c>
    </row>
    <row r="35" spans="1:4">
      <c r="A35" t="s">
        <v>406</v>
      </c>
      <c r="B35" t="s">
        <v>3642</v>
      </c>
      <c r="C35" t="s">
        <v>3667</v>
      </c>
      <c r="D35" t="s">
        <v>3666</v>
      </c>
    </row>
    <row r="36" spans="1:4">
      <c r="A36" t="s">
        <v>164</v>
      </c>
      <c r="B36" t="s">
        <v>3643</v>
      </c>
      <c r="C36" t="s">
        <v>3667</v>
      </c>
      <c r="D36" t="s">
        <v>3666</v>
      </c>
    </row>
    <row r="37" spans="1:4">
      <c r="A37" t="s">
        <v>508</v>
      </c>
      <c r="B37" t="s">
        <v>3644</v>
      </c>
      <c r="C37" t="s">
        <v>3667</v>
      </c>
      <c r="D37" t="s">
        <v>3666</v>
      </c>
    </row>
    <row r="38" spans="1:4">
      <c r="A38" t="s">
        <v>3646</v>
      </c>
      <c r="B38" t="s">
        <v>3645</v>
      </c>
      <c r="C38" t="s">
        <v>3667</v>
      </c>
      <c r="D38" t="s">
        <v>3666</v>
      </c>
    </row>
    <row r="39" spans="1:4">
      <c r="A39" t="s">
        <v>3648</v>
      </c>
      <c r="B39" t="s">
        <v>3647</v>
      </c>
      <c r="C39" t="s">
        <v>3667</v>
      </c>
      <c r="D39" t="s">
        <v>3666</v>
      </c>
    </row>
    <row r="40" spans="1:4">
      <c r="A40" t="s">
        <v>456</v>
      </c>
      <c r="B40" t="s">
        <v>2492</v>
      </c>
      <c r="C40" t="s">
        <v>3667</v>
      </c>
      <c r="D40" t="s">
        <v>3666</v>
      </c>
    </row>
    <row r="41" spans="1:4">
      <c r="A41" t="s">
        <v>382</v>
      </c>
      <c r="B41" t="s">
        <v>2495</v>
      </c>
      <c r="C41" t="s">
        <v>3667</v>
      </c>
      <c r="D41" t="s">
        <v>3666</v>
      </c>
    </row>
    <row r="42" spans="1:4">
      <c r="A42" t="s">
        <v>3649</v>
      </c>
      <c r="B42" t="s">
        <v>2479</v>
      </c>
      <c r="C42" t="s">
        <v>3667</v>
      </c>
      <c r="D42" t="s">
        <v>3666</v>
      </c>
    </row>
    <row r="43" spans="1:4">
      <c r="A43" t="s">
        <v>3651</v>
      </c>
      <c r="B43" t="s">
        <v>3650</v>
      </c>
      <c r="C43" t="s">
        <v>3667</v>
      </c>
      <c r="D43" t="s">
        <v>3666</v>
      </c>
    </row>
    <row r="44" spans="1:4">
      <c r="A44" t="s">
        <v>630</v>
      </c>
      <c r="B44" t="s">
        <v>2505</v>
      </c>
      <c r="C44" t="s">
        <v>3667</v>
      </c>
      <c r="D44" t="s">
        <v>3666</v>
      </c>
    </row>
  </sheetData>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16"/>
  <sheetViews>
    <sheetView topLeftCell="H1" workbookViewId="0">
      <pane ySplit="1" topLeftCell="A2" activePane="bottomLeft" state="frozen"/>
      <selection pane="bottomLeft" activeCell="P2" sqref="P2:P18"/>
    </sheetView>
  </sheetViews>
  <sheetFormatPr baseColWidth="10" defaultColWidth="10.83203125" defaultRowHeight="14"/>
  <cols>
    <col min="1" max="1" width="10.83203125" style="123"/>
    <col min="2" max="2" width="11.5" style="123" customWidth="1"/>
    <col min="3" max="3" width="19.33203125" style="123" customWidth="1"/>
    <col min="4" max="4" width="12" style="123" customWidth="1"/>
    <col min="5" max="5" width="22.5" style="123" bestFit="1" customWidth="1"/>
    <col min="6" max="8" width="11.33203125" style="123" customWidth="1"/>
    <col min="9" max="13" width="10.1640625" style="123" customWidth="1"/>
    <col min="14" max="14" width="10.33203125" style="123" customWidth="1"/>
    <col min="15" max="15" width="8.6640625" style="123" customWidth="1"/>
    <col min="16" max="16" width="12.5" style="123" customWidth="1"/>
    <col min="17" max="17" width="12.6640625" style="154" bestFit="1" customWidth="1"/>
    <col min="18" max="18" width="12.5" style="154" customWidth="1"/>
    <col min="19" max="19" width="31.1640625" style="123" bestFit="1" customWidth="1"/>
    <col min="20" max="22" width="11.5" style="123" customWidth="1"/>
    <col min="23" max="23" width="11.5" style="163" customWidth="1"/>
    <col min="24" max="24" width="17.6640625" style="123" bestFit="1" customWidth="1"/>
    <col min="25" max="25" width="11.5" style="123" customWidth="1"/>
    <col min="26" max="26" width="14.6640625" style="123" customWidth="1"/>
    <col min="27" max="16384" width="10.83203125" style="123"/>
  </cols>
  <sheetData>
    <row r="1" spans="1:26" s="134" customFormat="1" ht="83" customHeight="1">
      <c r="A1" s="134" t="str">
        <f>W1</f>
        <v>ECEC ID</v>
      </c>
      <c r="B1" s="125" t="s">
        <v>2257</v>
      </c>
      <c r="C1" s="125" t="s">
        <v>2258</v>
      </c>
      <c r="D1" s="125" t="s">
        <v>2259</v>
      </c>
      <c r="E1" s="125" t="s">
        <v>2260</v>
      </c>
      <c r="F1" s="127" t="s">
        <v>3171</v>
      </c>
      <c r="G1" s="127" t="s">
        <v>3172</v>
      </c>
      <c r="H1" s="128" t="s">
        <v>3173</v>
      </c>
      <c r="I1" s="127" t="s">
        <v>3174</v>
      </c>
      <c r="J1" s="127" t="s">
        <v>3175</v>
      </c>
      <c r="K1" s="127" t="s">
        <v>3176</v>
      </c>
      <c r="L1" s="127" t="s">
        <v>3177</v>
      </c>
      <c r="M1" s="127" t="s">
        <v>3178</v>
      </c>
      <c r="N1" s="125" t="s">
        <v>3179</v>
      </c>
      <c r="O1" s="129" t="s">
        <v>2261</v>
      </c>
      <c r="P1" s="125" t="s">
        <v>3180</v>
      </c>
      <c r="Q1" s="164" t="s">
        <v>2258</v>
      </c>
      <c r="R1" s="164" t="s">
        <v>3664</v>
      </c>
      <c r="S1" s="130" t="s">
        <v>3168</v>
      </c>
      <c r="T1" s="131" t="s">
        <v>3181</v>
      </c>
      <c r="U1" s="131" t="s">
        <v>3182</v>
      </c>
      <c r="V1" s="132" t="s">
        <v>3183</v>
      </c>
      <c r="W1" s="132" t="s">
        <v>3184</v>
      </c>
      <c r="X1" s="132" t="s">
        <v>3185</v>
      </c>
      <c r="Y1" s="133" t="s">
        <v>3186</v>
      </c>
      <c r="Z1" s="133" t="s">
        <v>3187</v>
      </c>
    </row>
    <row r="2" spans="1:26">
      <c r="A2" s="134" t="str">
        <f t="shared" ref="A2:A65" si="0">W2</f>
        <v>WWF57</v>
      </c>
      <c r="B2" s="135"/>
      <c r="C2" s="135" t="s">
        <v>818</v>
      </c>
      <c r="D2" s="136" t="s">
        <v>819</v>
      </c>
      <c r="E2" s="135" t="s">
        <v>820</v>
      </c>
      <c r="F2" s="135"/>
      <c r="G2" s="135"/>
      <c r="H2" s="135"/>
      <c r="I2" s="135"/>
      <c r="J2" s="135"/>
      <c r="K2" s="135"/>
      <c r="L2" s="135"/>
      <c r="M2" s="135"/>
      <c r="N2" s="137">
        <v>5</v>
      </c>
      <c r="O2" s="138" t="s">
        <v>821</v>
      </c>
      <c r="P2" s="173" t="s">
        <v>3169</v>
      </c>
      <c r="Q2" s="165" t="s">
        <v>3662</v>
      </c>
      <c r="R2" s="165" t="s">
        <v>819</v>
      </c>
      <c r="S2" s="175">
        <v>156</v>
      </c>
      <c r="T2" s="139" t="s">
        <v>3188</v>
      </c>
      <c r="U2" s="139">
        <v>526</v>
      </c>
      <c r="V2" s="140" t="s">
        <v>821</v>
      </c>
      <c r="W2" s="141" t="s">
        <v>87</v>
      </c>
      <c r="X2" s="141" t="s">
        <v>3189</v>
      </c>
      <c r="Y2" s="142" t="s">
        <v>3190</v>
      </c>
      <c r="Z2" s="143" t="s">
        <v>3191</v>
      </c>
    </row>
    <row r="3" spans="1:26">
      <c r="A3" s="134" t="str">
        <f t="shared" si="0"/>
        <v>WWF57</v>
      </c>
      <c r="B3" s="135"/>
      <c r="C3" s="135" t="s">
        <v>818</v>
      </c>
      <c r="D3" s="136" t="s">
        <v>819</v>
      </c>
      <c r="E3" s="135" t="s">
        <v>823</v>
      </c>
      <c r="F3" s="135"/>
      <c r="G3" s="135"/>
      <c r="H3" s="135"/>
      <c r="I3" s="135"/>
      <c r="J3" s="135"/>
      <c r="K3" s="135"/>
      <c r="L3" s="135"/>
      <c r="M3" s="135"/>
      <c r="N3" s="135" t="s">
        <v>824</v>
      </c>
      <c r="O3" s="138" t="s">
        <v>825</v>
      </c>
      <c r="P3" s="174"/>
      <c r="Q3" s="165" t="s">
        <v>3662</v>
      </c>
      <c r="R3" s="165" t="s">
        <v>819</v>
      </c>
      <c r="S3" s="176"/>
      <c r="T3" s="139" t="s">
        <v>3188</v>
      </c>
      <c r="U3" s="139">
        <v>527</v>
      </c>
      <c r="V3" s="140" t="s">
        <v>825</v>
      </c>
      <c r="W3" s="141" t="s">
        <v>87</v>
      </c>
      <c r="X3" s="141" t="s">
        <v>3189</v>
      </c>
      <c r="Y3" s="142" t="s">
        <v>3190</v>
      </c>
      <c r="Z3" s="143" t="s">
        <v>3191</v>
      </c>
    </row>
    <row r="4" spans="1:26">
      <c r="A4" s="134" t="str">
        <f t="shared" si="0"/>
        <v>WWF57</v>
      </c>
      <c r="B4" s="135"/>
      <c r="C4" s="135" t="s">
        <v>818</v>
      </c>
      <c r="D4" s="136" t="s">
        <v>819</v>
      </c>
      <c r="E4" s="135" t="s">
        <v>826</v>
      </c>
      <c r="F4" s="135"/>
      <c r="G4" s="135"/>
      <c r="H4" s="135"/>
      <c r="I4" s="135"/>
      <c r="J4" s="135"/>
      <c r="K4" s="135"/>
      <c r="L4" s="135"/>
      <c r="M4" s="135"/>
      <c r="N4" s="137">
        <v>12</v>
      </c>
      <c r="O4" s="144" t="s">
        <v>827</v>
      </c>
      <c r="P4" s="174"/>
      <c r="Q4" s="165" t="s">
        <v>3662</v>
      </c>
      <c r="R4" s="165" t="s">
        <v>819</v>
      </c>
      <c r="S4" s="176"/>
      <c r="T4" s="139" t="s">
        <v>3188</v>
      </c>
      <c r="U4" s="139">
        <v>528</v>
      </c>
      <c r="V4" s="140" t="s">
        <v>827</v>
      </c>
      <c r="W4" s="141" t="s">
        <v>87</v>
      </c>
      <c r="X4" s="141" t="s">
        <v>3189</v>
      </c>
      <c r="Y4" s="142" t="s">
        <v>3190</v>
      </c>
      <c r="Z4" s="143" t="s">
        <v>3191</v>
      </c>
    </row>
    <row r="5" spans="1:26">
      <c r="A5" s="134" t="str">
        <f t="shared" si="0"/>
        <v>WWF57</v>
      </c>
      <c r="B5" s="135"/>
      <c r="C5" s="135" t="s">
        <v>818</v>
      </c>
      <c r="D5" s="136" t="s">
        <v>819</v>
      </c>
      <c r="E5" s="135" t="s">
        <v>828</v>
      </c>
      <c r="F5" s="135"/>
      <c r="G5" s="135"/>
      <c r="H5" s="135"/>
      <c r="I5" s="135"/>
      <c r="J5" s="135"/>
      <c r="K5" s="135"/>
      <c r="L5" s="135"/>
      <c r="M5" s="135"/>
      <c r="N5" s="137">
        <v>16</v>
      </c>
      <c r="O5" s="144" t="s">
        <v>829</v>
      </c>
      <c r="P5" s="174"/>
      <c r="Q5" s="165" t="s">
        <v>3662</v>
      </c>
      <c r="R5" s="165" t="s">
        <v>819</v>
      </c>
      <c r="S5" s="176"/>
      <c r="T5" s="139" t="s">
        <v>3188</v>
      </c>
      <c r="U5" s="139">
        <v>529</v>
      </c>
      <c r="V5" s="140" t="s">
        <v>829</v>
      </c>
      <c r="W5" s="141" t="s">
        <v>87</v>
      </c>
      <c r="X5" s="141" t="s">
        <v>3189</v>
      </c>
      <c r="Y5" s="142" t="s">
        <v>3190</v>
      </c>
      <c r="Z5" s="143" t="s">
        <v>3191</v>
      </c>
    </row>
    <row r="6" spans="1:26">
      <c r="A6" s="134" t="str">
        <f t="shared" si="0"/>
        <v>WWF57</v>
      </c>
      <c r="B6" s="135"/>
      <c r="C6" s="135" t="s">
        <v>818</v>
      </c>
      <c r="D6" s="136" t="s">
        <v>819</v>
      </c>
      <c r="E6" s="135" t="s">
        <v>830</v>
      </c>
      <c r="F6" s="135"/>
      <c r="G6" s="135"/>
      <c r="H6" s="135"/>
      <c r="I6" s="135"/>
      <c r="J6" s="135"/>
      <c r="K6" s="135"/>
      <c r="L6" s="135"/>
      <c r="M6" s="135"/>
      <c r="N6" s="137">
        <v>16</v>
      </c>
      <c r="O6" s="144" t="s">
        <v>831</v>
      </c>
      <c r="P6" s="174"/>
      <c r="Q6" s="165" t="s">
        <v>3662</v>
      </c>
      <c r="R6" s="165" t="s">
        <v>819</v>
      </c>
      <c r="S6" s="176"/>
      <c r="T6" s="139" t="s">
        <v>3188</v>
      </c>
      <c r="U6" s="139">
        <v>530</v>
      </c>
      <c r="V6" s="140" t="s">
        <v>831</v>
      </c>
      <c r="W6" s="141" t="s">
        <v>87</v>
      </c>
      <c r="X6" s="141" t="s">
        <v>3189</v>
      </c>
      <c r="Y6" s="142" t="s">
        <v>3190</v>
      </c>
      <c r="Z6" s="143" t="s">
        <v>3191</v>
      </c>
    </row>
    <row r="7" spans="1:26">
      <c r="A7" s="134" t="str">
        <f t="shared" si="0"/>
        <v>WWF57</v>
      </c>
      <c r="B7" s="135"/>
      <c r="C7" s="135" t="s">
        <v>818</v>
      </c>
      <c r="D7" s="136" t="s">
        <v>819</v>
      </c>
      <c r="E7" s="135" t="s">
        <v>832</v>
      </c>
      <c r="F7" s="135"/>
      <c r="G7" s="135"/>
      <c r="H7" s="135"/>
      <c r="I7" s="135"/>
      <c r="J7" s="135"/>
      <c r="K7" s="135"/>
      <c r="L7" s="135"/>
      <c r="M7" s="135"/>
      <c r="N7" s="137">
        <v>1</v>
      </c>
      <c r="O7" s="144" t="s">
        <v>833</v>
      </c>
      <c r="P7" s="174"/>
      <c r="Q7" s="165" t="s">
        <v>3662</v>
      </c>
      <c r="R7" s="165" t="s">
        <v>819</v>
      </c>
      <c r="S7" s="176"/>
      <c r="T7" s="139" t="s">
        <v>3188</v>
      </c>
      <c r="U7" s="139">
        <v>531</v>
      </c>
      <c r="V7" s="140" t="s">
        <v>833</v>
      </c>
      <c r="W7" s="141" t="s">
        <v>87</v>
      </c>
      <c r="X7" s="141" t="s">
        <v>3189</v>
      </c>
      <c r="Y7" s="142" t="s">
        <v>3190</v>
      </c>
      <c r="Z7" s="143" t="s">
        <v>3191</v>
      </c>
    </row>
    <row r="8" spans="1:26">
      <c r="A8" s="134" t="str">
        <f t="shared" si="0"/>
        <v>WWF57</v>
      </c>
      <c r="B8" s="135"/>
      <c r="C8" s="135" t="s">
        <v>818</v>
      </c>
      <c r="D8" s="136" t="s">
        <v>819</v>
      </c>
      <c r="E8" s="135" t="s">
        <v>834</v>
      </c>
      <c r="F8" s="135"/>
      <c r="G8" s="135"/>
      <c r="H8" s="135"/>
      <c r="I8" s="135"/>
      <c r="J8" s="135"/>
      <c r="K8" s="135"/>
      <c r="L8" s="135"/>
      <c r="M8" s="135"/>
      <c r="N8" s="137">
        <v>9</v>
      </c>
      <c r="O8" s="144" t="s">
        <v>835</v>
      </c>
      <c r="P8" s="174"/>
      <c r="Q8" s="165" t="s">
        <v>3662</v>
      </c>
      <c r="R8" s="165" t="s">
        <v>819</v>
      </c>
      <c r="S8" s="176"/>
      <c r="T8" s="139" t="s">
        <v>3188</v>
      </c>
      <c r="U8" s="139">
        <v>532</v>
      </c>
      <c r="V8" s="140" t="s">
        <v>835</v>
      </c>
      <c r="W8" s="141" t="s">
        <v>87</v>
      </c>
      <c r="X8" s="141" t="s">
        <v>3189</v>
      </c>
      <c r="Y8" s="142" t="s">
        <v>3190</v>
      </c>
      <c r="Z8" s="143" t="s">
        <v>3191</v>
      </c>
    </row>
    <row r="9" spans="1:26">
      <c r="A9" s="134" t="str">
        <f t="shared" si="0"/>
        <v>WWF57</v>
      </c>
      <c r="B9" s="135"/>
      <c r="C9" s="135" t="s">
        <v>818</v>
      </c>
      <c r="D9" s="136" t="s">
        <v>819</v>
      </c>
      <c r="E9" s="135" t="s">
        <v>836</v>
      </c>
      <c r="F9" s="135"/>
      <c r="G9" s="135"/>
      <c r="H9" s="135"/>
      <c r="I9" s="135"/>
      <c r="J9" s="135"/>
      <c r="K9" s="135"/>
      <c r="L9" s="135"/>
      <c r="M9" s="135"/>
      <c r="N9" s="137">
        <v>8</v>
      </c>
      <c r="O9" s="144" t="s">
        <v>837</v>
      </c>
      <c r="P9" s="174"/>
      <c r="Q9" s="165" t="s">
        <v>3662</v>
      </c>
      <c r="R9" s="165" t="s">
        <v>819</v>
      </c>
      <c r="S9" s="176"/>
      <c r="T9" s="139" t="s">
        <v>3188</v>
      </c>
      <c r="U9" s="139">
        <v>533</v>
      </c>
      <c r="V9" s="140" t="s">
        <v>837</v>
      </c>
      <c r="W9" s="141" t="s">
        <v>87</v>
      </c>
      <c r="X9" s="141" t="s">
        <v>3189</v>
      </c>
      <c r="Y9" s="142" t="s">
        <v>3190</v>
      </c>
      <c r="Z9" s="143" t="s">
        <v>3191</v>
      </c>
    </row>
    <row r="10" spans="1:26">
      <c r="A10" s="134" t="str">
        <f t="shared" si="0"/>
        <v>WWF57</v>
      </c>
      <c r="B10" s="135"/>
      <c r="C10" s="135" t="s">
        <v>818</v>
      </c>
      <c r="D10" s="136" t="s">
        <v>819</v>
      </c>
      <c r="E10" s="135" t="s">
        <v>838</v>
      </c>
      <c r="F10" s="135"/>
      <c r="G10" s="135"/>
      <c r="H10" s="135"/>
      <c r="I10" s="135"/>
      <c r="J10" s="135"/>
      <c r="K10" s="135"/>
      <c r="L10" s="135"/>
      <c r="M10" s="135"/>
      <c r="N10" s="137">
        <v>3</v>
      </c>
      <c r="O10" s="138" t="s">
        <v>839</v>
      </c>
      <c r="P10" s="174"/>
      <c r="Q10" s="165" t="s">
        <v>3662</v>
      </c>
      <c r="R10" s="165" t="s">
        <v>819</v>
      </c>
      <c r="S10" s="176"/>
      <c r="T10" s="139" t="s">
        <v>3188</v>
      </c>
      <c r="U10" s="139">
        <v>534</v>
      </c>
      <c r="V10" s="140" t="s">
        <v>839</v>
      </c>
      <c r="W10" s="141" t="s">
        <v>87</v>
      </c>
      <c r="X10" s="141" t="s">
        <v>3189</v>
      </c>
      <c r="Y10" s="142" t="s">
        <v>3190</v>
      </c>
      <c r="Z10" s="143" t="s">
        <v>3191</v>
      </c>
    </row>
    <row r="11" spans="1:26">
      <c r="A11" s="134" t="str">
        <f t="shared" si="0"/>
        <v>WWF57</v>
      </c>
      <c r="B11" s="135"/>
      <c r="C11" s="135" t="s">
        <v>818</v>
      </c>
      <c r="D11" s="136" t="s">
        <v>819</v>
      </c>
      <c r="E11" s="135" t="s">
        <v>840</v>
      </c>
      <c r="F11" s="135"/>
      <c r="G11" s="135"/>
      <c r="H11" s="135"/>
      <c r="I11" s="135"/>
      <c r="J11" s="135"/>
      <c r="K11" s="135"/>
      <c r="L11" s="135"/>
      <c r="M11" s="135"/>
      <c r="N11" s="137">
        <v>4</v>
      </c>
      <c r="O11" s="144" t="s">
        <v>841</v>
      </c>
      <c r="P11" s="174"/>
      <c r="Q11" s="165" t="s">
        <v>3662</v>
      </c>
      <c r="R11" s="165" t="s">
        <v>819</v>
      </c>
      <c r="S11" s="176"/>
      <c r="T11" s="139" t="s">
        <v>3188</v>
      </c>
      <c r="U11" s="139">
        <v>535</v>
      </c>
      <c r="V11" s="140" t="s">
        <v>841</v>
      </c>
      <c r="W11" s="141" t="s">
        <v>87</v>
      </c>
      <c r="X11" s="141" t="s">
        <v>3189</v>
      </c>
      <c r="Y11" s="142" t="s">
        <v>3190</v>
      </c>
      <c r="Z11" s="143" t="s">
        <v>3191</v>
      </c>
    </row>
    <row r="12" spans="1:26">
      <c r="A12" s="134" t="str">
        <f t="shared" si="0"/>
        <v>WWF57</v>
      </c>
      <c r="B12" s="135"/>
      <c r="C12" s="135" t="s">
        <v>818</v>
      </c>
      <c r="D12" s="136" t="s">
        <v>819</v>
      </c>
      <c r="E12" s="135" t="s">
        <v>842</v>
      </c>
      <c r="F12" s="135"/>
      <c r="G12" s="135"/>
      <c r="H12" s="135"/>
      <c r="I12" s="135"/>
      <c r="J12" s="135"/>
      <c r="K12" s="135"/>
      <c r="L12" s="135"/>
      <c r="M12" s="135"/>
      <c r="N12" s="137">
        <v>9</v>
      </c>
      <c r="O12" s="144" t="s">
        <v>843</v>
      </c>
      <c r="P12" s="174"/>
      <c r="Q12" s="165" t="s">
        <v>3662</v>
      </c>
      <c r="R12" s="165" t="s">
        <v>819</v>
      </c>
      <c r="S12" s="176"/>
      <c r="T12" s="139" t="s">
        <v>3188</v>
      </c>
      <c r="U12" s="139">
        <v>536</v>
      </c>
      <c r="V12" s="140" t="s">
        <v>843</v>
      </c>
      <c r="W12" s="141" t="s">
        <v>87</v>
      </c>
      <c r="X12" s="141" t="s">
        <v>3189</v>
      </c>
      <c r="Y12" s="142" t="s">
        <v>3190</v>
      </c>
      <c r="Z12" s="143" t="s">
        <v>3191</v>
      </c>
    </row>
    <row r="13" spans="1:26">
      <c r="A13" s="134" t="str">
        <f t="shared" si="0"/>
        <v>WWF57</v>
      </c>
      <c r="B13" s="135"/>
      <c r="C13" s="135" t="s">
        <v>818</v>
      </c>
      <c r="D13" s="136" t="s">
        <v>819</v>
      </c>
      <c r="E13" s="135" t="s">
        <v>844</v>
      </c>
      <c r="F13" s="135"/>
      <c r="G13" s="135"/>
      <c r="H13" s="135"/>
      <c r="I13" s="135"/>
      <c r="J13" s="135"/>
      <c r="K13" s="135"/>
      <c r="L13" s="135"/>
      <c r="M13" s="135"/>
      <c r="N13" s="137">
        <v>5</v>
      </c>
      <c r="O13" s="144" t="s">
        <v>845</v>
      </c>
      <c r="P13" s="174"/>
      <c r="Q13" s="165" t="s">
        <v>3662</v>
      </c>
      <c r="R13" s="165" t="s">
        <v>819</v>
      </c>
      <c r="S13" s="176"/>
      <c r="T13" s="139" t="s">
        <v>3188</v>
      </c>
      <c r="U13" s="139">
        <v>537</v>
      </c>
      <c r="V13" s="140" t="s">
        <v>845</v>
      </c>
      <c r="W13" s="141" t="s">
        <v>87</v>
      </c>
      <c r="X13" s="141" t="s">
        <v>3189</v>
      </c>
      <c r="Y13" s="142" t="s">
        <v>3190</v>
      </c>
      <c r="Z13" s="143" t="s">
        <v>3191</v>
      </c>
    </row>
    <row r="14" spans="1:26">
      <c r="A14" s="134" t="str">
        <f t="shared" si="0"/>
        <v>WWF57</v>
      </c>
      <c r="B14" s="135"/>
      <c r="C14" s="135" t="s">
        <v>818</v>
      </c>
      <c r="D14" s="136" t="s">
        <v>819</v>
      </c>
      <c r="E14" s="135" t="s">
        <v>846</v>
      </c>
      <c r="F14" s="135"/>
      <c r="G14" s="135"/>
      <c r="H14" s="135"/>
      <c r="I14" s="135"/>
      <c r="J14" s="135"/>
      <c r="K14" s="135"/>
      <c r="L14" s="135"/>
      <c r="M14" s="135"/>
      <c r="N14" s="137">
        <v>18</v>
      </c>
      <c r="O14" s="144" t="s">
        <v>847</v>
      </c>
      <c r="P14" s="174"/>
      <c r="Q14" s="165" t="s">
        <v>3662</v>
      </c>
      <c r="R14" s="165" t="s">
        <v>819</v>
      </c>
      <c r="S14" s="176"/>
      <c r="T14" s="139" t="s">
        <v>3188</v>
      </c>
      <c r="U14" s="139">
        <v>538</v>
      </c>
      <c r="V14" s="140" t="s">
        <v>847</v>
      </c>
      <c r="W14" s="141" t="s">
        <v>87</v>
      </c>
      <c r="X14" s="141" t="s">
        <v>3189</v>
      </c>
      <c r="Y14" s="142" t="s">
        <v>3190</v>
      </c>
      <c r="Z14" s="143" t="s">
        <v>3191</v>
      </c>
    </row>
    <row r="15" spans="1:26">
      <c r="A15" s="134" t="str">
        <f t="shared" si="0"/>
        <v>WWF57</v>
      </c>
      <c r="B15" s="135"/>
      <c r="C15" s="135" t="s">
        <v>818</v>
      </c>
      <c r="D15" s="136" t="s">
        <v>819</v>
      </c>
      <c r="E15" s="135" t="s">
        <v>848</v>
      </c>
      <c r="F15" s="135"/>
      <c r="G15" s="135"/>
      <c r="H15" s="135"/>
      <c r="I15" s="135"/>
      <c r="J15" s="135"/>
      <c r="K15" s="135"/>
      <c r="L15" s="135"/>
      <c r="M15" s="135"/>
      <c r="N15" s="137">
        <v>3</v>
      </c>
      <c r="O15" s="144" t="s">
        <v>849</v>
      </c>
      <c r="P15" s="174"/>
      <c r="Q15" s="165" t="s">
        <v>3662</v>
      </c>
      <c r="R15" s="165" t="s">
        <v>819</v>
      </c>
      <c r="S15" s="176"/>
      <c r="T15" s="139" t="s">
        <v>3188</v>
      </c>
      <c r="U15" s="139">
        <v>539</v>
      </c>
      <c r="V15" s="140" t="s">
        <v>849</v>
      </c>
      <c r="W15" s="141" t="s">
        <v>87</v>
      </c>
      <c r="X15" s="141" t="s">
        <v>3189</v>
      </c>
      <c r="Y15" s="142" t="s">
        <v>3190</v>
      </c>
      <c r="Z15" s="143" t="s">
        <v>3191</v>
      </c>
    </row>
    <row r="16" spans="1:26">
      <c r="A16" s="134" t="str">
        <f t="shared" si="0"/>
        <v>WWF57</v>
      </c>
      <c r="B16" s="135"/>
      <c r="C16" s="135" t="s">
        <v>818</v>
      </c>
      <c r="D16" s="136" t="s">
        <v>819</v>
      </c>
      <c r="E16" s="135" t="s">
        <v>850</v>
      </c>
      <c r="F16" s="135"/>
      <c r="G16" s="135"/>
      <c r="H16" s="135"/>
      <c r="I16" s="135"/>
      <c r="J16" s="135"/>
      <c r="K16" s="135"/>
      <c r="L16" s="135"/>
      <c r="M16" s="135"/>
      <c r="N16" s="137">
        <v>3</v>
      </c>
      <c r="O16" s="144" t="s">
        <v>851</v>
      </c>
      <c r="P16" s="174"/>
      <c r="Q16" s="165" t="s">
        <v>3662</v>
      </c>
      <c r="R16" s="165" t="s">
        <v>819</v>
      </c>
      <c r="S16" s="176"/>
      <c r="T16" s="139" t="s">
        <v>3188</v>
      </c>
      <c r="U16" s="139">
        <v>540</v>
      </c>
      <c r="V16" s="140" t="s">
        <v>851</v>
      </c>
      <c r="W16" s="141" t="s">
        <v>87</v>
      </c>
      <c r="X16" s="141" t="s">
        <v>3189</v>
      </c>
      <c r="Y16" s="142" t="s">
        <v>3190</v>
      </c>
      <c r="Z16" s="143" t="s">
        <v>3191</v>
      </c>
    </row>
    <row r="17" spans="1:26">
      <c r="A17" s="134" t="str">
        <f t="shared" si="0"/>
        <v>WWF57</v>
      </c>
      <c r="B17" s="135"/>
      <c r="C17" s="135" t="s">
        <v>818</v>
      </c>
      <c r="D17" s="136" t="s">
        <v>819</v>
      </c>
      <c r="E17" s="135" t="s">
        <v>852</v>
      </c>
      <c r="F17" s="135"/>
      <c r="G17" s="135"/>
      <c r="H17" s="135"/>
      <c r="I17" s="135"/>
      <c r="J17" s="135"/>
      <c r="K17" s="135"/>
      <c r="L17" s="135"/>
      <c r="M17" s="135"/>
      <c r="N17" s="137">
        <v>9</v>
      </c>
      <c r="O17" s="144" t="s">
        <v>853</v>
      </c>
      <c r="P17" s="174"/>
      <c r="Q17" s="165" t="s">
        <v>3662</v>
      </c>
      <c r="R17" s="165" t="s">
        <v>819</v>
      </c>
      <c r="S17" s="176"/>
      <c r="T17" s="139" t="s">
        <v>3188</v>
      </c>
      <c r="U17" s="139">
        <v>541</v>
      </c>
      <c r="V17" s="140" t="s">
        <v>853</v>
      </c>
      <c r="W17" s="141" t="s">
        <v>87</v>
      </c>
      <c r="X17" s="141" t="s">
        <v>3189</v>
      </c>
      <c r="Y17" s="142" t="s">
        <v>3190</v>
      </c>
      <c r="Z17" s="143" t="s">
        <v>3191</v>
      </c>
    </row>
    <row r="18" spans="1:26">
      <c r="A18" s="134" t="str">
        <f t="shared" si="0"/>
        <v>WWF57</v>
      </c>
      <c r="B18" s="135"/>
      <c r="C18" s="135" t="s">
        <v>818</v>
      </c>
      <c r="D18" s="136" t="s">
        <v>819</v>
      </c>
      <c r="E18" s="135" t="s">
        <v>854</v>
      </c>
      <c r="F18" s="135"/>
      <c r="G18" s="135"/>
      <c r="H18" s="135"/>
      <c r="I18" s="135"/>
      <c r="J18" s="135"/>
      <c r="K18" s="135"/>
      <c r="L18" s="135"/>
      <c r="M18" s="135"/>
      <c r="N18" s="137">
        <v>5</v>
      </c>
      <c r="O18" s="138" t="s">
        <v>855</v>
      </c>
      <c r="P18" s="174"/>
      <c r="Q18" s="165" t="s">
        <v>3662</v>
      </c>
      <c r="R18" s="165" t="s">
        <v>819</v>
      </c>
      <c r="S18" s="176"/>
      <c r="T18" s="139" t="s">
        <v>3188</v>
      </c>
      <c r="U18" s="139">
        <v>542</v>
      </c>
      <c r="V18" s="140" t="s">
        <v>855</v>
      </c>
      <c r="W18" s="141" t="s">
        <v>87</v>
      </c>
      <c r="X18" s="141" t="s">
        <v>3189</v>
      </c>
      <c r="Y18" s="142" t="s">
        <v>3190</v>
      </c>
      <c r="Z18" s="143" t="s">
        <v>3191</v>
      </c>
    </row>
    <row r="19" spans="1:26">
      <c r="A19" s="134" t="str">
        <f t="shared" si="0"/>
        <v>WWF58</v>
      </c>
      <c r="B19" s="145"/>
      <c r="C19" s="145" t="s">
        <v>856</v>
      </c>
      <c r="D19" s="136" t="s">
        <v>819</v>
      </c>
      <c r="E19" s="145" t="s">
        <v>857</v>
      </c>
      <c r="F19" s="145"/>
      <c r="G19" s="145"/>
      <c r="H19" s="145"/>
      <c r="I19" s="145"/>
      <c r="J19" s="145"/>
      <c r="K19" s="145"/>
      <c r="L19" s="145"/>
      <c r="M19" s="145"/>
      <c r="N19" s="145"/>
      <c r="O19" s="144" t="s">
        <v>858</v>
      </c>
      <c r="P19" s="146"/>
      <c r="Q19" s="165" t="s">
        <v>3662</v>
      </c>
      <c r="R19" s="165" t="s">
        <v>819</v>
      </c>
      <c r="S19" s="147"/>
      <c r="T19" s="139" t="s">
        <v>3188</v>
      </c>
      <c r="U19" s="139">
        <v>543</v>
      </c>
      <c r="V19" s="140" t="s">
        <v>858</v>
      </c>
      <c r="W19" s="141" t="s">
        <v>537</v>
      </c>
      <c r="X19" s="141" t="s">
        <v>3192</v>
      </c>
      <c r="Y19" s="142" t="s">
        <v>3190</v>
      </c>
      <c r="Z19" s="143" t="s">
        <v>3191</v>
      </c>
    </row>
    <row r="20" spans="1:26">
      <c r="A20" s="134" t="str">
        <f t="shared" si="0"/>
        <v>WWF59</v>
      </c>
      <c r="B20" s="145"/>
      <c r="C20" s="145" t="s">
        <v>856</v>
      </c>
      <c r="D20" s="136" t="s">
        <v>819</v>
      </c>
      <c r="E20" s="145" t="s">
        <v>860</v>
      </c>
      <c r="F20" s="145"/>
      <c r="G20" s="145"/>
      <c r="H20" s="145"/>
      <c r="I20" s="145"/>
      <c r="J20" s="145"/>
      <c r="K20" s="145"/>
      <c r="L20" s="145"/>
      <c r="M20" s="145"/>
      <c r="N20" s="145"/>
      <c r="O20" s="138" t="s">
        <v>861</v>
      </c>
      <c r="P20" s="148"/>
      <c r="Q20" s="165" t="s">
        <v>3662</v>
      </c>
      <c r="R20" s="165" t="s">
        <v>819</v>
      </c>
      <c r="S20" s="147"/>
      <c r="T20" s="139" t="s">
        <v>3188</v>
      </c>
      <c r="U20" s="139">
        <v>544</v>
      </c>
      <c r="V20" s="140" t="s">
        <v>861</v>
      </c>
      <c r="W20" s="141" t="s">
        <v>344</v>
      </c>
      <c r="X20" s="141" t="s">
        <v>3192</v>
      </c>
      <c r="Y20" s="142" t="s">
        <v>3190</v>
      </c>
      <c r="Z20" s="143" t="s">
        <v>3191</v>
      </c>
    </row>
    <row r="21" spans="1:26">
      <c r="A21" s="134" t="str">
        <f t="shared" si="0"/>
        <v>WWF60</v>
      </c>
      <c r="B21" s="145"/>
      <c r="C21" s="145" t="s">
        <v>856</v>
      </c>
      <c r="D21" s="136" t="s">
        <v>819</v>
      </c>
      <c r="E21" s="145" t="s">
        <v>862</v>
      </c>
      <c r="F21" s="145"/>
      <c r="G21" s="145"/>
      <c r="H21" s="145"/>
      <c r="I21" s="145"/>
      <c r="J21" s="145"/>
      <c r="K21" s="145"/>
      <c r="L21" s="145"/>
      <c r="M21" s="145"/>
      <c r="N21" s="145"/>
      <c r="O21" s="144" t="s">
        <v>863</v>
      </c>
      <c r="P21" s="148"/>
      <c r="Q21" s="165" t="s">
        <v>3662</v>
      </c>
      <c r="R21" s="165" t="s">
        <v>819</v>
      </c>
      <c r="S21" s="147"/>
      <c r="T21" s="139" t="s">
        <v>3188</v>
      </c>
      <c r="U21" s="139">
        <v>545</v>
      </c>
      <c r="V21" s="140" t="s">
        <v>863</v>
      </c>
      <c r="W21" s="141" t="s">
        <v>337</v>
      </c>
      <c r="X21" s="141" t="s">
        <v>3192</v>
      </c>
      <c r="Y21" s="142" t="s">
        <v>3190</v>
      </c>
      <c r="Z21" s="143" t="s">
        <v>3191</v>
      </c>
    </row>
    <row r="22" spans="1:26">
      <c r="A22" s="134" t="str">
        <f t="shared" si="0"/>
        <v>WWF61</v>
      </c>
      <c r="B22" s="145"/>
      <c r="C22" s="145" t="s">
        <v>856</v>
      </c>
      <c r="D22" s="136" t="s">
        <v>819</v>
      </c>
      <c r="E22" s="145" t="s">
        <v>864</v>
      </c>
      <c r="F22" s="145"/>
      <c r="G22" s="145"/>
      <c r="H22" s="145"/>
      <c r="I22" s="145"/>
      <c r="J22" s="145"/>
      <c r="K22" s="145"/>
      <c r="L22" s="145"/>
      <c r="M22" s="145"/>
      <c r="N22" s="145"/>
      <c r="O22" s="138" t="s">
        <v>865</v>
      </c>
      <c r="P22" s="148"/>
      <c r="Q22" s="165" t="s">
        <v>3662</v>
      </c>
      <c r="R22" s="165" t="s">
        <v>819</v>
      </c>
      <c r="S22" s="147"/>
      <c r="T22" s="139" t="s">
        <v>3188</v>
      </c>
      <c r="U22" s="139">
        <v>546</v>
      </c>
      <c r="V22" s="140" t="s">
        <v>865</v>
      </c>
      <c r="W22" s="141" t="s">
        <v>528</v>
      </c>
      <c r="X22" s="141" t="s">
        <v>3192</v>
      </c>
      <c r="Y22" s="142" t="s">
        <v>3190</v>
      </c>
      <c r="Z22" s="143" t="s">
        <v>3191</v>
      </c>
    </row>
    <row r="23" spans="1:26">
      <c r="A23" s="134" t="str">
        <f t="shared" si="0"/>
        <v>WWF62</v>
      </c>
      <c r="B23" s="145"/>
      <c r="C23" s="145" t="s">
        <v>856</v>
      </c>
      <c r="D23" s="136" t="s">
        <v>819</v>
      </c>
      <c r="E23" s="145" t="s">
        <v>866</v>
      </c>
      <c r="F23" s="145"/>
      <c r="G23" s="145"/>
      <c r="H23" s="145"/>
      <c r="I23" s="145"/>
      <c r="J23" s="145"/>
      <c r="K23" s="145"/>
      <c r="L23" s="145"/>
      <c r="M23" s="145"/>
      <c r="N23" s="145"/>
      <c r="O23" s="144" t="s">
        <v>867</v>
      </c>
      <c r="P23" s="148"/>
      <c r="Q23" s="165" t="s">
        <v>3662</v>
      </c>
      <c r="R23" s="165" t="s">
        <v>819</v>
      </c>
      <c r="S23" s="147"/>
      <c r="T23" s="139" t="s">
        <v>3188</v>
      </c>
      <c r="U23" s="139">
        <v>547</v>
      </c>
      <c r="V23" s="140" t="s">
        <v>867</v>
      </c>
      <c r="W23" s="141" t="s">
        <v>321</v>
      </c>
      <c r="X23" s="141" t="s">
        <v>3192</v>
      </c>
      <c r="Y23" s="142" t="s">
        <v>3190</v>
      </c>
      <c r="Z23" s="143" t="s">
        <v>3191</v>
      </c>
    </row>
    <row r="24" spans="1:26">
      <c r="A24" s="134" t="str">
        <f t="shared" si="0"/>
        <v>WWF63</v>
      </c>
      <c r="B24" s="145"/>
      <c r="C24" s="145" t="s">
        <v>856</v>
      </c>
      <c r="D24" s="136" t="s">
        <v>819</v>
      </c>
      <c r="E24" s="145" t="s">
        <v>868</v>
      </c>
      <c r="F24" s="145"/>
      <c r="G24" s="145"/>
      <c r="H24" s="145"/>
      <c r="I24" s="145"/>
      <c r="J24" s="145"/>
      <c r="K24" s="145"/>
      <c r="L24" s="145"/>
      <c r="M24" s="145"/>
      <c r="N24" s="145"/>
      <c r="O24" s="138" t="s">
        <v>869</v>
      </c>
      <c r="P24" s="148"/>
      <c r="Q24" s="165" t="s">
        <v>3662</v>
      </c>
      <c r="R24" s="165" t="s">
        <v>819</v>
      </c>
      <c r="S24" s="147"/>
      <c r="T24" s="139" t="s">
        <v>3188</v>
      </c>
      <c r="U24" s="139">
        <v>548</v>
      </c>
      <c r="V24" s="140" t="s">
        <v>869</v>
      </c>
      <c r="W24" s="141" t="s">
        <v>870</v>
      </c>
      <c r="X24" s="141" t="s">
        <v>3192</v>
      </c>
      <c r="Y24" s="142" t="s">
        <v>3190</v>
      </c>
      <c r="Z24" s="143" t="s">
        <v>3191</v>
      </c>
    </row>
    <row r="25" spans="1:26">
      <c r="A25" s="134" t="str">
        <f t="shared" si="0"/>
        <v>WWF64</v>
      </c>
      <c r="B25" s="145"/>
      <c r="C25" s="145" t="s">
        <v>856</v>
      </c>
      <c r="D25" s="136" t="s">
        <v>819</v>
      </c>
      <c r="E25" s="145" t="s">
        <v>871</v>
      </c>
      <c r="F25" s="145"/>
      <c r="G25" s="145"/>
      <c r="H25" s="145"/>
      <c r="I25" s="145"/>
      <c r="J25" s="145"/>
      <c r="K25" s="145"/>
      <c r="L25" s="145"/>
      <c r="M25" s="145"/>
      <c r="N25" s="145"/>
      <c r="O25" s="144" t="s">
        <v>872</v>
      </c>
      <c r="P25" s="148"/>
      <c r="Q25" s="165" t="s">
        <v>3662</v>
      </c>
      <c r="R25" s="165" t="s">
        <v>819</v>
      </c>
      <c r="S25" s="147"/>
      <c r="T25" s="139" t="s">
        <v>3188</v>
      </c>
      <c r="U25" s="139">
        <v>549</v>
      </c>
      <c r="V25" s="140" t="s">
        <v>872</v>
      </c>
      <c r="W25" s="141" t="s">
        <v>322</v>
      </c>
      <c r="X25" s="141" t="s">
        <v>3189</v>
      </c>
      <c r="Y25" s="142" t="s">
        <v>3190</v>
      </c>
      <c r="Z25" s="143" t="s">
        <v>3191</v>
      </c>
    </row>
    <row r="26" spans="1:26">
      <c r="A26" s="134" t="str">
        <f t="shared" si="0"/>
        <v>WWF65</v>
      </c>
      <c r="B26" s="145"/>
      <c r="C26" s="145" t="s">
        <v>856</v>
      </c>
      <c r="D26" s="136" t="s">
        <v>819</v>
      </c>
      <c r="E26" s="145" t="s">
        <v>873</v>
      </c>
      <c r="F26" s="145"/>
      <c r="G26" s="145"/>
      <c r="H26" s="145"/>
      <c r="I26" s="145"/>
      <c r="J26" s="145"/>
      <c r="K26" s="145"/>
      <c r="L26" s="145"/>
      <c r="M26" s="145"/>
      <c r="N26" s="145"/>
      <c r="O26" s="138" t="s">
        <v>874</v>
      </c>
      <c r="P26" s="148"/>
      <c r="Q26" s="165" t="s">
        <v>3662</v>
      </c>
      <c r="R26" s="165" t="s">
        <v>819</v>
      </c>
      <c r="S26" s="147"/>
      <c r="T26" s="139" t="s">
        <v>3188</v>
      </c>
      <c r="U26" s="139">
        <v>550</v>
      </c>
      <c r="V26" s="140" t="s">
        <v>874</v>
      </c>
      <c r="W26" s="141" t="s">
        <v>42</v>
      </c>
      <c r="X26" s="141" t="s">
        <v>3189</v>
      </c>
      <c r="Y26" s="142" t="s">
        <v>3190</v>
      </c>
      <c r="Z26" s="143" t="s">
        <v>3191</v>
      </c>
    </row>
    <row r="27" spans="1:26">
      <c r="A27" s="134" t="str">
        <f t="shared" si="0"/>
        <v>WWF66</v>
      </c>
      <c r="B27" s="145"/>
      <c r="C27" s="145" t="s">
        <v>856</v>
      </c>
      <c r="D27" s="136" t="s">
        <v>819</v>
      </c>
      <c r="E27" s="126" t="s">
        <v>875</v>
      </c>
      <c r="F27" s="126"/>
      <c r="G27" s="126"/>
      <c r="H27" s="126"/>
      <c r="I27" s="126"/>
      <c r="J27" s="126"/>
      <c r="K27" s="126"/>
      <c r="L27" s="126"/>
      <c r="M27" s="126"/>
      <c r="N27" s="177" t="s">
        <v>876</v>
      </c>
      <c r="O27" s="144" t="s">
        <v>877</v>
      </c>
      <c r="P27" s="148"/>
      <c r="Q27" s="165" t="s">
        <v>3662</v>
      </c>
      <c r="R27" s="165" t="s">
        <v>819</v>
      </c>
      <c r="S27" s="147"/>
      <c r="T27" s="139" t="s">
        <v>3188</v>
      </c>
      <c r="U27" s="139">
        <v>551</v>
      </c>
      <c r="V27" s="140" t="s">
        <v>877</v>
      </c>
      <c r="W27" s="141" t="s">
        <v>342</v>
      </c>
      <c r="X27" s="141" t="s">
        <v>3189</v>
      </c>
      <c r="Y27" s="142" t="s">
        <v>3190</v>
      </c>
      <c r="Z27" s="143" t="s">
        <v>3191</v>
      </c>
    </row>
    <row r="28" spans="1:26">
      <c r="A28" s="134" t="str">
        <f t="shared" si="0"/>
        <v>WWF67</v>
      </c>
      <c r="B28" s="145"/>
      <c r="C28" s="145" t="s">
        <v>856</v>
      </c>
      <c r="D28" s="136" t="s">
        <v>819</v>
      </c>
      <c r="E28" s="126" t="s">
        <v>878</v>
      </c>
      <c r="F28" s="126"/>
      <c r="G28" s="126"/>
      <c r="H28" s="126"/>
      <c r="I28" s="126"/>
      <c r="J28" s="126"/>
      <c r="K28" s="126"/>
      <c r="L28" s="126"/>
      <c r="M28" s="126"/>
      <c r="N28" s="177"/>
      <c r="O28" s="138" t="s">
        <v>879</v>
      </c>
      <c r="P28" s="148"/>
      <c r="Q28" s="165" t="s">
        <v>3662</v>
      </c>
      <c r="R28" s="165" t="s">
        <v>819</v>
      </c>
      <c r="S28" s="147"/>
      <c r="T28" s="139" t="s">
        <v>3188</v>
      </c>
      <c r="U28" s="139">
        <v>552</v>
      </c>
      <c r="V28" s="140" t="s">
        <v>879</v>
      </c>
      <c r="W28" s="141" t="s">
        <v>655</v>
      </c>
      <c r="X28" s="141" t="s">
        <v>3189</v>
      </c>
      <c r="Y28" s="142" t="s">
        <v>3190</v>
      </c>
      <c r="Z28" s="143" t="s">
        <v>3191</v>
      </c>
    </row>
    <row r="29" spans="1:26">
      <c r="A29" s="134" t="str">
        <f t="shared" si="0"/>
        <v>WWF68</v>
      </c>
      <c r="B29" s="145"/>
      <c r="C29" s="145" t="s">
        <v>856</v>
      </c>
      <c r="D29" s="136" t="s">
        <v>819</v>
      </c>
      <c r="E29" s="145" t="s">
        <v>880</v>
      </c>
      <c r="F29" s="145"/>
      <c r="G29" s="145"/>
      <c r="H29" s="145"/>
      <c r="I29" s="145"/>
      <c r="J29" s="145"/>
      <c r="K29" s="145"/>
      <c r="L29" s="145"/>
      <c r="M29" s="145"/>
      <c r="N29" s="145" t="s">
        <v>881</v>
      </c>
      <c r="O29" s="144" t="s">
        <v>882</v>
      </c>
      <c r="P29" s="148"/>
      <c r="Q29" s="165" t="s">
        <v>3662</v>
      </c>
      <c r="R29" s="165" t="s">
        <v>819</v>
      </c>
      <c r="S29" s="147"/>
      <c r="T29" s="139" t="s">
        <v>3188</v>
      </c>
      <c r="U29" s="139">
        <v>553</v>
      </c>
      <c r="V29" s="140" t="s">
        <v>882</v>
      </c>
      <c r="W29" s="141" t="s">
        <v>267</v>
      </c>
      <c r="X29" s="141" t="s">
        <v>3192</v>
      </c>
      <c r="Y29" s="142" t="s">
        <v>3190</v>
      </c>
      <c r="Z29" s="143" t="s">
        <v>3191</v>
      </c>
    </row>
    <row r="30" spans="1:26">
      <c r="A30" s="134" t="str">
        <f t="shared" si="0"/>
        <v>WWF69</v>
      </c>
      <c r="B30" s="145"/>
      <c r="C30" s="145" t="s">
        <v>856</v>
      </c>
      <c r="D30" s="136" t="s">
        <v>819</v>
      </c>
      <c r="E30" s="145" t="s">
        <v>883</v>
      </c>
      <c r="F30" s="145"/>
      <c r="G30" s="145"/>
      <c r="H30" s="145"/>
      <c r="I30" s="145"/>
      <c r="J30" s="145"/>
      <c r="K30" s="145"/>
      <c r="L30" s="145"/>
      <c r="M30" s="145"/>
      <c r="N30" s="145" t="s">
        <v>884</v>
      </c>
      <c r="O30" s="138" t="s">
        <v>885</v>
      </c>
      <c r="P30" s="148"/>
      <c r="Q30" s="165" t="s">
        <v>3662</v>
      </c>
      <c r="R30" s="165" t="s">
        <v>819</v>
      </c>
      <c r="S30" s="147"/>
      <c r="T30" s="139" t="s">
        <v>3188</v>
      </c>
      <c r="U30" s="139">
        <v>554</v>
      </c>
      <c r="V30" s="140" t="s">
        <v>885</v>
      </c>
      <c r="W30" s="141" t="s">
        <v>309</v>
      </c>
      <c r="X30" s="141" t="s">
        <v>3192</v>
      </c>
      <c r="Y30" s="142" t="s">
        <v>3190</v>
      </c>
      <c r="Z30" s="143" t="s">
        <v>3191</v>
      </c>
    </row>
    <row r="31" spans="1:26">
      <c r="A31" s="134" t="str">
        <f t="shared" si="0"/>
        <v>WWF70</v>
      </c>
      <c r="B31" s="145"/>
      <c r="C31" s="145" t="s">
        <v>856</v>
      </c>
      <c r="D31" s="136" t="s">
        <v>819</v>
      </c>
      <c r="E31" s="145" t="s">
        <v>886</v>
      </c>
      <c r="F31" s="145"/>
      <c r="G31" s="145"/>
      <c r="H31" s="145"/>
      <c r="I31" s="145"/>
      <c r="J31" s="145"/>
      <c r="K31" s="145"/>
      <c r="L31" s="145"/>
      <c r="M31" s="145"/>
      <c r="N31" s="145" t="s">
        <v>887</v>
      </c>
      <c r="O31" s="144" t="s">
        <v>888</v>
      </c>
      <c r="P31" s="148"/>
      <c r="Q31" s="165" t="s">
        <v>3662</v>
      </c>
      <c r="R31" s="165" t="s">
        <v>819</v>
      </c>
      <c r="S31" s="147"/>
      <c r="T31" s="139" t="s">
        <v>3188</v>
      </c>
      <c r="U31" s="139">
        <v>555</v>
      </c>
      <c r="V31" s="140" t="s">
        <v>888</v>
      </c>
      <c r="W31" s="141" t="s">
        <v>654</v>
      </c>
      <c r="X31" s="141" t="s">
        <v>3192</v>
      </c>
      <c r="Y31" s="142" t="s">
        <v>3190</v>
      </c>
      <c r="Z31" s="143" t="s">
        <v>3191</v>
      </c>
    </row>
    <row r="32" spans="1:26">
      <c r="A32" s="134" t="str">
        <f t="shared" si="0"/>
        <v>WWF71</v>
      </c>
      <c r="B32" s="145"/>
      <c r="C32" s="145" t="s">
        <v>856</v>
      </c>
      <c r="D32" s="136" t="s">
        <v>819</v>
      </c>
      <c r="E32" s="145" t="s">
        <v>889</v>
      </c>
      <c r="F32" s="145"/>
      <c r="G32" s="145"/>
      <c r="H32" s="145"/>
      <c r="I32" s="145"/>
      <c r="J32" s="145"/>
      <c r="K32" s="145"/>
      <c r="L32" s="145"/>
      <c r="M32" s="145"/>
      <c r="N32" s="145" t="s">
        <v>890</v>
      </c>
      <c r="O32" s="138" t="s">
        <v>891</v>
      </c>
      <c r="P32" s="148"/>
      <c r="Q32" s="165" t="s">
        <v>3662</v>
      </c>
      <c r="R32" s="165" t="s">
        <v>819</v>
      </c>
      <c r="S32" s="147"/>
      <c r="T32" s="139" t="s">
        <v>3188</v>
      </c>
      <c r="U32" s="139">
        <v>556</v>
      </c>
      <c r="V32" s="140" t="s">
        <v>891</v>
      </c>
      <c r="W32" s="141" t="s">
        <v>268</v>
      </c>
      <c r="X32" s="141" t="s">
        <v>3192</v>
      </c>
      <c r="Y32" s="142" t="s">
        <v>3190</v>
      </c>
      <c r="Z32" s="143" t="s">
        <v>3191</v>
      </c>
    </row>
    <row r="33" spans="1:26">
      <c r="A33" s="134" t="str">
        <f t="shared" si="0"/>
        <v>WWF72</v>
      </c>
      <c r="B33" s="145"/>
      <c r="C33" s="145" t="s">
        <v>856</v>
      </c>
      <c r="D33" s="136" t="s">
        <v>819</v>
      </c>
      <c r="E33" s="145" t="s">
        <v>892</v>
      </c>
      <c r="F33" s="145"/>
      <c r="G33" s="145"/>
      <c r="H33" s="145"/>
      <c r="I33" s="145"/>
      <c r="J33" s="145"/>
      <c r="K33" s="145"/>
      <c r="L33" s="145"/>
      <c r="M33" s="145"/>
      <c r="N33" s="145" t="s">
        <v>893</v>
      </c>
      <c r="O33" s="144" t="s">
        <v>894</v>
      </c>
      <c r="P33" s="148"/>
      <c r="Q33" s="165" t="s">
        <v>3662</v>
      </c>
      <c r="R33" s="165" t="s">
        <v>819</v>
      </c>
      <c r="S33" s="147"/>
      <c r="T33" s="139" t="s">
        <v>3188</v>
      </c>
      <c r="U33" s="139">
        <v>557</v>
      </c>
      <c r="V33" s="140" t="s">
        <v>894</v>
      </c>
      <c r="W33" s="141" t="s">
        <v>320</v>
      </c>
      <c r="X33" s="141" t="s">
        <v>3192</v>
      </c>
      <c r="Y33" s="142" t="s">
        <v>3190</v>
      </c>
      <c r="Z33" s="143" t="s">
        <v>3191</v>
      </c>
    </row>
    <row r="34" spans="1:26">
      <c r="A34" s="134" t="str">
        <f t="shared" si="0"/>
        <v>WWF73</v>
      </c>
      <c r="B34" s="145"/>
      <c r="C34" s="145" t="s">
        <v>856</v>
      </c>
      <c r="D34" s="136" t="s">
        <v>819</v>
      </c>
      <c r="E34" s="145" t="s">
        <v>895</v>
      </c>
      <c r="F34" s="145"/>
      <c r="G34" s="145"/>
      <c r="H34" s="145"/>
      <c r="I34" s="145"/>
      <c r="J34" s="145"/>
      <c r="K34" s="145"/>
      <c r="L34" s="145"/>
      <c r="M34" s="145"/>
      <c r="N34" s="145" t="s">
        <v>896</v>
      </c>
      <c r="O34" s="138" t="s">
        <v>897</v>
      </c>
      <c r="P34" s="148"/>
      <c r="Q34" s="165" t="s">
        <v>3662</v>
      </c>
      <c r="R34" s="165" t="s">
        <v>819</v>
      </c>
      <c r="S34" s="147"/>
      <c r="T34" s="139" t="s">
        <v>3188</v>
      </c>
      <c r="U34" s="139">
        <v>558</v>
      </c>
      <c r="V34" s="140" t="s">
        <v>897</v>
      </c>
      <c r="W34" s="141" t="s">
        <v>898</v>
      </c>
      <c r="X34" s="141" t="s">
        <v>3193</v>
      </c>
      <c r="Y34" s="143" t="s">
        <v>3194</v>
      </c>
      <c r="Z34" s="143" t="s">
        <v>3195</v>
      </c>
    </row>
    <row r="35" spans="1:26">
      <c r="A35" s="134" t="str">
        <f t="shared" si="0"/>
        <v>WWF74</v>
      </c>
      <c r="B35" s="145"/>
      <c r="C35" s="145" t="s">
        <v>856</v>
      </c>
      <c r="D35" s="136" t="s">
        <v>819</v>
      </c>
      <c r="E35" s="145" t="s">
        <v>899</v>
      </c>
      <c r="F35" s="145"/>
      <c r="G35" s="145"/>
      <c r="H35" s="145"/>
      <c r="I35" s="145"/>
      <c r="J35" s="145"/>
      <c r="K35" s="145"/>
      <c r="L35" s="145"/>
      <c r="M35" s="145"/>
      <c r="N35" s="145" t="s">
        <v>900</v>
      </c>
      <c r="O35" s="144" t="s">
        <v>901</v>
      </c>
      <c r="P35" s="148"/>
      <c r="Q35" s="165" t="s">
        <v>3662</v>
      </c>
      <c r="R35" s="165" t="s">
        <v>819</v>
      </c>
      <c r="S35" s="147"/>
      <c r="T35" s="139" t="s">
        <v>3188</v>
      </c>
      <c r="U35" s="139">
        <v>559</v>
      </c>
      <c r="V35" s="140" t="s">
        <v>901</v>
      </c>
      <c r="W35" s="141" t="s">
        <v>89</v>
      </c>
      <c r="X35" s="141" t="s">
        <v>3192</v>
      </c>
      <c r="Y35" s="142" t="s">
        <v>3190</v>
      </c>
      <c r="Z35" s="143" t="s">
        <v>3191</v>
      </c>
    </row>
    <row r="36" spans="1:26">
      <c r="A36" s="134" t="str">
        <f t="shared" si="0"/>
        <v>WWF75</v>
      </c>
      <c r="B36" s="145"/>
      <c r="C36" s="145" t="s">
        <v>856</v>
      </c>
      <c r="D36" s="136" t="s">
        <v>819</v>
      </c>
      <c r="E36" s="126" t="s">
        <v>902</v>
      </c>
      <c r="F36" s="126"/>
      <c r="G36" s="126"/>
      <c r="H36" s="126"/>
      <c r="I36" s="126"/>
      <c r="J36" s="126"/>
      <c r="K36" s="126"/>
      <c r="L36" s="126"/>
      <c r="M36" s="126"/>
      <c r="N36" s="145"/>
      <c r="O36" s="138" t="s">
        <v>903</v>
      </c>
      <c r="P36" s="148"/>
      <c r="Q36" s="165" t="s">
        <v>3662</v>
      </c>
      <c r="R36" s="165" t="s">
        <v>819</v>
      </c>
      <c r="S36" s="147"/>
      <c r="T36" s="139" t="s">
        <v>3188</v>
      </c>
      <c r="U36" s="139">
        <v>560</v>
      </c>
      <c r="V36" s="140" t="s">
        <v>903</v>
      </c>
      <c r="W36" s="141" t="s">
        <v>323</v>
      </c>
      <c r="X36" s="141" t="s">
        <v>3192</v>
      </c>
      <c r="Y36" s="142" t="s">
        <v>3190</v>
      </c>
      <c r="Z36" s="143" t="s">
        <v>3191</v>
      </c>
    </row>
    <row r="37" spans="1:26">
      <c r="A37" s="134" t="str">
        <f t="shared" si="0"/>
        <v>WWF76</v>
      </c>
      <c r="B37" s="145"/>
      <c r="C37" s="145" t="s">
        <v>856</v>
      </c>
      <c r="D37" s="136" t="s">
        <v>819</v>
      </c>
      <c r="E37" s="145" t="s">
        <v>904</v>
      </c>
      <c r="F37" s="145"/>
      <c r="G37" s="145"/>
      <c r="H37" s="145"/>
      <c r="I37" s="145"/>
      <c r="J37" s="145"/>
      <c r="K37" s="145"/>
      <c r="L37" s="145"/>
      <c r="M37" s="145"/>
      <c r="N37" s="145"/>
      <c r="O37" s="144" t="s">
        <v>905</v>
      </c>
      <c r="P37" s="148"/>
      <c r="Q37" s="165" t="s">
        <v>3662</v>
      </c>
      <c r="R37" s="165" t="s">
        <v>819</v>
      </c>
      <c r="S37" s="147"/>
      <c r="T37" s="139" t="s">
        <v>3188</v>
      </c>
      <c r="U37" s="139">
        <v>561</v>
      </c>
      <c r="V37" s="140" t="s">
        <v>905</v>
      </c>
      <c r="W37" s="141" t="s">
        <v>266</v>
      </c>
      <c r="X37" s="141" t="s">
        <v>3192</v>
      </c>
      <c r="Y37" s="142" t="s">
        <v>3190</v>
      </c>
      <c r="Z37" s="143" t="s">
        <v>3191</v>
      </c>
    </row>
    <row r="38" spans="1:26">
      <c r="A38" s="134" t="str">
        <f t="shared" si="0"/>
        <v>WWF77</v>
      </c>
      <c r="B38" s="145"/>
      <c r="C38" s="145" t="s">
        <v>856</v>
      </c>
      <c r="D38" s="136" t="s">
        <v>819</v>
      </c>
      <c r="E38" s="145" t="s">
        <v>906</v>
      </c>
      <c r="F38" s="145"/>
      <c r="G38" s="145"/>
      <c r="H38" s="145"/>
      <c r="I38" s="145"/>
      <c r="J38" s="145"/>
      <c r="K38" s="145"/>
      <c r="L38" s="145"/>
      <c r="M38" s="145"/>
      <c r="N38" s="145"/>
      <c r="O38" s="138" t="s">
        <v>907</v>
      </c>
      <c r="P38" s="148"/>
      <c r="Q38" s="165" t="s">
        <v>3662</v>
      </c>
      <c r="R38" s="165" t="s">
        <v>819</v>
      </c>
      <c r="S38" s="147"/>
      <c r="T38" s="139" t="s">
        <v>3188</v>
      </c>
      <c r="U38" s="139">
        <v>562</v>
      </c>
      <c r="V38" s="140" t="s">
        <v>907</v>
      </c>
      <c r="W38" s="141" t="s">
        <v>325</v>
      </c>
      <c r="X38" s="141" t="s">
        <v>3192</v>
      </c>
      <c r="Y38" s="142" t="s">
        <v>3190</v>
      </c>
      <c r="Z38" s="143" t="s">
        <v>3191</v>
      </c>
    </row>
    <row r="39" spans="1:26">
      <c r="A39" s="134" t="str">
        <f t="shared" si="0"/>
        <v>WWF78</v>
      </c>
      <c r="B39" s="145"/>
      <c r="C39" s="145" t="s">
        <v>856</v>
      </c>
      <c r="D39" s="136" t="s">
        <v>819</v>
      </c>
      <c r="E39" s="145" t="s">
        <v>908</v>
      </c>
      <c r="F39" s="145"/>
      <c r="G39" s="145"/>
      <c r="H39" s="145"/>
      <c r="I39" s="145"/>
      <c r="J39" s="145"/>
      <c r="K39" s="145"/>
      <c r="L39" s="145"/>
      <c r="M39" s="145"/>
      <c r="N39" s="145"/>
      <c r="O39" s="144" t="s">
        <v>909</v>
      </c>
      <c r="P39" s="148"/>
      <c r="Q39" s="165" t="s">
        <v>3662</v>
      </c>
      <c r="R39" s="165" t="s">
        <v>819</v>
      </c>
      <c r="S39" s="147"/>
      <c r="T39" s="139" t="s">
        <v>3188</v>
      </c>
      <c r="U39" s="139">
        <v>563</v>
      </c>
      <c r="V39" s="140" t="s">
        <v>909</v>
      </c>
      <c r="W39" s="141" t="s">
        <v>910</v>
      </c>
      <c r="X39" s="141" t="s">
        <v>3193</v>
      </c>
      <c r="Y39" s="143" t="s">
        <v>3194</v>
      </c>
      <c r="Z39" s="143" t="s">
        <v>3195</v>
      </c>
    </row>
    <row r="40" spans="1:26">
      <c r="A40" s="134" t="str">
        <f t="shared" si="0"/>
        <v>WWF79</v>
      </c>
      <c r="B40" s="145"/>
      <c r="C40" s="145" t="s">
        <v>856</v>
      </c>
      <c r="D40" s="136" t="s">
        <v>819</v>
      </c>
      <c r="E40" s="145" t="s">
        <v>911</v>
      </c>
      <c r="F40" s="145"/>
      <c r="G40" s="145"/>
      <c r="H40" s="145"/>
      <c r="I40" s="145"/>
      <c r="J40" s="145"/>
      <c r="K40" s="145"/>
      <c r="L40" s="145"/>
      <c r="M40" s="145"/>
      <c r="N40" s="145"/>
      <c r="O40" s="138" t="s">
        <v>912</v>
      </c>
      <c r="P40" s="148"/>
      <c r="Q40" s="165" t="s">
        <v>3662</v>
      </c>
      <c r="R40" s="165" t="s">
        <v>819</v>
      </c>
      <c r="S40" s="147"/>
      <c r="T40" s="139" t="s">
        <v>3188</v>
      </c>
      <c r="U40" s="139">
        <v>564</v>
      </c>
      <c r="V40" s="140" t="s">
        <v>912</v>
      </c>
      <c r="W40" s="141" t="s">
        <v>913</v>
      </c>
      <c r="X40" s="141" t="s">
        <v>3192</v>
      </c>
      <c r="Y40" s="143" t="s">
        <v>3196</v>
      </c>
      <c r="Z40" s="143" t="s">
        <v>3195</v>
      </c>
    </row>
    <row r="41" spans="1:26">
      <c r="A41" s="134" t="str">
        <f t="shared" si="0"/>
        <v>WWF80</v>
      </c>
      <c r="B41" s="145"/>
      <c r="C41" s="145" t="s">
        <v>856</v>
      </c>
      <c r="D41" s="136" t="s">
        <v>819</v>
      </c>
      <c r="E41" s="149" t="s">
        <v>914</v>
      </c>
      <c r="F41" s="149"/>
      <c r="G41" s="149"/>
      <c r="H41" s="149"/>
      <c r="I41" s="149"/>
      <c r="J41" s="149"/>
      <c r="K41" s="149"/>
      <c r="L41" s="149"/>
      <c r="M41" s="149"/>
      <c r="N41" s="145"/>
      <c r="O41" s="144" t="s">
        <v>915</v>
      </c>
      <c r="P41" s="148"/>
      <c r="Q41" s="165" t="s">
        <v>3662</v>
      </c>
      <c r="R41" s="165" t="s">
        <v>819</v>
      </c>
      <c r="S41" s="147"/>
      <c r="T41" s="139" t="s">
        <v>3188</v>
      </c>
      <c r="U41" s="139">
        <v>565</v>
      </c>
      <c r="V41" s="140" t="s">
        <v>915</v>
      </c>
      <c r="W41" s="141" t="s">
        <v>310</v>
      </c>
      <c r="X41" s="141" t="s">
        <v>3192</v>
      </c>
      <c r="Y41" s="142" t="s">
        <v>3190</v>
      </c>
      <c r="Z41" s="143" t="s">
        <v>3191</v>
      </c>
    </row>
    <row r="42" spans="1:26">
      <c r="A42" s="134" t="str">
        <f t="shared" si="0"/>
        <v>WWF81</v>
      </c>
      <c r="B42" s="145"/>
      <c r="C42" s="145" t="s">
        <v>856</v>
      </c>
      <c r="D42" s="136" t="s">
        <v>819</v>
      </c>
      <c r="E42" s="149" t="s">
        <v>916</v>
      </c>
      <c r="F42" s="149"/>
      <c r="G42" s="149"/>
      <c r="H42" s="149"/>
      <c r="I42" s="149"/>
      <c r="J42" s="149"/>
      <c r="K42" s="149"/>
      <c r="L42" s="149"/>
      <c r="M42" s="149"/>
      <c r="N42" s="145"/>
      <c r="O42" s="138" t="s">
        <v>917</v>
      </c>
      <c r="P42" s="148"/>
      <c r="Q42" s="165" t="s">
        <v>3662</v>
      </c>
      <c r="R42" s="165" t="s">
        <v>819</v>
      </c>
      <c r="S42" s="147"/>
      <c r="T42" s="139" t="s">
        <v>3188</v>
      </c>
      <c r="U42" s="139">
        <v>566</v>
      </c>
      <c r="V42" s="140" t="s">
        <v>917</v>
      </c>
      <c r="W42" s="141" t="s">
        <v>523</v>
      </c>
      <c r="X42" s="141" t="s">
        <v>3192</v>
      </c>
      <c r="Y42" s="142" t="s">
        <v>3190</v>
      </c>
      <c r="Z42" s="143" t="s">
        <v>3191</v>
      </c>
    </row>
    <row r="43" spans="1:26">
      <c r="A43" s="134" t="str">
        <f t="shared" si="0"/>
        <v>WWF82</v>
      </c>
      <c r="B43" s="145"/>
      <c r="C43" s="145" t="s">
        <v>856</v>
      </c>
      <c r="D43" s="136" t="s">
        <v>819</v>
      </c>
      <c r="E43" s="149" t="s">
        <v>918</v>
      </c>
      <c r="F43" s="149"/>
      <c r="G43" s="149"/>
      <c r="H43" s="149"/>
      <c r="I43" s="149"/>
      <c r="J43" s="149"/>
      <c r="K43" s="149"/>
      <c r="L43" s="149"/>
      <c r="M43" s="149"/>
      <c r="N43" s="145"/>
      <c r="O43" s="144" t="s">
        <v>919</v>
      </c>
      <c r="P43" s="148"/>
      <c r="Q43" s="165" t="s">
        <v>3662</v>
      </c>
      <c r="R43" s="165" t="s">
        <v>819</v>
      </c>
      <c r="S43" s="147"/>
      <c r="T43" s="139" t="s">
        <v>3188</v>
      </c>
      <c r="U43" s="139">
        <v>567</v>
      </c>
      <c r="V43" s="140" t="s">
        <v>919</v>
      </c>
      <c r="W43" s="141" t="s">
        <v>83</v>
      </c>
      <c r="X43" s="141" t="s">
        <v>3192</v>
      </c>
      <c r="Y43" s="142" t="s">
        <v>3190</v>
      </c>
      <c r="Z43" s="143" t="s">
        <v>3191</v>
      </c>
    </row>
    <row r="44" spans="1:26">
      <c r="A44" s="134" t="str">
        <f t="shared" si="0"/>
        <v>WWF83</v>
      </c>
      <c r="B44" s="145"/>
      <c r="C44" s="145" t="s">
        <v>856</v>
      </c>
      <c r="D44" s="136" t="s">
        <v>819</v>
      </c>
      <c r="E44" s="149" t="s">
        <v>920</v>
      </c>
      <c r="F44" s="149"/>
      <c r="G44" s="149"/>
      <c r="H44" s="149"/>
      <c r="I44" s="149"/>
      <c r="J44" s="149"/>
      <c r="K44" s="149"/>
      <c r="L44" s="149"/>
      <c r="M44" s="149"/>
      <c r="N44" s="145"/>
      <c r="O44" s="138" t="s">
        <v>921</v>
      </c>
      <c r="P44" s="148"/>
      <c r="Q44" s="165" t="s">
        <v>3662</v>
      </c>
      <c r="R44" s="165" t="s">
        <v>819</v>
      </c>
      <c r="S44" s="147"/>
      <c r="T44" s="139" t="s">
        <v>3188</v>
      </c>
      <c r="U44" s="139">
        <v>568</v>
      </c>
      <c r="V44" s="140" t="s">
        <v>921</v>
      </c>
      <c r="W44" s="141" t="s">
        <v>22</v>
      </c>
      <c r="X44" s="141" t="s">
        <v>3192</v>
      </c>
      <c r="Y44" s="142" t="s">
        <v>3190</v>
      </c>
      <c r="Z44" s="143" t="s">
        <v>3191</v>
      </c>
    </row>
    <row r="45" spans="1:26">
      <c r="A45" s="134" t="str">
        <f t="shared" si="0"/>
        <v>WWF84</v>
      </c>
      <c r="B45" s="145"/>
      <c r="C45" s="145" t="s">
        <v>856</v>
      </c>
      <c r="D45" s="136" t="s">
        <v>819</v>
      </c>
      <c r="E45" s="149" t="s">
        <v>922</v>
      </c>
      <c r="F45" s="149"/>
      <c r="G45" s="149"/>
      <c r="H45" s="149"/>
      <c r="I45" s="149"/>
      <c r="J45" s="149"/>
      <c r="K45" s="149"/>
      <c r="L45" s="149"/>
      <c r="M45" s="149"/>
      <c r="N45" s="145"/>
      <c r="O45" s="144" t="s">
        <v>923</v>
      </c>
      <c r="P45" s="148"/>
      <c r="Q45" s="165" t="s">
        <v>3662</v>
      </c>
      <c r="R45" s="165" t="s">
        <v>819</v>
      </c>
      <c r="S45" s="147"/>
      <c r="T45" s="139" t="s">
        <v>3188</v>
      </c>
      <c r="U45" s="139">
        <v>569</v>
      </c>
      <c r="V45" s="140" t="s">
        <v>923</v>
      </c>
      <c r="W45" s="141" t="s">
        <v>91</v>
      </c>
      <c r="X45" s="141" t="s">
        <v>3192</v>
      </c>
      <c r="Y45" s="142" t="s">
        <v>3190</v>
      </c>
      <c r="Z45" s="143" t="s">
        <v>3191</v>
      </c>
    </row>
    <row r="46" spans="1:26">
      <c r="A46" s="134" t="str">
        <f t="shared" si="0"/>
        <v>WWF85</v>
      </c>
      <c r="B46" s="145"/>
      <c r="C46" s="145" t="s">
        <v>856</v>
      </c>
      <c r="D46" s="136" t="s">
        <v>819</v>
      </c>
      <c r="E46" s="149" t="s">
        <v>924</v>
      </c>
      <c r="F46" s="149"/>
      <c r="G46" s="149"/>
      <c r="H46" s="149"/>
      <c r="I46" s="149"/>
      <c r="J46" s="149"/>
      <c r="K46" s="149"/>
      <c r="L46" s="149"/>
      <c r="M46" s="149"/>
      <c r="N46" s="145"/>
      <c r="O46" s="138" t="s">
        <v>925</v>
      </c>
      <c r="P46" s="148"/>
      <c r="Q46" s="165" t="s">
        <v>3662</v>
      </c>
      <c r="R46" s="165" t="s">
        <v>819</v>
      </c>
      <c r="S46" s="147"/>
      <c r="T46" s="139" t="s">
        <v>3188</v>
      </c>
      <c r="U46" s="139">
        <v>570</v>
      </c>
      <c r="V46" s="140" t="s">
        <v>925</v>
      </c>
      <c r="W46" s="141" t="s">
        <v>339</v>
      </c>
      <c r="X46" s="141" t="s">
        <v>3192</v>
      </c>
      <c r="Y46" s="142" t="s">
        <v>3190</v>
      </c>
      <c r="Z46" s="143" t="s">
        <v>3191</v>
      </c>
    </row>
    <row r="47" spans="1:26">
      <c r="A47" s="134" t="str">
        <f t="shared" si="0"/>
        <v>WWF86</v>
      </c>
      <c r="B47" s="145"/>
      <c r="C47" s="145" t="s">
        <v>856</v>
      </c>
      <c r="D47" s="136" t="s">
        <v>819</v>
      </c>
      <c r="E47" s="149" t="s">
        <v>926</v>
      </c>
      <c r="F47" s="149"/>
      <c r="G47" s="149"/>
      <c r="H47" s="149"/>
      <c r="I47" s="149"/>
      <c r="J47" s="149"/>
      <c r="K47" s="149"/>
      <c r="L47" s="149"/>
      <c r="M47" s="149"/>
      <c r="N47" s="145"/>
      <c r="O47" s="144" t="s">
        <v>927</v>
      </c>
      <c r="P47" s="148"/>
      <c r="Q47" s="165" t="s">
        <v>3662</v>
      </c>
      <c r="R47" s="165" t="s">
        <v>819</v>
      </c>
      <c r="S47" s="147"/>
      <c r="T47" s="139" t="s">
        <v>3188</v>
      </c>
      <c r="U47" s="139">
        <v>571</v>
      </c>
      <c r="V47" s="140" t="s">
        <v>927</v>
      </c>
      <c r="W47" s="141" t="s">
        <v>345</v>
      </c>
      <c r="X47" s="141" t="s">
        <v>3192</v>
      </c>
      <c r="Y47" s="142" t="s">
        <v>3190</v>
      </c>
      <c r="Z47" s="143" t="s">
        <v>3191</v>
      </c>
    </row>
    <row r="48" spans="1:26">
      <c r="A48" s="134" t="str">
        <f t="shared" si="0"/>
        <v>WWF87</v>
      </c>
      <c r="B48" s="145"/>
      <c r="C48" s="145" t="s">
        <v>856</v>
      </c>
      <c r="D48" s="136" t="s">
        <v>819</v>
      </c>
      <c r="E48" s="149" t="s">
        <v>928</v>
      </c>
      <c r="F48" s="149"/>
      <c r="G48" s="149"/>
      <c r="H48" s="149"/>
      <c r="I48" s="149"/>
      <c r="J48" s="149"/>
      <c r="K48" s="149"/>
      <c r="L48" s="149"/>
      <c r="M48" s="149"/>
      <c r="N48" s="145"/>
      <c r="O48" s="138" t="s">
        <v>929</v>
      </c>
      <c r="P48" s="148"/>
      <c r="Q48" s="165" t="s">
        <v>3662</v>
      </c>
      <c r="R48" s="165" t="s">
        <v>819</v>
      </c>
      <c r="S48" s="147"/>
      <c r="T48" s="139" t="s">
        <v>3188</v>
      </c>
      <c r="U48" s="139">
        <v>572</v>
      </c>
      <c r="V48" s="140" t="s">
        <v>929</v>
      </c>
      <c r="W48" s="141" t="s">
        <v>90</v>
      </c>
      <c r="X48" s="141" t="s">
        <v>3192</v>
      </c>
      <c r="Y48" s="142" t="s">
        <v>3190</v>
      </c>
      <c r="Z48" s="143" t="s">
        <v>3191</v>
      </c>
    </row>
    <row r="49" spans="1:26">
      <c r="A49" s="134" t="str">
        <f t="shared" si="0"/>
        <v>WWF88</v>
      </c>
      <c r="B49" s="145"/>
      <c r="C49" s="145" t="s">
        <v>856</v>
      </c>
      <c r="D49" s="136" t="s">
        <v>819</v>
      </c>
      <c r="E49" s="149" t="s">
        <v>930</v>
      </c>
      <c r="F49" s="149"/>
      <c r="G49" s="149"/>
      <c r="H49" s="149"/>
      <c r="I49" s="149"/>
      <c r="J49" s="149"/>
      <c r="K49" s="149"/>
      <c r="L49" s="149"/>
      <c r="M49" s="149"/>
      <c r="N49" s="145"/>
      <c r="O49" s="144" t="s">
        <v>931</v>
      </c>
      <c r="P49" s="148"/>
      <c r="Q49" s="165" t="s">
        <v>3662</v>
      </c>
      <c r="R49" s="165" t="s">
        <v>819</v>
      </c>
      <c r="S49" s="147"/>
      <c r="T49" s="139" t="s">
        <v>3188</v>
      </c>
      <c r="U49" s="139">
        <v>573</v>
      </c>
      <c r="V49" s="140" t="s">
        <v>931</v>
      </c>
      <c r="W49" s="141" t="s">
        <v>23</v>
      </c>
      <c r="X49" s="141" t="s">
        <v>3192</v>
      </c>
      <c r="Y49" s="142" t="s">
        <v>3190</v>
      </c>
      <c r="Z49" s="143" t="s">
        <v>3191</v>
      </c>
    </row>
    <row r="50" spans="1:26">
      <c r="A50" s="134" t="str">
        <f t="shared" si="0"/>
        <v>WWF89</v>
      </c>
      <c r="B50" s="145"/>
      <c r="C50" s="145" t="s">
        <v>856</v>
      </c>
      <c r="D50" s="136" t="s">
        <v>819</v>
      </c>
      <c r="E50" s="149" t="s">
        <v>932</v>
      </c>
      <c r="F50" s="149"/>
      <c r="G50" s="149"/>
      <c r="H50" s="149"/>
      <c r="I50" s="149"/>
      <c r="J50" s="149"/>
      <c r="K50" s="149"/>
      <c r="L50" s="149"/>
      <c r="M50" s="149"/>
      <c r="N50" s="145"/>
      <c r="O50" s="138" t="s">
        <v>933</v>
      </c>
      <c r="P50" s="148"/>
      <c r="Q50" s="165" t="s">
        <v>3662</v>
      </c>
      <c r="R50" s="165" t="s">
        <v>819</v>
      </c>
      <c r="S50" s="147"/>
      <c r="T50" s="139" t="s">
        <v>3188</v>
      </c>
      <c r="U50" s="139">
        <v>574</v>
      </c>
      <c r="V50" s="140" t="s">
        <v>933</v>
      </c>
      <c r="W50" s="141" t="s">
        <v>24</v>
      </c>
      <c r="X50" s="141" t="s">
        <v>3192</v>
      </c>
      <c r="Y50" s="142" t="s">
        <v>3190</v>
      </c>
      <c r="Z50" s="143" t="s">
        <v>3191</v>
      </c>
    </row>
    <row r="51" spans="1:26">
      <c r="A51" s="134" t="str">
        <f t="shared" si="0"/>
        <v>WWF90</v>
      </c>
      <c r="B51" s="145"/>
      <c r="C51" s="145" t="s">
        <v>856</v>
      </c>
      <c r="D51" s="136" t="s">
        <v>819</v>
      </c>
      <c r="E51" s="149" t="s">
        <v>934</v>
      </c>
      <c r="F51" s="149"/>
      <c r="G51" s="149"/>
      <c r="H51" s="149"/>
      <c r="I51" s="149"/>
      <c r="J51" s="149"/>
      <c r="K51" s="149"/>
      <c r="L51" s="149"/>
      <c r="M51" s="149"/>
      <c r="N51" s="145"/>
      <c r="O51" s="144" t="s">
        <v>935</v>
      </c>
      <c r="P51" s="150"/>
      <c r="Q51" s="165" t="s">
        <v>3662</v>
      </c>
      <c r="R51" s="165" t="s">
        <v>819</v>
      </c>
      <c r="S51" s="147"/>
      <c r="T51" s="139" t="s">
        <v>3188</v>
      </c>
      <c r="U51" s="139">
        <v>575</v>
      </c>
      <c r="V51" s="140" t="s">
        <v>935</v>
      </c>
      <c r="W51" s="141" t="s">
        <v>936</v>
      </c>
      <c r="X51" s="141" t="s">
        <v>3189</v>
      </c>
      <c r="Y51" s="143" t="s">
        <v>3196</v>
      </c>
      <c r="Z51" s="143" t="s">
        <v>3195</v>
      </c>
    </row>
    <row r="52" spans="1:26">
      <c r="A52" s="134" t="str">
        <f t="shared" si="0"/>
        <v>WWF91</v>
      </c>
      <c r="B52" s="135"/>
      <c r="C52" s="135" t="s">
        <v>818</v>
      </c>
      <c r="D52" s="136" t="s">
        <v>819</v>
      </c>
      <c r="E52" s="135" t="s">
        <v>937</v>
      </c>
      <c r="F52" s="135"/>
      <c r="G52" s="135"/>
      <c r="H52" s="135"/>
      <c r="I52" s="135"/>
      <c r="J52" s="135"/>
      <c r="K52" s="135"/>
      <c r="L52" s="135"/>
      <c r="M52" s="135"/>
      <c r="N52" s="137">
        <v>10</v>
      </c>
      <c r="O52" s="138" t="s">
        <v>938</v>
      </c>
      <c r="P52" s="178" t="s">
        <v>3170</v>
      </c>
      <c r="Q52" s="165" t="s">
        <v>3662</v>
      </c>
      <c r="R52" s="165" t="s">
        <v>819</v>
      </c>
      <c r="S52" s="176">
        <v>36</v>
      </c>
      <c r="T52" s="139" t="s">
        <v>3188</v>
      </c>
      <c r="U52" s="139">
        <v>576</v>
      </c>
      <c r="V52" s="140" t="s">
        <v>938</v>
      </c>
      <c r="W52" s="166" t="s">
        <v>3197</v>
      </c>
      <c r="X52" s="141" t="s">
        <v>3192</v>
      </c>
      <c r="Y52" s="142" t="s">
        <v>3196</v>
      </c>
      <c r="Z52" s="143" t="s">
        <v>3195</v>
      </c>
    </row>
    <row r="53" spans="1:26">
      <c r="A53" s="134" t="str">
        <f t="shared" si="0"/>
        <v>WWF91</v>
      </c>
      <c r="B53" s="135"/>
      <c r="C53" s="135" t="s">
        <v>818</v>
      </c>
      <c r="D53" s="136" t="s">
        <v>819</v>
      </c>
      <c r="E53" s="135" t="s">
        <v>940</v>
      </c>
      <c r="F53" s="135"/>
      <c r="G53" s="135"/>
      <c r="H53" s="135"/>
      <c r="I53" s="135"/>
      <c r="J53" s="135"/>
      <c r="K53" s="135"/>
      <c r="L53" s="135"/>
      <c r="M53" s="135"/>
      <c r="N53" s="137">
        <v>19</v>
      </c>
      <c r="O53" s="144" t="s">
        <v>941</v>
      </c>
      <c r="P53" s="178"/>
      <c r="Q53" s="165" t="s">
        <v>3662</v>
      </c>
      <c r="R53" s="165" t="s">
        <v>819</v>
      </c>
      <c r="S53" s="176"/>
      <c r="T53" s="139" t="s">
        <v>3188</v>
      </c>
      <c r="U53" s="139">
        <v>577</v>
      </c>
      <c r="V53" s="140" t="s">
        <v>941</v>
      </c>
      <c r="W53" s="166" t="s">
        <v>3197</v>
      </c>
      <c r="X53" s="141" t="s">
        <v>3192</v>
      </c>
      <c r="Y53" s="142" t="s">
        <v>3196</v>
      </c>
      <c r="Z53" s="143" t="s">
        <v>3195</v>
      </c>
    </row>
    <row r="54" spans="1:26">
      <c r="A54" s="134" t="str">
        <f t="shared" si="0"/>
        <v>WWF91</v>
      </c>
      <c r="B54" s="135"/>
      <c r="C54" s="135" t="s">
        <v>818</v>
      </c>
      <c r="D54" s="136" t="s">
        <v>819</v>
      </c>
      <c r="E54" s="149" t="s">
        <v>942</v>
      </c>
      <c r="F54" s="149"/>
      <c r="G54" s="149"/>
      <c r="H54" s="149"/>
      <c r="I54" s="149"/>
      <c r="J54" s="149"/>
      <c r="K54" s="149"/>
      <c r="L54" s="149"/>
      <c r="M54" s="149"/>
      <c r="N54" s="145">
        <v>4</v>
      </c>
      <c r="O54" s="138" t="s">
        <v>943</v>
      </c>
      <c r="P54" s="178"/>
      <c r="Q54" s="165" t="s">
        <v>3662</v>
      </c>
      <c r="R54" s="165" t="s">
        <v>819</v>
      </c>
      <c r="S54" s="176"/>
      <c r="T54" s="139" t="s">
        <v>3188</v>
      </c>
      <c r="U54" s="139">
        <v>578</v>
      </c>
      <c r="V54" s="140" t="s">
        <v>943</v>
      </c>
      <c r="W54" s="166" t="s">
        <v>3197</v>
      </c>
      <c r="X54" s="141" t="s">
        <v>3192</v>
      </c>
      <c r="Y54" s="142" t="s">
        <v>3196</v>
      </c>
      <c r="Z54" s="143" t="s">
        <v>3195</v>
      </c>
    </row>
    <row r="55" spans="1:26">
      <c r="A55" s="134" t="str">
        <f t="shared" si="0"/>
        <v>WWF91</v>
      </c>
      <c r="B55" s="135"/>
      <c r="C55" s="135" t="s">
        <v>818</v>
      </c>
      <c r="D55" s="136" t="s">
        <v>819</v>
      </c>
      <c r="E55" s="151" t="s">
        <v>944</v>
      </c>
      <c r="F55" s="151"/>
      <c r="G55" s="151"/>
      <c r="H55" s="151"/>
      <c r="I55" s="151"/>
      <c r="J55" s="151"/>
      <c r="K55" s="151"/>
      <c r="L55" s="151"/>
      <c r="M55" s="151"/>
      <c r="N55" s="145">
        <v>3</v>
      </c>
      <c r="O55" s="144" t="s">
        <v>945</v>
      </c>
      <c r="P55" s="178"/>
      <c r="Q55" s="165" t="s">
        <v>3662</v>
      </c>
      <c r="R55" s="165" t="s">
        <v>819</v>
      </c>
      <c r="S55" s="176"/>
      <c r="T55" s="139" t="s">
        <v>3188</v>
      </c>
      <c r="U55" s="139">
        <v>579</v>
      </c>
      <c r="V55" s="140" t="s">
        <v>945</v>
      </c>
      <c r="W55" s="166" t="s">
        <v>3197</v>
      </c>
      <c r="X55" s="141" t="s">
        <v>3192</v>
      </c>
      <c r="Y55" s="142" t="s">
        <v>3196</v>
      </c>
      <c r="Z55" s="143" t="s">
        <v>3195</v>
      </c>
    </row>
    <row r="56" spans="1:26">
      <c r="A56" s="134" t="str">
        <f t="shared" si="0"/>
        <v>WWF91</v>
      </c>
      <c r="B56" s="135"/>
      <c r="C56" s="135" t="s">
        <v>818</v>
      </c>
      <c r="D56" s="136" t="s">
        <v>819</v>
      </c>
      <c r="E56" s="151" t="s">
        <v>946</v>
      </c>
      <c r="F56" s="151"/>
      <c r="G56" s="151"/>
      <c r="H56" s="151"/>
      <c r="I56" s="151"/>
      <c r="J56" s="151"/>
      <c r="K56" s="151"/>
      <c r="L56" s="151"/>
      <c r="M56" s="151"/>
      <c r="N56" s="145"/>
      <c r="O56" s="138" t="s">
        <v>947</v>
      </c>
      <c r="P56" s="178"/>
      <c r="Q56" s="165" t="s">
        <v>3662</v>
      </c>
      <c r="R56" s="165" t="s">
        <v>819</v>
      </c>
      <c r="S56" s="176"/>
      <c r="T56" s="139" t="s">
        <v>3188</v>
      </c>
      <c r="U56" s="139">
        <v>580</v>
      </c>
      <c r="V56" s="140" t="s">
        <v>947</v>
      </c>
      <c r="W56" s="166" t="s">
        <v>3197</v>
      </c>
      <c r="X56" s="141" t="s">
        <v>3192</v>
      </c>
      <c r="Y56" s="142" t="s">
        <v>3196</v>
      </c>
      <c r="Z56" s="143" t="s">
        <v>3195</v>
      </c>
    </row>
    <row r="57" spans="1:26" ht="16">
      <c r="A57" s="134" t="str">
        <f t="shared" si="0"/>
        <v>SWG1</v>
      </c>
      <c r="B57" s="152" t="s">
        <v>3198</v>
      </c>
      <c r="F57" s="123">
        <v>1</v>
      </c>
      <c r="G57" s="123" t="s">
        <v>3199</v>
      </c>
      <c r="H57" s="124">
        <v>2</v>
      </c>
      <c r="K57" s="123" t="s">
        <v>3200</v>
      </c>
      <c r="M57" s="123" t="s">
        <v>3201</v>
      </c>
      <c r="N57" s="123">
        <v>59</v>
      </c>
      <c r="Q57" s="154" t="s">
        <v>3663</v>
      </c>
      <c r="R57" s="165" t="s">
        <v>819</v>
      </c>
      <c r="T57" s="141" t="s">
        <v>3202</v>
      </c>
      <c r="U57" s="141">
        <v>7</v>
      </c>
      <c r="V57" s="140" t="s">
        <v>3203</v>
      </c>
      <c r="W57" s="140" t="s">
        <v>3204</v>
      </c>
      <c r="X57" s="140" t="s">
        <v>3205</v>
      </c>
      <c r="Y57" s="140" t="s">
        <v>3190</v>
      </c>
      <c r="Z57" s="143" t="s">
        <v>3191</v>
      </c>
    </row>
    <row r="58" spans="1:26" ht="16">
      <c r="A58" s="134" t="str">
        <f t="shared" si="0"/>
        <v>SWG2</v>
      </c>
      <c r="B58" s="152" t="s">
        <v>3198</v>
      </c>
      <c r="F58" s="123">
        <v>1</v>
      </c>
      <c r="G58" s="123" t="s">
        <v>3199</v>
      </c>
      <c r="H58" s="124">
        <v>2</v>
      </c>
      <c r="I58" s="123" t="s">
        <v>3206</v>
      </c>
      <c r="J58" s="123" t="s">
        <v>3207</v>
      </c>
      <c r="K58" s="123" t="s">
        <v>3208</v>
      </c>
      <c r="M58" s="123" t="s">
        <v>3209</v>
      </c>
      <c r="N58" s="123">
        <v>46</v>
      </c>
      <c r="Q58" s="154" t="s">
        <v>3663</v>
      </c>
      <c r="R58" s="165" t="s">
        <v>819</v>
      </c>
      <c r="T58" s="141" t="s">
        <v>3202</v>
      </c>
      <c r="U58" s="141">
        <v>6</v>
      </c>
      <c r="V58" s="140" t="s">
        <v>3210</v>
      </c>
      <c r="W58" s="140" t="s">
        <v>114</v>
      </c>
      <c r="X58" s="140" t="s">
        <v>3205</v>
      </c>
      <c r="Y58" s="140" t="s">
        <v>3190</v>
      </c>
      <c r="Z58" s="143" t="s">
        <v>3191</v>
      </c>
    </row>
    <row r="59" spans="1:26" ht="16">
      <c r="A59" s="134" t="str">
        <f t="shared" si="0"/>
        <v>SWG3</v>
      </c>
      <c r="B59" s="152" t="s">
        <v>3211</v>
      </c>
      <c r="F59" s="123">
        <v>2</v>
      </c>
      <c r="G59" s="123" t="s">
        <v>3212</v>
      </c>
      <c r="H59" s="124">
        <v>2</v>
      </c>
      <c r="I59" s="123" t="s">
        <v>3213</v>
      </c>
      <c r="K59" s="123" t="s">
        <v>3214</v>
      </c>
      <c r="L59" s="123" t="s">
        <v>3215</v>
      </c>
      <c r="N59" s="123">
        <v>70</v>
      </c>
      <c r="Q59" s="154" t="s">
        <v>3663</v>
      </c>
      <c r="R59" s="165" t="s">
        <v>819</v>
      </c>
      <c r="T59" s="141" t="s">
        <v>3202</v>
      </c>
      <c r="U59" s="141">
        <v>9</v>
      </c>
      <c r="V59" s="140" t="s">
        <v>3216</v>
      </c>
      <c r="W59" s="140" t="s">
        <v>60</v>
      </c>
      <c r="X59" s="140" t="s">
        <v>3205</v>
      </c>
      <c r="Y59" s="140" t="s">
        <v>3190</v>
      </c>
      <c r="Z59" s="143" t="s">
        <v>3191</v>
      </c>
    </row>
    <row r="60" spans="1:26" ht="16">
      <c r="A60" s="134" t="str">
        <f t="shared" si="0"/>
        <v>SWG4</v>
      </c>
      <c r="B60" s="152" t="s">
        <v>3217</v>
      </c>
      <c r="F60" s="123">
        <v>2</v>
      </c>
      <c r="G60" s="123" t="s">
        <v>3218</v>
      </c>
      <c r="H60" s="124">
        <v>2</v>
      </c>
      <c r="J60" s="123" t="s">
        <v>3219</v>
      </c>
      <c r="K60" s="123" t="s">
        <v>3200</v>
      </c>
      <c r="L60" s="123" t="s">
        <v>3215</v>
      </c>
      <c r="N60" s="123">
        <v>44</v>
      </c>
      <c r="Q60" s="154" t="s">
        <v>3663</v>
      </c>
      <c r="R60" s="165" t="s">
        <v>819</v>
      </c>
      <c r="T60" s="141" t="s">
        <v>3202</v>
      </c>
      <c r="U60" s="141">
        <v>10</v>
      </c>
      <c r="V60" s="140" t="s">
        <v>3220</v>
      </c>
      <c r="W60" s="140" t="s">
        <v>115</v>
      </c>
      <c r="X60" s="140" t="s">
        <v>3205</v>
      </c>
      <c r="Y60" s="140" t="s">
        <v>3190</v>
      </c>
      <c r="Z60" s="143" t="s">
        <v>3191</v>
      </c>
    </row>
    <row r="61" spans="1:26" ht="16">
      <c r="A61" s="134" t="str">
        <f t="shared" si="0"/>
        <v>SWG5</v>
      </c>
      <c r="B61" s="152" t="s">
        <v>3221</v>
      </c>
      <c r="F61" s="123">
        <v>1</v>
      </c>
      <c r="G61" s="123" t="s">
        <v>3222</v>
      </c>
      <c r="H61" s="124">
        <v>2</v>
      </c>
      <c r="I61" s="123" t="s">
        <v>3223</v>
      </c>
      <c r="J61" s="123" t="s">
        <v>3224</v>
      </c>
      <c r="K61" s="123" t="s">
        <v>3200</v>
      </c>
      <c r="M61" s="123" t="s">
        <v>3225</v>
      </c>
      <c r="N61" s="123">
        <v>20</v>
      </c>
      <c r="Q61" s="154" t="s">
        <v>3663</v>
      </c>
      <c r="R61" s="165" t="s">
        <v>819</v>
      </c>
      <c r="T61" s="141" t="s">
        <v>3202</v>
      </c>
      <c r="U61" s="141">
        <v>1</v>
      </c>
      <c r="V61" s="140" t="s">
        <v>3226</v>
      </c>
      <c r="W61" s="140" t="s">
        <v>539</v>
      </c>
      <c r="X61" s="140" t="s">
        <v>3205</v>
      </c>
      <c r="Y61" s="140" t="s">
        <v>3190</v>
      </c>
      <c r="Z61" s="143" t="s">
        <v>3191</v>
      </c>
    </row>
    <row r="62" spans="1:26" ht="16">
      <c r="A62" s="134" t="str">
        <f t="shared" si="0"/>
        <v>SWG6</v>
      </c>
      <c r="B62" s="152" t="s">
        <v>3221</v>
      </c>
      <c r="F62" s="123">
        <v>1</v>
      </c>
      <c r="G62" s="123" t="s">
        <v>3222</v>
      </c>
      <c r="H62" s="124">
        <v>2</v>
      </c>
      <c r="J62" s="123" t="s">
        <v>3227</v>
      </c>
      <c r="K62" s="123" t="s">
        <v>3208</v>
      </c>
      <c r="M62" s="123" t="s">
        <v>3228</v>
      </c>
      <c r="N62" s="123">
        <v>17</v>
      </c>
      <c r="Q62" s="154" t="s">
        <v>3663</v>
      </c>
      <c r="R62" s="165" t="s">
        <v>819</v>
      </c>
      <c r="T62" s="141" t="s">
        <v>3202</v>
      </c>
      <c r="U62" s="141">
        <v>2</v>
      </c>
      <c r="V62" s="140" t="s">
        <v>3229</v>
      </c>
      <c r="W62" s="140" t="s">
        <v>319</v>
      </c>
      <c r="X62" s="140" t="s">
        <v>3205</v>
      </c>
      <c r="Y62" s="140" t="s">
        <v>3190</v>
      </c>
      <c r="Z62" s="143" t="s">
        <v>3191</v>
      </c>
    </row>
    <row r="63" spans="1:26" ht="16">
      <c r="A63" s="134" t="str">
        <f t="shared" si="0"/>
        <v>SWG7</v>
      </c>
      <c r="B63" s="152" t="s">
        <v>3230</v>
      </c>
      <c r="F63" s="123">
        <v>1</v>
      </c>
      <c r="G63" s="123" t="s">
        <v>3231</v>
      </c>
      <c r="H63" s="124">
        <v>1</v>
      </c>
      <c r="I63" s="123" t="s">
        <v>3232</v>
      </c>
      <c r="J63" s="123" t="s">
        <v>3233</v>
      </c>
      <c r="K63" s="123" t="s">
        <v>3234</v>
      </c>
      <c r="N63" s="123">
        <v>17</v>
      </c>
      <c r="Q63" s="154" t="s">
        <v>3663</v>
      </c>
      <c r="R63" s="165" t="s">
        <v>819</v>
      </c>
      <c r="T63" s="141" t="s">
        <v>3202</v>
      </c>
      <c r="U63" s="141">
        <v>3</v>
      </c>
      <c r="V63" s="140" t="s">
        <v>3235</v>
      </c>
      <c r="W63" s="140" t="s">
        <v>119</v>
      </c>
      <c r="X63" s="140" t="s">
        <v>3205</v>
      </c>
      <c r="Y63" s="140" t="s">
        <v>3190</v>
      </c>
      <c r="Z63" s="143" t="s">
        <v>3191</v>
      </c>
    </row>
    <row r="64" spans="1:26" ht="16">
      <c r="A64" s="134" t="str">
        <f t="shared" si="0"/>
        <v>SWG8</v>
      </c>
      <c r="B64" s="152" t="s">
        <v>3230</v>
      </c>
      <c r="F64" s="123">
        <v>1</v>
      </c>
      <c r="G64" s="123" t="s">
        <v>3222</v>
      </c>
      <c r="H64" s="124">
        <v>2</v>
      </c>
      <c r="J64" s="123" t="s">
        <v>3236</v>
      </c>
      <c r="K64" s="123" t="s">
        <v>3237</v>
      </c>
      <c r="N64" s="123">
        <v>40</v>
      </c>
      <c r="Q64" s="154" t="s">
        <v>3663</v>
      </c>
      <c r="R64" s="165" t="s">
        <v>819</v>
      </c>
      <c r="T64" s="141" t="s">
        <v>3202</v>
      </c>
      <c r="U64" s="141">
        <v>4</v>
      </c>
      <c r="V64" s="140" t="s">
        <v>3238</v>
      </c>
      <c r="W64" s="140" t="s">
        <v>541</v>
      </c>
      <c r="X64" s="140" t="s">
        <v>3205</v>
      </c>
      <c r="Y64" s="140" t="s">
        <v>3190</v>
      </c>
      <c r="Z64" s="143" t="s">
        <v>3191</v>
      </c>
    </row>
    <row r="65" spans="1:26" ht="16">
      <c r="A65" s="134" t="str">
        <f t="shared" si="0"/>
        <v>SWG9</v>
      </c>
      <c r="B65" s="152" t="s">
        <v>3198</v>
      </c>
      <c r="F65" s="123">
        <v>0</v>
      </c>
      <c r="G65" s="123" t="s">
        <v>3239</v>
      </c>
      <c r="H65" s="124">
        <v>2</v>
      </c>
      <c r="J65" s="123" t="s">
        <v>3240</v>
      </c>
      <c r="K65" s="123" t="s">
        <v>3241</v>
      </c>
      <c r="N65" s="123">
        <v>10</v>
      </c>
      <c r="Q65" s="154" t="s">
        <v>3663</v>
      </c>
      <c r="R65" s="165" t="s">
        <v>819</v>
      </c>
      <c r="T65" s="141" t="s">
        <v>3202</v>
      </c>
      <c r="U65" s="141">
        <v>5</v>
      </c>
      <c r="V65" s="140" t="s">
        <v>3242</v>
      </c>
      <c r="W65" s="140" t="s">
        <v>59</v>
      </c>
      <c r="X65" s="140" t="s">
        <v>3205</v>
      </c>
      <c r="Y65" s="140" t="s">
        <v>3190</v>
      </c>
      <c r="Z65" s="143" t="s">
        <v>3191</v>
      </c>
    </row>
    <row r="66" spans="1:26" ht="16">
      <c r="A66" s="134" t="str">
        <f t="shared" ref="A66:A129" si="1">W66</f>
        <v>SWG10</v>
      </c>
      <c r="B66" s="152" t="s">
        <v>3243</v>
      </c>
      <c r="F66" s="123">
        <v>2</v>
      </c>
      <c r="G66" s="123" t="s">
        <v>3244</v>
      </c>
      <c r="H66" s="124">
        <v>2</v>
      </c>
      <c r="I66" s="123" t="s">
        <v>3245</v>
      </c>
      <c r="K66" s="123" t="s">
        <v>3246</v>
      </c>
      <c r="L66" s="123" t="s">
        <v>3247</v>
      </c>
      <c r="N66" s="123">
        <v>13</v>
      </c>
      <c r="Q66" s="154" t="s">
        <v>3663</v>
      </c>
      <c r="R66" s="165" t="s">
        <v>819</v>
      </c>
      <c r="T66" s="141" t="s">
        <v>3202</v>
      </c>
      <c r="U66" s="141">
        <v>8</v>
      </c>
      <c r="V66" s="140" t="s">
        <v>3248</v>
      </c>
      <c r="W66" s="140" t="s">
        <v>563</v>
      </c>
      <c r="X66" s="140" t="s">
        <v>3205</v>
      </c>
      <c r="Y66" s="140" t="s">
        <v>3190</v>
      </c>
      <c r="Z66" s="143" t="s">
        <v>3191</v>
      </c>
    </row>
    <row r="67" spans="1:26" ht="16">
      <c r="A67" s="134" t="str">
        <f t="shared" si="1"/>
        <v>SWG11</v>
      </c>
      <c r="B67" s="152" t="s">
        <v>3249</v>
      </c>
      <c r="F67" s="123">
        <v>2</v>
      </c>
      <c r="G67" s="123" t="s">
        <v>3250</v>
      </c>
      <c r="H67" s="124">
        <v>3</v>
      </c>
      <c r="I67" s="123" t="s">
        <v>3251</v>
      </c>
      <c r="K67" s="123" t="s">
        <v>3214</v>
      </c>
      <c r="L67" s="123" t="s">
        <v>3215</v>
      </c>
      <c r="M67" s="123" t="s">
        <v>3252</v>
      </c>
      <c r="N67" s="123">
        <v>126</v>
      </c>
      <c r="Q67" s="154" t="s">
        <v>3663</v>
      </c>
      <c r="R67" s="165" t="s">
        <v>819</v>
      </c>
      <c r="T67" s="141" t="s">
        <v>3202</v>
      </c>
      <c r="U67" s="141">
        <v>15</v>
      </c>
      <c r="V67" s="140" t="s">
        <v>3253</v>
      </c>
      <c r="W67" s="140" t="s">
        <v>591</v>
      </c>
      <c r="X67" s="140" t="s">
        <v>3205</v>
      </c>
      <c r="Y67" s="140" t="s">
        <v>3190</v>
      </c>
      <c r="Z67" s="143" t="s">
        <v>3191</v>
      </c>
    </row>
    <row r="68" spans="1:26" ht="16">
      <c r="A68" s="134" t="str">
        <f t="shared" si="1"/>
        <v>SWG12</v>
      </c>
      <c r="B68" s="152" t="s">
        <v>3249</v>
      </c>
      <c r="F68" s="123">
        <v>2</v>
      </c>
      <c r="G68" s="123" t="s">
        <v>3250</v>
      </c>
      <c r="H68" s="124">
        <v>3</v>
      </c>
      <c r="I68" s="123" t="s">
        <v>3251</v>
      </c>
      <c r="K68" s="123" t="s">
        <v>3214</v>
      </c>
      <c r="L68" s="123" t="s">
        <v>3215</v>
      </c>
      <c r="M68" s="123" t="s">
        <v>3254</v>
      </c>
      <c r="N68" s="123">
        <v>96</v>
      </c>
      <c r="Q68" s="154" t="s">
        <v>3663</v>
      </c>
      <c r="R68" s="165" t="s">
        <v>819</v>
      </c>
      <c r="T68" s="141" t="s">
        <v>3202</v>
      </c>
      <c r="U68" s="141">
        <v>16</v>
      </c>
      <c r="V68" s="140" t="s">
        <v>3255</v>
      </c>
      <c r="W68" s="140" t="s">
        <v>29</v>
      </c>
      <c r="X68" s="140" t="s">
        <v>3205</v>
      </c>
      <c r="Y68" s="140" t="s">
        <v>3190</v>
      </c>
      <c r="Z68" s="143" t="s">
        <v>3191</v>
      </c>
    </row>
    <row r="69" spans="1:26" ht="16">
      <c r="A69" s="134" t="str">
        <f t="shared" si="1"/>
        <v>SWG13</v>
      </c>
      <c r="B69" s="152" t="s">
        <v>3249</v>
      </c>
      <c r="F69" s="123">
        <v>2</v>
      </c>
      <c r="G69" s="123" t="s">
        <v>3256</v>
      </c>
      <c r="H69" s="124">
        <v>3</v>
      </c>
      <c r="I69" s="123" t="s">
        <v>3251</v>
      </c>
      <c r="K69" s="123" t="s">
        <v>3257</v>
      </c>
      <c r="L69" s="123" t="s">
        <v>3215</v>
      </c>
      <c r="M69" s="123" t="s">
        <v>3258</v>
      </c>
      <c r="N69" s="123">
        <v>80</v>
      </c>
      <c r="Q69" s="154" t="s">
        <v>3663</v>
      </c>
      <c r="R69" s="165" t="s">
        <v>819</v>
      </c>
      <c r="T69" s="141" t="s">
        <v>3202</v>
      </c>
      <c r="U69" s="141">
        <v>13</v>
      </c>
      <c r="V69" s="140" t="s">
        <v>3259</v>
      </c>
      <c r="W69" s="140" t="s">
        <v>457</v>
      </c>
      <c r="X69" s="140" t="s">
        <v>3205</v>
      </c>
      <c r="Y69" s="140" t="s">
        <v>3190</v>
      </c>
      <c r="Z69" s="143" t="s">
        <v>3191</v>
      </c>
    </row>
    <row r="70" spans="1:26" ht="16">
      <c r="A70" s="134" t="str">
        <f t="shared" si="1"/>
        <v>SWG14</v>
      </c>
      <c r="B70" s="152" t="s">
        <v>3249</v>
      </c>
      <c r="F70" s="123">
        <v>2</v>
      </c>
      <c r="G70" s="123" t="s">
        <v>3256</v>
      </c>
      <c r="H70" s="124">
        <v>3</v>
      </c>
      <c r="I70" s="123" t="s">
        <v>3251</v>
      </c>
      <c r="K70" s="123" t="s">
        <v>3257</v>
      </c>
      <c r="L70" s="123" t="s">
        <v>3215</v>
      </c>
      <c r="M70" s="123" t="s">
        <v>3260</v>
      </c>
      <c r="N70" s="123">
        <v>66</v>
      </c>
      <c r="Q70" s="154" t="s">
        <v>3663</v>
      </c>
      <c r="R70" s="165" t="s">
        <v>819</v>
      </c>
      <c r="T70" s="141" t="s">
        <v>3202</v>
      </c>
      <c r="U70" s="141">
        <v>14</v>
      </c>
      <c r="V70" s="140" t="s">
        <v>3261</v>
      </c>
      <c r="W70" s="140" t="s">
        <v>597</v>
      </c>
      <c r="X70" s="140" t="s">
        <v>3205</v>
      </c>
      <c r="Y70" s="140" t="s">
        <v>3190</v>
      </c>
      <c r="Z70" s="143" t="s">
        <v>3191</v>
      </c>
    </row>
    <row r="71" spans="1:26" ht="16">
      <c r="A71" s="134" t="str">
        <f t="shared" si="1"/>
        <v>SWG15</v>
      </c>
      <c r="B71" s="152" t="s">
        <v>3262</v>
      </c>
      <c r="F71" s="123">
        <v>2</v>
      </c>
      <c r="G71" s="123" t="s">
        <v>3263</v>
      </c>
      <c r="H71" s="124">
        <v>3</v>
      </c>
      <c r="I71" s="123" t="s">
        <v>3251</v>
      </c>
      <c r="K71" s="123" t="s">
        <v>3264</v>
      </c>
      <c r="L71" s="123" t="s">
        <v>3265</v>
      </c>
      <c r="M71" s="123" t="s">
        <v>3266</v>
      </c>
      <c r="N71" s="123">
        <v>30</v>
      </c>
      <c r="Q71" s="154" t="s">
        <v>3663</v>
      </c>
      <c r="R71" s="165" t="s">
        <v>819</v>
      </c>
      <c r="T71" s="141" t="s">
        <v>3202</v>
      </c>
      <c r="U71" s="141">
        <v>11</v>
      </c>
      <c r="V71" s="140" t="s">
        <v>3267</v>
      </c>
      <c r="W71" s="140" t="s">
        <v>31</v>
      </c>
      <c r="X71" s="140" t="s">
        <v>3205</v>
      </c>
      <c r="Y71" s="140" t="s">
        <v>3190</v>
      </c>
      <c r="Z71" s="143" t="s">
        <v>3191</v>
      </c>
    </row>
    <row r="72" spans="1:26" ht="16">
      <c r="A72" s="134" t="str">
        <f t="shared" si="1"/>
        <v>SWG16</v>
      </c>
      <c r="B72" s="152" t="s">
        <v>3268</v>
      </c>
      <c r="F72" s="123">
        <v>2</v>
      </c>
      <c r="G72" s="123" t="s">
        <v>3263</v>
      </c>
      <c r="H72" s="124">
        <v>3</v>
      </c>
      <c r="I72" s="123" t="s">
        <v>3251</v>
      </c>
      <c r="K72" s="123" t="s">
        <v>3264</v>
      </c>
      <c r="L72" s="123" t="s">
        <v>3265</v>
      </c>
      <c r="M72" s="123" t="s">
        <v>3269</v>
      </c>
      <c r="N72" s="123">
        <v>27</v>
      </c>
      <c r="Q72" s="154" t="s">
        <v>3663</v>
      </c>
      <c r="R72" s="165" t="s">
        <v>819</v>
      </c>
      <c r="T72" s="141" t="s">
        <v>3202</v>
      </c>
      <c r="U72" s="141">
        <v>12</v>
      </c>
      <c r="V72" s="140" t="s">
        <v>3270</v>
      </c>
      <c r="W72" s="140" t="s">
        <v>32</v>
      </c>
      <c r="X72" s="140" t="s">
        <v>3205</v>
      </c>
      <c r="Y72" s="140" t="s">
        <v>3190</v>
      </c>
      <c r="Z72" s="143" t="s">
        <v>3191</v>
      </c>
    </row>
    <row r="73" spans="1:26" ht="16">
      <c r="A73" s="134" t="str">
        <f t="shared" si="1"/>
        <v>SWG17</v>
      </c>
      <c r="B73" s="152" t="s">
        <v>3271</v>
      </c>
      <c r="F73" s="123">
        <v>4</v>
      </c>
      <c r="G73" s="123" t="s">
        <v>3272</v>
      </c>
      <c r="H73" s="124">
        <v>3</v>
      </c>
      <c r="K73" s="123" t="s">
        <v>3273</v>
      </c>
      <c r="L73" s="123" t="s">
        <v>3265</v>
      </c>
      <c r="N73" s="123">
        <v>90</v>
      </c>
      <c r="Q73" s="154" t="s">
        <v>3663</v>
      </c>
      <c r="R73" s="165" t="s">
        <v>819</v>
      </c>
      <c r="T73" s="141" t="s">
        <v>3202</v>
      </c>
      <c r="U73" s="141">
        <v>22</v>
      </c>
      <c r="V73" s="140" t="s">
        <v>3274</v>
      </c>
      <c r="W73" s="140" t="s">
        <v>434</v>
      </c>
      <c r="X73" s="140" t="s">
        <v>3205</v>
      </c>
      <c r="Y73" s="140" t="s">
        <v>3190</v>
      </c>
      <c r="Z73" s="143" t="s">
        <v>3191</v>
      </c>
    </row>
    <row r="74" spans="1:26" ht="16">
      <c r="A74" s="134" t="str">
        <f t="shared" si="1"/>
        <v>SWG18</v>
      </c>
      <c r="B74" s="152" t="s">
        <v>3275</v>
      </c>
      <c r="F74" s="123">
        <v>3</v>
      </c>
      <c r="G74" s="123" t="s">
        <v>3276</v>
      </c>
      <c r="H74" s="124">
        <v>3</v>
      </c>
      <c r="K74" s="123" t="s">
        <v>3257</v>
      </c>
      <c r="L74" s="123" t="s">
        <v>3265</v>
      </c>
      <c r="M74" s="123" t="s">
        <v>3277</v>
      </c>
      <c r="N74" s="123">
        <v>78</v>
      </c>
      <c r="Q74" s="154" t="s">
        <v>3663</v>
      </c>
      <c r="R74" s="165" t="s">
        <v>819</v>
      </c>
      <c r="T74" s="141" t="s">
        <v>3202</v>
      </c>
      <c r="U74" s="141">
        <v>19</v>
      </c>
      <c r="V74" s="140" t="s">
        <v>3278</v>
      </c>
      <c r="W74" s="140" t="s">
        <v>190</v>
      </c>
      <c r="X74" s="140" t="s">
        <v>3205</v>
      </c>
      <c r="Y74" s="140" t="s">
        <v>3190</v>
      </c>
      <c r="Z74" s="143" t="s">
        <v>3191</v>
      </c>
    </row>
    <row r="75" spans="1:26" ht="16">
      <c r="A75" s="134" t="str">
        <f t="shared" si="1"/>
        <v>SWG19</v>
      </c>
      <c r="B75" s="152" t="s">
        <v>3279</v>
      </c>
      <c r="F75" s="123">
        <v>4</v>
      </c>
      <c r="G75" s="123" t="s">
        <v>3280</v>
      </c>
      <c r="H75" s="124">
        <v>3</v>
      </c>
      <c r="K75" s="123" t="s">
        <v>3281</v>
      </c>
      <c r="L75" s="123" t="s">
        <v>3247</v>
      </c>
      <c r="M75" s="123" t="s">
        <v>3282</v>
      </c>
      <c r="N75" s="123">
        <v>9</v>
      </c>
      <c r="Q75" s="154" t="s">
        <v>3663</v>
      </c>
      <c r="R75" s="165" t="s">
        <v>819</v>
      </c>
      <c r="T75" s="141" t="s">
        <v>3202</v>
      </c>
      <c r="U75" s="141">
        <v>23</v>
      </c>
      <c r="V75" s="140" t="s">
        <v>3283</v>
      </c>
      <c r="W75" s="140" t="s">
        <v>687</v>
      </c>
      <c r="X75" s="140" t="s">
        <v>3205</v>
      </c>
      <c r="Y75" s="140" t="s">
        <v>3190</v>
      </c>
      <c r="Z75" s="143" t="s">
        <v>3191</v>
      </c>
    </row>
    <row r="76" spans="1:26" ht="16">
      <c r="A76" s="134" t="str">
        <f t="shared" si="1"/>
        <v>SWG20</v>
      </c>
      <c r="B76" s="152" t="s">
        <v>3279</v>
      </c>
      <c r="F76" s="123">
        <v>5</v>
      </c>
      <c r="G76" s="123" t="s">
        <v>3284</v>
      </c>
      <c r="H76" s="124">
        <v>3</v>
      </c>
      <c r="K76" s="123" t="s">
        <v>3200</v>
      </c>
      <c r="L76" s="123" t="s">
        <v>3247</v>
      </c>
      <c r="M76" s="123" t="s">
        <v>3282</v>
      </c>
      <c r="Q76" s="154" t="s">
        <v>3663</v>
      </c>
      <c r="R76" s="165" t="s">
        <v>819</v>
      </c>
      <c r="T76" s="141" t="s">
        <v>3202</v>
      </c>
      <c r="U76" s="141">
        <v>29</v>
      </c>
      <c r="V76" s="140" t="s">
        <v>3285</v>
      </c>
      <c r="W76" s="140" t="s">
        <v>44</v>
      </c>
      <c r="X76" s="140" t="s">
        <v>3205</v>
      </c>
      <c r="Y76" s="140" t="s">
        <v>3190</v>
      </c>
      <c r="Z76" s="143" t="s">
        <v>3191</v>
      </c>
    </row>
    <row r="77" spans="1:26" ht="16">
      <c r="A77" s="134" t="str">
        <f t="shared" si="1"/>
        <v>SWG21</v>
      </c>
      <c r="B77" s="152" t="s">
        <v>3286</v>
      </c>
      <c r="F77" s="123">
        <v>3</v>
      </c>
      <c r="G77" s="123" t="s">
        <v>3287</v>
      </c>
      <c r="H77" s="124">
        <v>3</v>
      </c>
      <c r="K77" s="123" t="s">
        <v>3288</v>
      </c>
      <c r="L77" s="123" t="s">
        <v>3215</v>
      </c>
      <c r="M77" s="123" t="s">
        <v>3282</v>
      </c>
      <c r="N77" s="123">
        <v>158</v>
      </c>
      <c r="Q77" s="154" t="s">
        <v>3663</v>
      </c>
      <c r="R77" s="165" t="s">
        <v>819</v>
      </c>
      <c r="T77" s="141" t="s">
        <v>3202</v>
      </c>
      <c r="U77" s="141">
        <v>17</v>
      </c>
      <c r="V77" s="140" t="s">
        <v>3289</v>
      </c>
      <c r="W77" s="140" t="s">
        <v>620</v>
      </c>
      <c r="X77" s="140" t="s">
        <v>3205</v>
      </c>
      <c r="Y77" s="140" t="s">
        <v>3190</v>
      </c>
      <c r="Z77" s="143" t="s">
        <v>3191</v>
      </c>
    </row>
    <row r="78" spans="1:26" ht="16">
      <c r="A78" s="134" t="str">
        <f t="shared" si="1"/>
        <v>SWG22</v>
      </c>
      <c r="B78" s="152" t="s">
        <v>3286</v>
      </c>
      <c r="F78" s="123">
        <v>3</v>
      </c>
      <c r="G78" s="123" t="s">
        <v>3287</v>
      </c>
      <c r="H78" s="124">
        <v>3</v>
      </c>
      <c r="K78" s="123" t="s">
        <v>3288</v>
      </c>
      <c r="L78" s="123" t="s">
        <v>3215</v>
      </c>
      <c r="M78" s="123" t="s">
        <v>3282</v>
      </c>
      <c r="N78" s="123">
        <v>152</v>
      </c>
      <c r="Q78" s="154" t="s">
        <v>3663</v>
      </c>
      <c r="R78" s="165" t="s">
        <v>819</v>
      </c>
      <c r="T78" s="141" t="s">
        <v>3202</v>
      </c>
      <c r="U78" s="141">
        <v>18</v>
      </c>
      <c r="V78" s="140" t="s">
        <v>3290</v>
      </c>
      <c r="W78" s="140" t="s">
        <v>28</v>
      </c>
      <c r="X78" s="140" t="s">
        <v>3205</v>
      </c>
      <c r="Y78" s="140" t="s">
        <v>3190</v>
      </c>
      <c r="Z78" s="143" t="s">
        <v>3191</v>
      </c>
    </row>
    <row r="79" spans="1:26" ht="16">
      <c r="A79" s="134" t="str">
        <f t="shared" si="1"/>
        <v>SWG23</v>
      </c>
      <c r="B79" s="152" t="s">
        <v>3291</v>
      </c>
      <c r="F79" s="123">
        <v>5</v>
      </c>
      <c r="G79" s="123" t="s">
        <v>3292</v>
      </c>
      <c r="H79" s="124">
        <v>4</v>
      </c>
      <c r="J79" s="123" t="s">
        <v>3293</v>
      </c>
      <c r="K79" s="123" t="s">
        <v>3294</v>
      </c>
      <c r="L79" s="123" t="s">
        <v>3215</v>
      </c>
      <c r="M79" s="123" t="s">
        <v>3295</v>
      </c>
      <c r="N79" s="123">
        <v>28</v>
      </c>
      <c r="Q79" s="154" t="s">
        <v>3663</v>
      </c>
      <c r="R79" s="165" t="s">
        <v>819</v>
      </c>
      <c r="T79" s="141" t="s">
        <v>3202</v>
      </c>
      <c r="U79" s="141">
        <v>26</v>
      </c>
      <c r="V79" s="140" t="s">
        <v>3296</v>
      </c>
      <c r="W79" s="140" t="s">
        <v>4</v>
      </c>
      <c r="X79" s="140" t="s">
        <v>3205</v>
      </c>
      <c r="Y79" s="140" t="s">
        <v>3190</v>
      </c>
      <c r="Z79" s="143" t="s">
        <v>3191</v>
      </c>
    </row>
    <row r="80" spans="1:26" ht="16">
      <c r="A80" s="134" t="str">
        <f t="shared" si="1"/>
        <v>SWG24</v>
      </c>
      <c r="B80" s="152" t="s">
        <v>3297</v>
      </c>
      <c r="F80" s="123">
        <v>5</v>
      </c>
      <c r="G80" s="123" t="s">
        <v>3298</v>
      </c>
      <c r="H80" s="124">
        <v>4</v>
      </c>
      <c r="J80" s="123" t="s">
        <v>3299</v>
      </c>
      <c r="K80" s="123" t="s">
        <v>3300</v>
      </c>
      <c r="L80" s="123" t="s">
        <v>3265</v>
      </c>
      <c r="N80" s="123">
        <v>83</v>
      </c>
      <c r="Q80" s="154" t="s">
        <v>3663</v>
      </c>
      <c r="R80" s="165" t="s">
        <v>819</v>
      </c>
      <c r="T80" s="141" t="s">
        <v>3202</v>
      </c>
      <c r="U80" s="141">
        <v>28</v>
      </c>
      <c r="V80" s="140" t="s">
        <v>3301</v>
      </c>
      <c r="W80" s="140" t="s">
        <v>46</v>
      </c>
      <c r="X80" s="140" t="s">
        <v>3205</v>
      </c>
      <c r="Y80" s="140" t="s">
        <v>3190</v>
      </c>
      <c r="Z80" s="143" t="s">
        <v>3191</v>
      </c>
    </row>
    <row r="81" spans="1:26" ht="16">
      <c r="A81" s="134" t="str">
        <f t="shared" si="1"/>
        <v>SWG25</v>
      </c>
      <c r="B81" s="152" t="s">
        <v>3286</v>
      </c>
      <c r="F81" s="123">
        <v>3</v>
      </c>
      <c r="G81" s="123" t="s">
        <v>3276</v>
      </c>
      <c r="H81" s="124">
        <v>3</v>
      </c>
      <c r="K81" s="123" t="s">
        <v>3257</v>
      </c>
      <c r="L81" s="123" t="s">
        <v>3265</v>
      </c>
      <c r="M81" s="123" t="s">
        <v>3302</v>
      </c>
      <c r="N81" s="123">
        <v>31</v>
      </c>
      <c r="Q81" s="154" t="s">
        <v>3663</v>
      </c>
      <c r="R81" s="165" t="s">
        <v>819</v>
      </c>
      <c r="T81" s="141" t="s">
        <v>3202</v>
      </c>
      <c r="U81" s="141">
        <v>20</v>
      </c>
      <c r="V81" s="140" t="s">
        <v>3303</v>
      </c>
      <c r="W81" s="140" t="s">
        <v>595</v>
      </c>
      <c r="X81" s="140" t="s">
        <v>3205</v>
      </c>
      <c r="Y81" s="140" t="s">
        <v>3190</v>
      </c>
      <c r="Z81" s="143" t="s">
        <v>3191</v>
      </c>
    </row>
    <row r="82" spans="1:26" ht="16">
      <c r="A82" s="134" t="str">
        <f t="shared" si="1"/>
        <v>SWG26</v>
      </c>
      <c r="B82" s="152" t="s">
        <v>3304</v>
      </c>
      <c r="F82" s="123">
        <v>5</v>
      </c>
      <c r="G82" s="123" t="s">
        <v>3305</v>
      </c>
      <c r="H82" s="124">
        <v>4</v>
      </c>
      <c r="J82" s="123" t="s">
        <v>3306</v>
      </c>
      <c r="K82" s="123" t="s">
        <v>3273</v>
      </c>
      <c r="L82" s="123" t="s">
        <v>3265</v>
      </c>
      <c r="N82" s="123">
        <v>24</v>
      </c>
      <c r="Q82" s="154" t="s">
        <v>3663</v>
      </c>
      <c r="R82" s="165" t="s">
        <v>819</v>
      </c>
      <c r="T82" s="141" t="s">
        <v>3202</v>
      </c>
      <c r="U82" s="141">
        <v>25</v>
      </c>
      <c r="V82" s="140" t="s">
        <v>3307</v>
      </c>
      <c r="W82" s="140" t="s">
        <v>118</v>
      </c>
      <c r="X82" s="140" t="s">
        <v>3205</v>
      </c>
      <c r="Y82" s="140" t="s">
        <v>3190</v>
      </c>
      <c r="Z82" s="143" t="s">
        <v>3191</v>
      </c>
    </row>
    <row r="83" spans="1:26" ht="16">
      <c r="A83" s="134" t="str">
        <f t="shared" si="1"/>
        <v>SWG27</v>
      </c>
      <c r="B83" s="152" t="s">
        <v>3279</v>
      </c>
      <c r="F83" s="123">
        <v>4</v>
      </c>
      <c r="G83" s="123" t="s">
        <v>3308</v>
      </c>
      <c r="H83" s="124">
        <v>4</v>
      </c>
      <c r="K83" s="123" t="s">
        <v>3309</v>
      </c>
      <c r="L83" s="123" t="s">
        <v>3265</v>
      </c>
      <c r="N83" s="123">
        <v>1</v>
      </c>
      <c r="Q83" s="154" t="s">
        <v>3663</v>
      </c>
      <c r="R83" s="165" t="s">
        <v>819</v>
      </c>
      <c r="T83" s="141" t="s">
        <v>3202</v>
      </c>
      <c r="U83" s="141">
        <v>24</v>
      </c>
      <c r="V83" s="140" t="s">
        <v>3310</v>
      </c>
      <c r="W83" s="140" t="s">
        <v>47</v>
      </c>
      <c r="X83" s="140" t="s">
        <v>3205</v>
      </c>
      <c r="Y83" s="140" t="s">
        <v>3190</v>
      </c>
      <c r="Z83" s="143" t="s">
        <v>3191</v>
      </c>
    </row>
    <row r="84" spans="1:26" ht="16">
      <c r="A84" s="134" t="str">
        <f t="shared" si="1"/>
        <v>SWG28</v>
      </c>
      <c r="B84" s="152" t="s">
        <v>3291</v>
      </c>
      <c r="F84" s="123">
        <v>5</v>
      </c>
      <c r="G84" s="123" t="s">
        <v>3292</v>
      </c>
      <c r="H84" s="124">
        <v>4</v>
      </c>
      <c r="K84" s="123" t="s">
        <v>3294</v>
      </c>
      <c r="L84" s="123" t="s">
        <v>3265</v>
      </c>
      <c r="M84" s="123" t="s">
        <v>3311</v>
      </c>
      <c r="N84" s="123">
        <v>22</v>
      </c>
      <c r="Q84" s="154" t="s">
        <v>3663</v>
      </c>
      <c r="R84" s="165" t="s">
        <v>819</v>
      </c>
      <c r="T84" s="141" t="s">
        <v>3202</v>
      </c>
      <c r="U84" s="141">
        <v>27</v>
      </c>
      <c r="V84" s="140" t="s">
        <v>3312</v>
      </c>
      <c r="W84" s="140" t="s">
        <v>33</v>
      </c>
      <c r="X84" s="140" t="s">
        <v>3205</v>
      </c>
      <c r="Y84" s="140" t="s">
        <v>3190</v>
      </c>
      <c r="Z84" s="143" t="s">
        <v>3191</v>
      </c>
    </row>
    <row r="85" spans="1:26" ht="16">
      <c r="A85" s="134" t="str">
        <f t="shared" si="1"/>
        <v>SWG29</v>
      </c>
      <c r="B85" s="152" t="s">
        <v>3286</v>
      </c>
      <c r="F85" s="123">
        <v>3</v>
      </c>
      <c r="G85" s="123" t="s">
        <v>3313</v>
      </c>
      <c r="H85" s="124">
        <v>3</v>
      </c>
      <c r="J85" s="123" t="s">
        <v>3314</v>
      </c>
      <c r="K85" s="123" t="s">
        <v>3281</v>
      </c>
      <c r="L85" s="123" t="s">
        <v>3247</v>
      </c>
      <c r="N85" s="123">
        <v>14</v>
      </c>
      <c r="Q85" s="154" t="s">
        <v>3663</v>
      </c>
      <c r="R85" s="165" t="s">
        <v>819</v>
      </c>
      <c r="T85" s="141" t="s">
        <v>3202</v>
      </c>
      <c r="U85" s="141">
        <v>21</v>
      </c>
      <c r="V85" s="140" t="s">
        <v>3315</v>
      </c>
      <c r="W85" s="140" t="s">
        <v>35</v>
      </c>
      <c r="X85" s="140" t="s">
        <v>3205</v>
      </c>
      <c r="Y85" s="140" t="s">
        <v>3190</v>
      </c>
      <c r="Z85" s="143" t="s">
        <v>3191</v>
      </c>
    </row>
    <row r="86" spans="1:26" ht="16">
      <c r="A86" s="134" t="str">
        <f t="shared" si="1"/>
        <v>SWG30</v>
      </c>
      <c r="B86" s="152" t="s">
        <v>3316</v>
      </c>
      <c r="F86" s="123">
        <v>6</v>
      </c>
      <c r="G86" s="123" t="s">
        <v>3317</v>
      </c>
      <c r="H86" s="124">
        <v>5</v>
      </c>
      <c r="K86" s="123" t="s">
        <v>3281</v>
      </c>
      <c r="L86" s="123" t="s">
        <v>3247</v>
      </c>
      <c r="N86" s="123">
        <v>33</v>
      </c>
      <c r="Q86" s="154" t="s">
        <v>3663</v>
      </c>
      <c r="R86" s="165" t="s">
        <v>819</v>
      </c>
      <c r="T86" s="141" t="s">
        <v>3202</v>
      </c>
      <c r="U86" s="141">
        <v>32</v>
      </c>
      <c r="V86" s="140" t="s">
        <v>3318</v>
      </c>
      <c r="W86" s="140" t="s">
        <v>57</v>
      </c>
      <c r="X86" s="140" t="s">
        <v>3205</v>
      </c>
      <c r="Y86" s="140" t="s">
        <v>3190</v>
      </c>
      <c r="Z86" s="143" t="s">
        <v>3191</v>
      </c>
    </row>
    <row r="87" spans="1:26" ht="16">
      <c r="A87" s="134" t="str">
        <f t="shared" si="1"/>
        <v>SWG31</v>
      </c>
      <c r="B87" s="152" t="s">
        <v>3319</v>
      </c>
      <c r="F87" s="123">
        <v>7</v>
      </c>
      <c r="G87" s="123" t="s">
        <v>3320</v>
      </c>
      <c r="H87" s="124">
        <v>5</v>
      </c>
      <c r="K87" s="123" t="s">
        <v>3288</v>
      </c>
      <c r="L87" s="123" t="s">
        <v>3215</v>
      </c>
      <c r="M87" s="123" t="s">
        <v>3321</v>
      </c>
      <c r="N87" s="123">
        <v>37</v>
      </c>
      <c r="Q87" s="154" t="s">
        <v>3663</v>
      </c>
      <c r="R87" s="165" t="s">
        <v>819</v>
      </c>
      <c r="T87" s="141" t="s">
        <v>3202</v>
      </c>
      <c r="U87" s="141">
        <v>36</v>
      </c>
      <c r="V87" s="140" t="s">
        <v>3322</v>
      </c>
      <c r="W87" s="140" t="s">
        <v>540</v>
      </c>
      <c r="X87" s="140" t="s">
        <v>3205</v>
      </c>
      <c r="Y87" s="140" t="s">
        <v>3190</v>
      </c>
      <c r="Z87" s="143" t="s">
        <v>3191</v>
      </c>
    </row>
    <row r="88" spans="1:26" ht="16">
      <c r="A88" s="134" t="str">
        <f t="shared" si="1"/>
        <v>SWG32</v>
      </c>
      <c r="B88" s="152" t="s">
        <v>3319</v>
      </c>
      <c r="F88" s="123">
        <v>7</v>
      </c>
      <c r="G88" s="123" t="s">
        <v>3320</v>
      </c>
      <c r="H88" s="124">
        <v>5</v>
      </c>
      <c r="K88" s="123" t="s">
        <v>3323</v>
      </c>
      <c r="L88" s="123" t="s">
        <v>3215</v>
      </c>
      <c r="M88" s="123" t="s">
        <v>3324</v>
      </c>
      <c r="N88" s="123">
        <v>31</v>
      </c>
      <c r="Q88" s="154" t="s">
        <v>3663</v>
      </c>
      <c r="R88" s="165" t="s">
        <v>819</v>
      </c>
      <c r="T88" s="141" t="s">
        <v>3202</v>
      </c>
      <c r="U88" s="141">
        <v>37</v>
      </c>
      <c r="V88" s="140" t="s">
        <v>3325</v>
      </c>
      <c r="W88" s="140" t="s">
        <v>667</v>
      </c>
      <c r="X88" s="140" t="s">
        <v>3205</v>
      </c>
      <c r="Y88" s="140" t="s">
        <v>3190</v>
      </c>
      <c r="Z88" s="143" t="s">
        <v>3191</v>
      </c>
    </row>
    <row r="89" spans="1:26">
      <c r="A89" s="134" t="str">
        <f t="shared" si="1"/>
        <v>SWG33</v>
      </c>
      <c r="B89" s="152" t="s">
        <v>3316</v>
      </c>
      <c r="F89" s="123">
        <v>6</v>
      </c>
      <c r="G89" s="123" t="s">
        <v>3326</v>
      </c>
      <c r="H89" s="124">
        <v>5</v>
      </c>
      <c r="I89" s="123" t="s">
        <v>3327</v>
      </c>
      <c r="K89" s="123" t="s">
        <v>3328</v>
      </c>
      <c r="L89" s="123" t="s">
        <v>3215</v>
      </c>
      <c r="M89" s="123" t="s">
        <v>3329</v>
      </c>
      <c r="N89" s="123">
        <v>63</v>
      </c>
      <c r="Q89" s="154" t="s">
        <v>3663</v>
      </c>
      <c r="R89" s="165" t="s">
        <v>819</v>
      </c>
      <c r="T89" s="141" t="s">
        <v>3202</v>
      </c>
      <c r="U89" s="141">
        <v>30</v>
      </c>
      <c r="V89" s="140" t="s">
        <v>3330</v>
      </c>
      <c r="W89" s="140" t="s">
        <v>3331</v>
      </c>
      <c r="X89" s="140" t="s">
        <v>3189</v>
      </c>
      <c r="Y89" s="143" t="s">
        <v>3196</v>
      </c>
      <c r="Z89" s="143" t="s">
        <v>3195</v>
      </c>
    </row>
    <row r="90" spans="1:26" ht="16">
      <c r="A90" s="134" t="str">
        <f t="shared" si="1"/>
        <v>SWG34</v>
      </c>
      <c r="B90" s="152" t="s">
        <v>3316</v>
      </c>
      <c r="F90" s="123">
        <v>6</v>
      </c>
      <c r="G90" s="123" t="s">
        <v>3326</v>
      </c>
      <c r="H90" s="124">
        <v>5</v>
      </c>
      <c r="I90" s="123" t="s">
        <v>3327</v>
      </c>
      <c r="K90" s="123" t="s">
        <v>3328</v>
      </c>
      <c r="L90" s="123" t="s">
        <v>3215</v>
      </c>
      <c r="M90" s="123" t="s">
        <v>3332</v>
      </c>
      <c r="N90" s="123">
        <v>71</v>
      </c>
      <c r="Q90" s="154" t="s">
        <v>3663</v>
      </c>
      <c r="R90" s="165" t="s">
        <v>819</v>
      </c>
      <c r="T90" s="141" t="s">
        <v>3202</v>
      </c>
      <c r="U90" s="141">
        <v>31</v>
      </c>
      <c r="V90" s="140" t="s">
        <v>3333</v>
      </c>
      <c r="W90" s="140" t="s">
        <v>30</v>
      </c>
      <c r="X90" s="140" t="s">
        <v>3205</v>
      </c>
      <c r="Y90" s="140" t="s">
        <v>3190</v>
      </c>
      <c r="Z90" s="143" t="s">
        <v>3191</v>
      </c>
    </row>
    <row r="91" spans="1:26" ht="16">
      <c r="A91" s="134" t="str">
        <f t="shared" si="1"/>
        <v>SWG35</v>
      </c>
      <c r="B91" s="152" t="s">
        <v>3334</v>
      </c>
      <c r="F91" s="123">
        <v>7</v>
      </c>
      <c r="G91" s="123" t="s">
        <v>3335</v>
      </c>
      <c r="H91" s="124">
        <v>5</v>
      </c>
      <c r="K91" s="123" t="s">
        <v>3234</v>
      </c>
      <c r="L91" s="123" t="s">
        <v>3265</v>
      </c>
      <c r="N91" s="123">
        <v>40</v>
      </c>
      <c r="Q91" s="154" t="s">
        <v>3663</v>
      </c>
      <c r="R91" s="165" t="s">
        <v>819</v>
      </c>
      <c r="T91" s="141" t="s">
        <v>3202</v>
      </c>
      <c r="U91" s="141">
        <v>38</v>
      </c>
      <c r="V91" s="140" t="s">
        <v>3336</v>
      </c>
      <c r="W91" s="140" t="s">
        <v>116</v>
      </c>
      <c r="X91" s="140" t="s">
        <v>3205</v>
      </c>
      <c r="Y91" s="140" t="s">
        <v>3190</v>
      </c>
      <c r="Z91" s="143" t="s">
        <v>3191</v>
      </c>
    </row>
    <row r="92" spans="1:26" ht="16">
      <c r="A92" s="134" t="str">
        <f t="shared" si="1"/>
        <v>SWG36</v>
      </c>
      <c r="B92" s="152" t="s">
        <v>3316</v>
      </c>
      <c r="F92" s="123">
        <v>6</v>
      </c>
      <c r="G92" s="123" t="s">
        <v>3337</v>
      </c>
      <c r="H92" s="124">
        <v>5</v>
      </c>
      <c r="K92" s="123" t="s">
        <v>3281</v>
      </c>
      <c r="L92" s="123" t="s">
        <v>3265</v>
      </c>
      <c r="M92" s="123" t="s">
        <v>3338</v>
      </c>
      <c r="N92" s="123">
        <v>26</v>
      </c>
      <c r="Q92" s="154" t="s">
        <v>3663</v>
      </c>
      <c r="R92" s="165" t="s">
        <v>819</v>
      </c>
      <c r="T92" s="141" t="s">
        <v>3202</v>
      </c>
      <c r="U92" s="141">
        <v>33</v>
      </c>
      <c r="V92" s="140" t="s">
        <v>3339</v>
      </c>
      <c r="W92" s="140" t="s">
        <v>74</v>
      </c>
      <c r="X92" s="140" t="s">
        <v>3205</v>
      </c>
      <c r="Y92" s="140" t="s">
        <v>3190</v>
      </c>
      <c r="Z92" s="143" t="s">
        <v>3191</v>
      </c>
    </row>
    <row r="93" spans="1:26">
      <c r="A93" s="134" t="str">
        <f t="shared" si="1"/>
        <v>SWG37</v>
      </c>
      <c r="B93" s="152" t="s">
        <v>3316</v>
      </c>
      <c r="F93" s="123">
        <v>6</v>
      </c>
      <c r="G93" s="123" t="s">
        <v>3340</v>
      </c>
      <c r="H93" s="124">
        <v>5</v>
      </c>
      <c r="I93" s="123" t="s">
        <v>3341</v>
      </c>
      <c r="J93" s="123" t="s">
        <v>3342</v>
      </c>
      <c r="K93" s="123" t="s">
        <v>3281</v>
      </c>
      <c r="L93" s="123" t="s">
        <v>3265</v>
      </c>
      <c r="N93" s="123">
        <v>5</v>
      </c>
      <c r="Q93" s="154" t="s">
        <v>3663</v>
      </c>
      <c r="R93" s="165" t="s">
        <v>819</v>
      </c>
      <c r="T93" s="141" t="s">
        <v>3202</v>
      </c>
      <c r="U93" s="141">
        <v>34</v>
      </c>
      <c r="V93" s="140" t="s">
        <v>3343</v>
      </c>
      <c r="W93" s="140" t="s">
        <v>3344</v>
      </c>
      <c r="X93" s="140" t="s">
        <v>3345</v>
      </c>
      <c r="Y93" s="140" t="s">
        <v>3346</v>
      </c>
      <c r="Z93" s="143" t="s">
        <v>3195</v>
      </c>
    </row>
    <row r="94" spans="1:26" ht="16">
      <c r="A94" s="134" t="str">
        <f t="shared" si="1"/>
        <v>SWG38</v>
      </c>
      <c r="B94" s="152" t="s">
        <v>3347</v>
      </c>
      <c r="F94" s="123">
        <v>7</v>
      </c>
      <c r="G94" s="123" t="s">
        <v>3348</v>
      </c>
      <c r="H94" s="124">
        <v>6</v>
      </c>
      <c r="J94" s="123" t="s">
        <v>3349</v>
      </c>
      <c r="K94" s="123" t="s">
        <v>3309</v>
      </c>
      <c r="L94" s="123" t="s">
        <v>3265</v>
      </c>
      <c r="N94" s="123">
        <v>75</v>
      </c>
      <c r="Q94" s="154" t="s">
        <v>3663</v>
      </c>
      <c r="R94" s="165" t="s">
        <v>819</v>
      </c>
      <c r="T94" s="141" t="s">
        <v>3202</v>
      </c>
      <c r="U94" s="141">
        <v>42</v>
      </c>
      <c r="V94" s="140" t="s">
        <v>3350</v>
      </c>
      <c r="W94" s="140" t="s">
        <v>54</v>
      </c>
      <c r="X94" s="140" t="s">
        <v>3205</v>
      </c>
      <c r="Y94" s="140" t="s">
        <v>3190</v>
      </c>
      <c r="Z94" s="143" t="s">
        <v>3191</v>
      </c>
    </row>
    <row r="95" spans="1:26">
      <c r="A95" s="134" t="str">
        <f t="shared" si="1"/>
        <v>SWG39</v>
      </c>
      <c r="B95" s="152"/>
      <c r="F95" s="123">
        <v>8</v>
      </c>
      <c r="G95" s="123" t="s">
        <v>3351</v>
      </c>
      <c r="H95" s="124">
        <v>5</v>
      </c>
      <c r="J95" s="123" t="s">
        <v>3352</v>
      </c>
      <c r="K95" s="123" t="s">
        <v>3309</v>
      </c>
      <c r="L95" s="123" t="s">
        <v>3247</v>
      </c>
      <c r="N95" s="123" t="s">
        <v>3353</v>
      </c>
      <c r="Q95" s="154" t="s">
        <v>3663</v>
      </c>
      <c r="R95" s="165" t="s">
        <v>819</v>
      </c>
      <c r="T95" s="141" t="s">
        <v>3202</v>
      </c>
      <c r="U95" s="141">
        <v>48</v>
      </c>
      <c r="V95" s="140" t="s">
        <v>3354</v>
      </c>
      <c r="W95" s="140" t="s">
        <v>3355</v>
      </c>
      <c r="X95" s="140" t="s">
        <v>3345</v>
      </c>
      <c r="Y95" s="140" t="s">
        <v>3356</v>
      </c>
      <c r="Z95" s="143" t="s">
        <v>3195</v>
      </c>
    </row>
    <row r="96" spans="1:26" ht="16">
      <c r="A96" s="134" t="str">
        <f t="shared" si="1"/>
        <v>SWG40</v>
      </c>
      <c r="B96" s="152" t="s">
        <v>3319</v>
      </c>
      <c r="F96" s="123">
        <v>7</v>
      </c>
      <c r="G96" s="123" t="s">
        <v>3320</v>
      </c>
      <c r="H96" s="124">
        <v>5</v>
      </c>
      <c r="K96" s="123" t="s">
        <v>3309</v>
      </c>
      <c r="L96" s="123" t="s">
        <v>3247</v>
      </c>
      <c r="M96" s="123" t="s">
        <v>3357</v>
      </c>
      <c r="N96" s="123">
        <v>12</v>
      </c>
      <c r="Q96" s="154" t="s">
        <v>3663</v>
      </c>
      <c r="R96" s="165" t="s">
        <v>819</v>
      </c>
      <c r="T96" s="141" t="s">
        <v>3202</v>
      </c>
      <c r="U96" s="141">
        <v>35</v>
      </c>
      <c r="V96" s="140" t="s">
        <v>3358</v>
      </c>
      <c r="W96" s="140" t="s">
        <v>53</v>
      </c>
      <c r="X96" s="140" t="s">
        <v>3205</v>
      </c>
      <c r="Y96" s="140" t="s">
        <v>3190</v>
      </c>
      <c r="Z96" s="143" t="s">
        <v>3191</v>
      </c>
    </row>
    <row r="97" spans="1:26">
      <c r="A97" s="134" t="str">
        <f t="shared" si="1"/>
        <v>SWG41</v>
      </c>
      <c r="B97" s="152" t="s">
        <v>3359</v>
      </c>
      <c r="F97" s="123">
        <v>7</v>
      </c>
      <c r="G97" s="123" t="s">
        <v>3360</v>
      </c>
      <c r="H97" s="124">
        <v>6</v>
      </c>
      <c r="K97" s="123" t="s">
        <v>3361</v>
      </c>
      <c r="L97" s="123" t="s">
        <v>3215</v>
      </c>
      <c r="N97" s="123">
        <v>183</v>
      </c>
      <c r="Q97" s="154" t="s">
        <v>3663</v>
      </c>
      <c r="R97" s="165" t="s">
        <v>819</v>
      </c>
      <c r="T97" s="141" t="s">
        <v>3202</v>
      </c>
      <c r="U97" s="141">
        <v>41</v>
      </c>
      <c r="V97" s="140" t="s">
        <v>3362</v>
      </c>
      <c r="W97" s="140" t="s">
        <v>117</v>
      </c>
      <c r="X97" s="140" t="s">
        <v>3363</v>
      </c>
      <c r="Y97" s="140" t="s">
        <v>3190</v>
      </c>
      <c r="Z97" s="143" t="s">
        <v>3191</v>
      </c>
    </row>
    <row r="98" spans="1:26">
      <c r="A98" s="134" t="str">
        <f t="shared" si="1"/>
        <v>SWG42</v>
      </c>
      <c r="B98" s="152" t="s">
        <v>3364</v>
      </c>
      <c r="F98" s="123">
        <v>9</v>
      </c>
      <c r="G98" s="123" t="s">
        <v>3365</v>
      </c>
      <c r="H98" s="124">
        <v>7</v>
      </c>
      <c r="J98" s="123" t="s">
        <v>3366</v>
      </c>
      <c r="K98" s="123" t="s">
        <v>3208</v>
      </c>
      <c r="L98" s="123" t="s">
        <v>3215</v>
      </c>
      <c r="M98" s="123" t="s">
        <v>3367</v>
      </c>
      <c r="N98" s="123">
        <v>12</v>
      </c>
      <c r="Q98" s="154" t="s">
        <v>3663</v>
      </c>
      <c r="R98" s="165" t="s">
        <v>819</v>
      </c>
      <c r="T98" s="141" t="s">
        <v>3202</v>
      </c>
      <c r="U98" s="141">
        <v>52</v>
      </c>
      <c r="V98" s="140" t="s">
        <v>3368</v>
      </c>
      <c r="W98" s="140" t="s">
        <v>3369</v>
      </c>
      <c r="X98" s="140" t="s">
        <v>3345</v>
      </c>
      <c r="Y98" s="140" t="s">
        <v>3346</v>
      </c>
      <c r="Z98" s="143" t="s">
        <v>3195</v>
      </c>
    </row>
    <row r="99" spans="1:26">
      <c r="A99" s="134" t="str">
        <f t="shared" si="1"/>
        <v>SWG43</v>
      </c>
      <c r="B99" s="152" t="s">
        <v>3370</v>
      </c>
      <c r="F99" s="123">
        <v>10</v>
      </c>
      <c r="G99" s="123" t="s">
        <v>3371</v>
      </c>
      <c r="H99" s="124">
        <v>8</v>
      </c>
      <c r="J99" s="123" t="s">
        <v>3372</v>
      </c>
      <c r="K99" s="123" t="s">
        <v>3373</v>
      </c>
      <c r="L99" s="123" t="s">
        <v>3215</v>
      </c>
      <c r="N99" s="123">
        <v>10</v>
      </c>
      <c r="Q99" s="154" t="s">
        <v>3663</v>
      </c>
      <c r="R99" s="165" t="s">
        <v>819</v>
      </c>
      <c r="T99" s="141" t="s">
        <v>3202</v>
      </c>
      <c r="U99" s="141">
        <v>54</v>
      </c>
      <c r="V99" s="140" t="s">
        <v>3374</v>
      </c>
      <c r="W99" s="140" t="s">
        <v>590</v>
      </c>
      <c r="X99" s="140" t="s">
        <v>3363</v>
      </c>
      <c r="Y99" s="140" t="s">
        <v>3190</v>
      </c>
      <c r="Z99" s="143" t="s">
        <v>3191</v>
      </c>
    </row>
    <row r="100" spans="1:26" ht="16">
      <c r="A100" s="134" t="str">
        <f t="shared" si="1"/>
        <v>SWG44</v>
      </c>
      <c r="B100" s="152" t="s">
        <v>3370</v>
      </c>
      <c r="F100" s="123">
        <v>10</v>
      </c>
      <c r="G100" s="123" t="s">
        <v>3375</v>
      </c>
      <c r="H100" s="124">
        <v>8</v>
      </c>
      <c r="J100" s="123" t="s">
        <v>3372</v>
      </c>
      <c r="K100" s="123" t="s">
        <v>3376</v>
      </c>
      <c r="L100" s="123" t="s">
        <v>3215</v>
      </c>
      <c r="N100" s="123">
        <v>75</v>
      </c>
      <c r="Q100" s="154" t="s">
        <v>3663</v>
      </c>
      <c r="R100" s="165" t="s">
        <v>819</v>
      </c>
      <c r="T100" s="141" t="s">
        <v>3202</v>
      </c>
      <c r="U100" s="141">
        <v>53</v>
      </c>
      <c r="V100" s="140" t="s">
        <v>3377</v>
      </c>
      <c r="W100" s="140" t="s">
        <v>564</v>
      </c>
      <c r="X100" s="140" t="s">
        <v>3205</v>
      </c>
      <c r="Y100" s="140" t="s">
        <v>3190</v>
      </c>
      <c r="Z100" s="143" t="s">
        <v>3191</v>
      </c>
    </row>
    <row r="101" spans="1:26" ht="16">
      <c r="A101" s="134" t="str">
        <f t="shared" si="1"/>
        <v>SWG45</v>
      </c>
      <c r="B101" s="152" t="s">
        <v>3359</v>
      </c>
      <c r="F101" s="123">
        <v>7</v>
      </c>
      <c r="G101" s="123" t="s">
        <v>3378</v>
      </c>
      <c r="H101" s="124">
        <v>6</v>
      </c>
      <c r="K101" s="123" t="s">
        <v>3379</v>
      </c>
      <c r="L101" s="123" t="s">
        <v>3265</v>
      </c>
      <c r="N101" s="123">
        <v>114</v>
      </c>
      <c r="Q101" s="154" t="s">
        <v>3663</v>
      </c>
      <c r="R101" s="165" t="s">
        <v>819</v>
      </c>
      <c r="T101" s="141" t="s">
        <v>3202</v>
      </c>
      <c r="U101" s="141">
        <v>40</v>
      </c>
      <c r="V101" s="140" t="s">
        <v>3380</v>
      </c>
      <c r="W101" s="140" t="s">
        <v>533</v>
      </c>
      <c r="X101" s="140" t="s">
        <v>3205</v>
      </c>
      <c r="Y101" s="140" t="s">
        <v>3190</v>
      </c>
      <c r="Z101" s="143" t="s">
        <v>3191</v>
      </c>
    </row>
    <row r="102" spans="1:26" ht="16">
      <c r="A102" s="134" t="str">
        <f t="shared" si="1"/>
        <v>SWG46</v>
      </c>
      <c r="B102" s="152" t="s">
        <v>3381</v>
      </c>
      <c r="F102" s="123">
        <v>8</v>
      </c>
      <c r="G102" s="123" t="s">
        <v>3382</v>
      </c>
      <c r="H102" s="124">
        <v>6</v>
      </c>
      <c r="K102" s="123" t="s">
        <v>3273</v>
      </c>
      <c r="L102" s="123" t="s">
        <v>3265</v>
      </c>
      <c r="M102" s="123" t="s">
        <v>3383</v>
      </c>
      <c r="N102" s="123">
        <v>35</v>
      </c>
      <c r="Q102" s="154" t="s">
        <v>3663</v>
      </c>
      <c r="R102" s="165" t="s">
        <v>819</v>
      </c>
      <c r="T102" s="141" t="s">
        <v>3202</v>
      </c>
      <c r="U102" s="141">
        <v>46</v>
      </c>
      <c r="V102" s="140" t="s">
        <v>3384</v>
      </c>
      <c r="W102" s="140" t="s">
        <v>538</v>
      </c>
      <c r="X102" s="140" t="s">
        <v>3205</v>
      </c>
      <c r="Y102" s="140" t="s">
        <v>3190</v>
      </c>
      <c r="Z102" s="143" t="s">
        <v>3191</v>
      </c>
    </row>
    <row r="103" spans="1:26">
      <c r="A103" s="134" t="str">
        <f t="shared" si="1"/>
        <v>SWG47</v>
      </c>
      <c r="B103" s="152" t="s">
        <v>3381</v>
      </c>
      <c r="F103" s="123">
        <v>8</v>
      </c>
      <c r="G103" s="123" t="s">
        <v>3385</v>
      </c>
      <c r="H103" s="124">
        <v>7</v>
      </c>
      <c r="K103" s="123" t="s">
        <v>3273</v>
      </c>
      <c r="L103" s="123" t="s">
        <v>3265</v>
      </c>
      <c r="M103" s="123" t="s">
        <v>3386</v>
      </c>
      <c r="N103" s="123">
        <v>1</v>
      </c>
      <c r="Q103" s="154" t="s">
        <v>3663</v>
      </c>
      <c r="R103" s="165" t="s">
        <v>819</v>
      </c>
      <c r="T103" s="141" t="s">
        <v>3202</v>
      </c>
      <c r="U103" s="141">
        <v>45</v>
      </c>
      <c r="V103" s="140" t="s">
        <v>3387</v>
      </c>
      <c r="W103" s="140" t="s">
        <v>3388</v>
      </c>
      <c r="X103" s="140" t="s">
        <v>3345</v>
      </c>
      <c r="Y103" s="140" t="s">
        <v>3346</v>
      </c>
      <c r="Z103" s="143" t="s">
        <v>3195</v>
      </c>
    </row>
    <row r="104" spans="1:26" ht="16">
      <c r="A104" s="134" t="str">
        <f t="shared" si="1"/>
        <v>SWG48</v>
      </c>
      <c r="B104" s="152" t="s">
        <v>3381</v>
      </c>
      <c r="F104" s="123">
        <v>8</v>
      </c>
      <c r="G104" s="123" t="s">
        <v>3389</v>
      </c>
      <c r="H104" s="124">
        <v>7</v>
      </c>
      <c r="K104" s="123" t="s">
        <v>3273</v>
      </c>
      <c r="L104" s="123" t="s">
        <v>3265</v>
      </c>
      <c r="N104" s="123">
        <v>11</v>
      </c>
      <c r="Q104" s="154" t="s">
        <v>3663</v>
      </c>
      <c r="R104" s="165" t="s">
        <v>819</v>
      </c>
      <c r="T104" s="141" t="s">
        <v>3202</v>
      </c>
      <c r="U104" s="141">
        <v>44</v>
      </c>
      <c r="V104" s="140" t="s">
        <v>3390</v>
      </c>
      <c r="W104" s="140" t="s">
        <v>3391</v>
      </c>
      <c r="X104" s="140" t="s">
        <v>3205</v>
      </c>
      <c r="Y104" s="143" t="s">
        <v>3196</v>
      </c>
      <c r="Z104" s="143" t="s">
        <v>3195</v>
      </c>
    </row>
    <row r="105" spans="1:26" ht="16">
      <c r="A105" s="134" t="str">
        <f t="shared" si="1"/>
        <v>SWG49</v>
      </c>
      <c r="B105" s="152" t="s">
        <v>3392</v>
      </c>
      <c r="F105" s="123" t="s">
        <v>3393</v>
      </c>
      <c r="G105" s="123" t="s">
        <v>3394</v>
      </c>
      <c r="H105" s="124">
        <v>6</v>
      </c>
      <c r="J105" s="123" t="s">
        <v>3395</v>
      </c>
      <c r="K105" s="123" t="s">
        <v>3273</v>
      </c>
      <c r="L105" s="123" t="s">
        <v>3247</v>
      </c>
      <c r="N105" s="123">
        <v>32</v>
      </c>
      <c r="Q105" s="154" t="s">
        <v>3663</v>
      </c>
      <c r="R105" s="165" t="s">
        <v>819</v>
      </c>
      <c r="T105" s="141" t="s">
        <v>3202</v>
      </c>
      <c r="U105" s="141">
        <v>39</v>
      </c>
      <c r="V105" s="140" t="s">
        <v>3396</v>
      </c>
      <c r="W105" s="140" t="s">
        <v>96</v>
      </c>
      <c r="X105" s="140" t="s">
        <v>3205</v>
      </c>
      <c r="Y105" s="140" t="s">
        <v>3190</v>
      </c>
      <c r="Z105" s="143" t="s">
        <v>3191</v>
      </c>
    </row>
    <row r="106" spans="1:26">
      <c r="A106" s="134" t="str">
        <f t="shared" si="1"/>
        <v>SWG50</v>
      </c>
      <c r="B106" s="152" t="s">
        <v>3397</v>
      </c>
      <c r="F106" s="123">
        <v>8</v>
      </c>
      <c r="G106" s="123" t="s">
        <v>3398</v>
      </c>
      <c r="H106" s="124">
        <v>6</v>
      </c>
      <c r="K106" s="123" t="s">
        <v>3399</v>
      </c>
      <c r="L106" s="123" t="s">
        <v>3247</v>
      </c>
      <c r="N106" s="123">
        <v>12</v>
      </c>
      <c r="Q106" s="154" t="s">
        <v>3663</v>
      </c>
      <c r="R106" s="165" t="s">
        <v>819</v>
      </c>
      <c r="T106" s="141" t="s">
        <v>3202</v>
      </c>
      <c r="U106" s="141">
        <v>43</v>
      </c>
      <c r="V106" s="140" t="s">
        <v>3400</v>
      </c>
      <c r="W106" s="140" t="s">
        <v>3401</v>
      </c>
      <c r="X106" s="140" t="s">
        <v>3363</v>
      </c>
      <c r="Y106" s="143" t="s">
        <v>3196</v>
      </c>
      <c r="Z106" s="143" t="s">
        <v>3195</v>
      </c>
    </row>
    <row r="107" spans="1:26" ht="16">
      <c r="A107" s="134" t="str">
        <f t="shared" si="1"/>
        <v>SWG51</v>
      </c>
      <c r="B107" s="152" t="s">
        <v>3402</v>
      </c>
      <c r="F107" s="123">
        <v>10</v>
      </c>
      <c r="G107" s="123" t="s">
        <v>3403</v>
      </c>
      <c r="H107" s="124">
        <v>8</v>
      </c>
      <c r="J107" s="123" t="s">
        <v>3404</v>
      </c>
      <c r="K107" s="123" t="s">
        <v>3273</v>
      </c>
      <c r="L107" s="123" t="s">
        <v>3215</v>
      </c>
      <c r="M107" s="123" t="s">
        <v>3405</v>
      </c>
      <c r="N107" s="123">
        <v>133</v>
      </c>
      <c r="Q107" s="154" t="s">
        <v>3663</v>
      </c>
      <c r="R107" s="165" t="s">
        <v>819</v>
      </c>
      <c r="T107" s="141" t="s">
        <v>3202</v>
      </c>
      <c r="U107" s="141">
        <v>55</v>
      </c>
      <c r="V107" s="140" t="s">
        <v>3406</v>
      </c>
      <c r="W107" s="140" t="s">
        <v>113</v>
      </c>
      <c r="X107" s="140" t="s">
        <v>3205</v>
      </c>
      <c r="Y107" s="140" t="s">
        <v>3190</v>
      </c>
      <c r="Z107" s="143" t="s">
        <v>3191</v>
      </c>
    </row>
    <row r="108" spans="1:26" ht="16">
      <c r="A108" s="134" t="str">
        <f t="shared" si="1"/>
        <v>SWG52</v>
      </c>
      <c r="B108" s="152" t="s">
        <v>3407</v>
      </c>
      <c r="F108" s="123">
        <v>11</v>
      </c>
      <c r="G108" s="123" t="s">
        <v>3408</v>
      </c>
      <c r="H108" s="124">
        <v>9</v>
      </c>
      <c r="K108" s="123" t="s">
        <v>3409</v>
      </c>
      <c r="L108" s="123" t="s">
        <v>3215</v>
      </c>
      <c r="M108" s="123" t="s">
        <v>3410</v>
      </c>
      <c r="N108" s="123">
        <v>220</v>
      </c>
      <c r="Q108" s="154" t="s">
        <v>3663</v>
      </c>
      <c r="R108" s="165" t="s">
        <v>819</v>
      </c>
      <c r="T108" s="141" t="s">
        <v>3202</v>
      </c>
      <c r="U108" s="141">
        <v>63</v>
      </c>
      <c r="V108" s="140" t="s">
        <v>3411</v>
      </c>
      <c r="W108" s="140" t="s">
        <v>49</v>
      </c>
      <c r="X108" s="140" t="s">
        <v>3205</v>
      </c>
      <c r="Y108" s="140" t="s">
        <v>3190</v>
      </c>
      <c r="Z108" s="143" t="s">
        <v>3191</v>
      </c>
    </row>
    <row r="109" spans="1:26" ht="16">
      <c r="A109" s="134" t="str">
        <f t="shared" si="1"/>
        <v>SWG53</v>
      </c>
      <c r="B109" s="152" t="s">
        <v>3412</v>
      </c>
      <c r="F109" s="123">
        <v>14</v>
      </c>
      <c r="G109" s="123" t="s">
        <v>3413</v>
      </c>
      <c r="H109" s="124" t="s">
        <v>3414</v>
      </c>
      <c r="J109" s="123" t="s">
        <v>3415</v>
      </c>
      <c r="K109" s="123" t="s">
        <v>3416</v>
      </c>
      <c r="L109" s="123" t="s">
        <v>3215</v>
      </c>
      <c r="N109" s="123">
        <v>4</v>
      </c>
      <c r="Q109" s="154" t="s">
        <v>3663</v>
      </c>
      <c r="R109" s="165" t="s">
        <v>819</v>
      </c>
      <c r="T109" s="141" t="s">
        <v>3202</v>
      </c>
      <c r="U109" s="141">
        <v>70</v>
      </c>
      <c r="V109" s="140" t="s">
        <v>3417</v>
      </c>
      <c r="W109" s="140" t="s">
        <v>41</v>
      </c>
      <c r="X109" s="140" t="s">
        <v>3205</v>
      </c>
      <c r="Y109" s="140" t="s">
        <v>3190</v>
      </c>
      <c r="Z109" s="143" t="s">
        <v>3191</v>
      </c>
    </row>
    <row r="110" spans="1:26" ht="16">
      <c r="A110" s="134" t="str">
        <f t="shared" si="1"/>
        <v>SWG54</v>
      </c>
      <c r="B110" s="152" t="s">
        <v>3418</v>
      </c>
      <c r="F110" s="123">
        <v>14</v>
      </c>
      <c r="G110" s="123" t="s">
        <v>3419</v>
      </c>
      <c r="H110" s="124">
        <v>9</v>
      </c>
      <c r="J110" s="123" t="s">
        <v>3420</v>
      </c>
      <c r="K110" s="123" t="s">
        <v>3421</v>
      </c>
      <c r="L110" s="123" t="s">
        <v>3215</v>
      </c>
      <c r="M110" s="123" t="s">
        <v>3422</v>
      </c>
      <c r="N110" s="123">
        <v>122</v>
      </c>
      <c r="Q110" s="154" t="s">
        <v>3663</v>
      </c>
      <c r="R110" s="165" t="s">
        <v>819</v>
      </c>
      <c r="T110" s="141" t="s">
        <v>3202</v>
      </c>
      <c r="U110" s="141">
        <v>68</v>
      </c>
      <c r="V110" s="140" t="s">
        <v>3423</v>
      </c>
      <c r="W110" s="140" t="s">
        <v>375</v>
      </c>
      <c r="X110" s="140" t="s">
        <v>3205</v>
      </c>
      <c r="Y110" s="140" t="s">
        <v>3190</v>
      </c>
      <c r="Z110" s="143" t="s">
        <v>3191</v>
      </c>
    </row>
    <row r="111" spans="1:26">
      <c r="A111" s="134" t="str">
        <f t="shared" si="1"/>
        <v>SWG55</v>
      </c>
      <c r="B111" s="152" t="s">
        <v>3424</v>
      </c>
      <c r="F111" s="123">
        <v>9</v>
      </c>
      <c r="G111" s="123" t="s">
        <v>3365</v>
      </c>
      <c r="H111" s="124">
        <v>7</v>
      </c>
      <c r="K111" s="123" t="s">
        <v>3300</v>
      </c>
      <c r="L111" s="123" t="s">
        <v>3265</v>
      </c>
      <c r="M111" s="123" t="s">
        <v>3425</v>
      </c>
      <c r="N111" s="123">
        <v>3</v>
      </c>
      <c r="Q111" s="154" t="s">
        <v>3663</v>
      </c>
      <c r="R111" s="165" t="s">
        <v>819</v>
      </c>
      <c r="T111" s="141" t="s">
        <v>3202</v>
      </c>
      <c r="U111" s="141">
        <v>50</v>
      </c>
      <c r="V111" s="140" t="s">
        <v>3426</v>
      </c>
      <c r="W111" s="140" t="s">
        <v>689</v>
      </c>
      <c r="X111" s="140" t="s">
        <v>3363</v>
      </c>
      <c r="Y111" s="140" t="s">
        <v>3190</v>
      </c>
      <c r="Z111" s="143" t="s">
        <v>3191</v>
      </c>
    </row>
    <row r="112" spans="1:26" ht="16">
      <c r="A112" s="134" t="str">
        <f t="shared" si="1"/>
        <v>SWG56</v>
      </c>
      <c r="B112" s="152" t="s">
        <v>3370</v>
      </c>
      <c r="F112" s="123">
        <v>11</v>
      </c>
      <c r="G112" s="123" t="s">
        <v>3427</v>
      </c>
      <c r="H112" s="124">
        <v>8</v>
      </c>
      <c r="J112" s="123" t="s">
        <v>3428</v>
      </c>
      <c r="K112" s="123" t="s">
        <v>3429</v>
      </c>
      <c r="L112" s="123" t="s">
        <v>3265</v>
      </c>
      <c r="M112" s="123" t="s">
        <v>3430</v>
      </c>
      <c r="N112" s="123">
        <v>32</v>
      </c>
      <c r="Q112" s="154" t="s">
        <v>3663</v>
      </c>
      <c r="R112" s="165" t="s">
        <v>819</v>
      </c>
      <c r="T112" s="141" t="s">
        <v>3202</v>
      </c>
      <c r="U112" s="141">
        <v>57</v>
      </c>
      <c r="V112" s="140" t="s">
        <v>3431</v>
      </c>
      <c r="W112" s="140" t="s">
        <v>61</v>
      </c>
      <c r="X112" s="140" t="s">
        <v>3205</v>
      </c>
      <c r="Y112" s="140" t="s">
        <v>3190</v>
      </c>
      <c r="Z112" s="143" t="s">
        <v>3191</v>
      </c>
    </row>
    <row r="113" spans="1:26" ht="16">
      <c r="A113" s="134" t="str">
        <f t="shared" si="1"/>
        <v>SWG57</v>
      </c>
      <c r="B113" s="152" t="s">
        <v>3407</v>
      </c>
      <c r="F113" s="123">
        <v>11</v>
      </c>
      <c r="G113" s="123" t="s">
        <v>3408</v>
      </c>
      <c r="H113" s="124">
        <v>9</v>
      </c>
      <c r="K113" s="123" t="s">
        <v>3432</v>
      </c>
      <c r="L113" s="123" t="s">
        <v>3265</v>
      </c>
      <c r="M113" s="123" t="s">
        <v>3433</v>
      </c>
      <c r="N113" s="123">
        <v>221</v>
      </c>
      <c r="Q113" s="154" t="s">
        <v>3663</v>
      </c>
      <c r="R113" s="165" t="s">
        <v>819</v>
      </c>
      <c r="T113" s="141" t="s">
        <v>3202</v>
      </c>
      <c r="U113" s="141">
        <v>64</v>
      </c>
      <c r="V113" s="140" t="s">
        <v>3434</v>
      </c>
      <c r="W113" s="140" t="s">
        <v>175</v>
      </c>
      <c r="X113" s="140" t="s">
        <v>3205</v>
      </c>
      <c r="Y113" s="140" t="s">
        <v>3190</v>
      </c>
      <c r="Z113" s="143" t="s">
        <v>3191</v>
      </c>
    </row>
    <row r="114" spans="1:26" ht="16">
      <c r="A114" s="134" t="str">
        <f t="shared" si="1"/>
        <v>SWG58</v>
      </c>
      <c r="B114" s="152" t="s">
        <v>3412</v>
      </c>
      <c r="F114" s="123">
        <v>16</v>
      </c>
      <c r="G114" s="123" t="s">
        <v>3435</v>
      </c>
      <c r="H114" s="124" t="s">
        <v>3414</v>
      </c>
      <c r="J114" s="123" t="s">
        <v>3415</v>
      </c>
      <c r="K114" s="123" t="s">
        <v>3208</v>
      </c>
      <c r="L114" s="123" t="s">
        <v>3265</v>
      </c>
      <c r="N114" s="123">
        <v>67</v>
      </c>
      <c r="Q114" s="154" t="s">
        <v>3663</v>
      </c>
      <c r="R114" s="165" t="s">
        <v>819</v>
      </c>
      <c r="T114" s="141" t="s">
        <v>3202</v>
      </c>
      <c r="U114" s="141">
        <v>71</v>
      </c>
      <c r="V114" s="140" t="s">
        <v>3436</v>
      </c>
      <c r="W114" s="140" t="s">
        <v>110</v>
      </c>
      <c r="X114" s="140" t="s">
        <v>3205</v>
      </c>
      <c r="Y114" s="140" t="s">
        <v>3190</v>
      </c>
      <c r="Z114" s="143" t="s">
        <v>3191</v>
      </c>
    </row>
    <row r="115" spans="1:26" ht="16">
      <c r="A115" s="134" t="str">
        <f t="shared" si="1"/>
        <v>SWG59</v>
      </c>
      <c r="B115" s="152" t="s">
        <v>3424</v>
      </c>
      <c r="F115" s="123">
        <v>9</v>
      </c>
      <c r="G115" s="123" t="s">
        <v>3437</v>
      </c>
      <c r="H115" s="124">
        <v>7</v>
      </c>
      <c r="K115" s="123" t="s">
        <v>3273</v>
      </c>
      <c r="L115" s="123" t="s">
        <v>3247</v>
      </c>
      <c r="N115" s="123">
        <v>14</v>
      </c>
      <c r="Q115" s="154" t="s">
        <v>3663</v>
      </c>
      <c r="R115" s="165" t="s">
        <v>819</v>
      </c>
      <c r="T115" s="141" t="s">
        <v>3202</v>
      </c>
      <c r="U115" s="141">
        <v>51</v>
      </c>
      <c r="V115" s="140" t="s">
        <v>3438</v>
      </c>
      <c r="W115" s="140" t="s">
        <v>187</v>
      </c>
      <c r="X115" s="140" t="s">
        <v>3205</v>
      </c>
      <c r="Y115" s="140" t="s">
        <v>3190</v>
      </c>
      <c r="Z115" s="143" t="s">
        <v>3191</v>
      </c>
    </row>
    <row r="116" spans="1:26" ht="16">
      <c r="A116" s="134" t="str">
        <f t="shared" si="1"/>
        <v>SWG60</v>
      </c>
      <c r="B116" s="152" t="s">
        <v>3439</v>
      </c>
      <c r="F116" s="123">
        <v>13</v>
      </c>
      <c r="G116" s="123" t="s">
        <v>3440</v>
      </c>
      <c r="H116" s="124">
        <v>9</v>
      </c>
      <c r="K116" s="123" t="s">
        <v>3273</v>
      </c>
      <c r="L116" s="123" t="s">
        <v>3247</v>
      </c>
      <c r="M116" s="123" t="s">
        <v>3441</v>
      </c>
      <c r="N116" s="123">
        <v>30</v>
      </c>
      <c r="Q116" s="154" t="s">
        <v>3663</v>
      </c>
      <c r="R116" s="165" t="s">
        <v>819</v>
      </c>
      <c r="T116" s="141" t="s">
        <v>3202</v>
      </c>
      <c r="U116" s="141">
        <v>66</v>
      </c>
      <c r="V116" s="140" t="s">
        <v>3442</v>
      </c>
      <c r="W116" s="140" t="s">
        <v>36</v>
      </c>
      <c r="X116" s="140" t="s">
        <v>3205</v>
      </c>
      <c r="Y116" s="140" t="s">
        <v>3190</v>
      </c>
      <c r="Z116" s="143" t="s">
        <v>3191</v>
      </c>
    </row>
    <row r="117" spans="1:26" ht="16">
      <c r="A117" s="134" t="str">
        <f t="shared" si="1"/>
        <v>SWG61</v>
      </c>
      <c r="B117" s="152" t="s">
        <v>3370</v>
      </c>
      <c r="F117" s="123">
        <v>10</v>
      </c>
      <c r="G117" s="123" t="s">
        <v>3443</v>
      </c>
      <c r="H117" s="124">
        <v>8</v>
      </c>
      <c r="J117" s="123" t="s">
        <v>3444</v>
      </c>
      <c r="K117" s="123" t="s">
        <v>3445</v>
      </c>
      <c r="L117" s="123" t="s">
        <v>3215</v>
      </c>
      <c r="M117" s="123" t="s">
        <v>3446</v>
      </c>
      <c r="N117" s="123">
        <v>133</v>
      </c>
      <c r="Q117" s="154" t="s">
        <v>3663</v>
      </c>
      <c r="R117" s="165" t="s">
        <v>819</v>
      </c>
      <c r="T117" s="141" t="s">
        <v>3202</v>
      </c>
      <c r="U117" s="141">
        <v>56</v>
      </c>
      <c r="V117" s="140" t="s">
        <v>3447</v>
      </c>
      <c r="W117" s="140" t="s">
        <v>200</v>
      </c>
      <c r="X117" s="140" t="s">
        <v>3205</v>
      </c>
      <c r="Y117" s="140" t="s">
        <v>3190</v>
      </c>
      <c r="Z117" s="143" t="s">
        <v>3191</v>
      </c>
    </row>
    <row r="118" spans="1:26" ht="16">
      <c r="A118" s="134" t="str">
        <f t="shared" si="1"/>
        <v>SWG62</v>
      </c>
      <c r="B118" s="152" t="s">
        <v>3448</v>
      </c>
      <c r="F118" s="123">
        <v>15</v>
      </c>
      <c r="G118" s="123" t="s">
        <v>3449</v>
      </c>
      <c r="H118" s="124" t="s">
        <v>3450</v>
      </c>
      <c r="J118" s="123" t="s">
        <v>3415</v>
      </c>
      <c r="K118" s="123" t="s">
        <v>3451</v>
      </c>
      <c r="L118" s="123" t="s">
        <v>3215</v>
      </c>
      <c r="N118" s="123">
        <v>241</v>
      </c>
      <c r="Q118" s="154" t="s">
        <v>3663</v>
      </c>
      <c r="R118" s="165" t="s">
        <v>819</v>
      </c>
      <c r="T118" s="141" t="s">
        <v>3202</v>
      </c>
      <c r="U118" s="141">
        <v>72</v>
      </c>
      <c r="V118" s="140" t="s">
        <v>3452</v>
      </c>
      <c r="W118" s="140" t="s">
        <v>7</v>
      </c>
      <c r="X118" s="140" t="s">
        <v>3205</v>
      </c>
      <c r="Y118" s="140" t="s">
        <v>3190</v>
      </c>
      <c r="Z118" s="143" t="s">
        <v>3191</v>
      </c>
    </row>
    <row r="119" spans="1:26" ht="16">
      <c r="A119" s="134" t="str">
        <f t="shared" si="1"/>
        <v>SWG63</v>
      </c>
      <c r="B119" s="152" t="s">
        <v>3453</v>
      </c>
      <c r="F119" s="123">
        <v>12</v>
      </c>
      <c r="G119" s="123" t="s">
        <v>3454</v>
      </c>
      <c r="H119" s="124">
        <v>9</v>
      </c>
      <c r="J119" s="123" t="s">
        <v>3455</v>
      </c>
      <c r="K119" s="123" t="s">
        <v>3456</v>
      </c>
      <c r="L119" s="123" t="s">
        <v>3215</v>
      </c>
      <c r="M119" s="123" t="s">
        <v>3457</v>
      </c>
      <c r="N119" s="123">
        <v>316</v>
      </c>
      <c r="Q119" s="154" t="s">
        <v>3663</v>
      </c>
      <c r="R119" s="165" t="s">
        <v>819</v>
      </c>
      <c r="T119" s="141" t="s">
        <v>3202</v>
      </c>
      <c r="U119" s="141">
        <v>62</v>
      </c>
      <c r="V119" s="140" t="s">
        <v>3458</v>
      </c>
      <c r="W119" s="140" t="s">
        <v>26</v>
      </c>
      <c r="X119" s="140" t="s">
        <v>3205</v>
      </c>
      <c r="Y119" s="140" t="s">
        <v>3190</v>
      </c>
      <c r="Z119" s="143" t="s">
        <v>3191</v>
      </c>
    </row>
    <row r="120" spans="1:26" ht="16">
      <c r="A120" s="134" t="str">
        <f t="shared" si="1"/>
        <v>SWG64</v>
      </c>
      <c r="B120" s="152" t="s">
        <v>3459</v>
      </c>
      <c r="F120" s="123">
        <v>16</v>
      </c>
      <c r="G120" s="123" t="s">
        <v>3460</v>
      </c>
      <c r="H120" s="124" t="s">
        <v>3450</v>
      </c>
      <c r="J120" s="123" t="s">
        <v>3415</v>
      </c>
      <c r="K120" s="123" t="s">
        <v>3461</v>
      </c>
      <c r="L120" s="123" t="s">
        <v>3215</v>
      </c>
      <c r="N120" s="123">
        <v>455</v>
      </c>
      <c r="Q120" s="154" t="s">
        <v>3663</v>
      </c>
      <c r="R120" s="165" t="s">
        <v>819</v>
      </c>
      <c r="T120" s="141" t="s">
        <v>3202</v>
      </c>
      <c r="U120" s="141">
        <v>74</v>
      </c>
      <c r="V120" s="140" t="s">
        <v>3462</v>
      </c>
      <c r="W120" s="140" t="s">
        <v>27</v>
      </c>
      <c r="X120" s="140" t="s">
        <v>3205</v>
      </c>
      <c r="Y120" s="140" t="s">
        <v>3190</v>
      </c>
      <c r="Z120" s="143" t="s">
        <v>3191</v>
      </c>
    </row>
    <row r="121" spans="1:26" ht="16">
      <c r="A121" s="134" t="str">
        <f t="shared" si="1"/>
        <v>SWG65</v>
      </c>
      <c r="B121" s="152" t="s">
        <v>3418</v>
      </c>
      <c r="F121" s="123">
        <v>14</v>
      </c>
      <c r="G121" s="123" t="s">
        <v>3419</v>
      </c>
      <c r="H121" s="124">
        <v>9</v>
      </c>
      <c r="J121" s="123" t="s">
        <v>3463</v>
      </c>
      <c r="K121" s="123" t="s">
        <v>3464</v>
      </c>
      <c r="L121" s="123" t="s">
        <v>3265</v>
      </c>
      <c r="M121" s="123" t="s">
        <v>3465</v>
      </c>
      <c r="N121" s="123">
        <v>87</v>
      </c>
      <c r="Q121" s="154" t="s">
        <v>3663</v>
      </c>
      <c r="R121" s="165" t="s">
        <v>819</v>
      </c>
      <c r="T121" s="141" t="s">
        <v>3202</v>
      </c>
      <c r="U121" s="141">
        <v>69</v>
      </c>
      <c r="V121" s="140" t="s">
        <v>3466</v>
      </c>
      <c r="W121" s="140" t="s">
        <v>318</v>
      </c>
      <c r="X121" s="140" t="s">
        <v>3205</v>
      </c>
      <c r="Y121" s="140" t="s">
        <v>3190</v>
      </c>
      <c r="Z121" s="143" t="s">
        <v>3191</v>
      </c>
    </row>
    <row r="122" spans="1:26" ht="16">
      <c r="A122" s="134" t="str">
        <f t="shared" si="1"/>
        <v>SWG66</v>
      </c>
      <c r="B122" s="152" t="s">
        <v>3467</v>
      </c>
      <c r="F122" s="123">
        <v>12</v>
      </c>
      <c r="G122" s="123" t="s">
        <v>3468</v>
      </c>
      <c r="H122" s="124">
        <v>9</v>
      </c>
      <c r="K122" s="123" t="s">
        <v>3257</v>
      </c>
      <c r="L122" s="123" t="s">
        <v>3265</v>
      </c>
      <c r="N122" s="123">
        <v>13</v>
      </c>
      <c r="Q122" s="154" t="s">
        <v>3663</v>
      </c>
      <c r="R122" s="165" t="s">
        <v>819</v>
      </c>
      <c r="T122" s="141" t="s">
        <v>3202</v>
      </c>
      <c r="U122" s="141">
        <v>58</v>
      </c>
      <c r="V122" s="140" t="s">
        <v>3469</v>
      </c>
      <c r="W122" s="140" t="s">
        <v>250</v>
      </c>
      <c r="X122" s="140" t="s">
        <v>3205</v>
      </c>
      <c r="Y122" s="140" t="s">
        <v>3190</v>
      </c>
      <c r="Z122" s="143" t="s">
        <v>3191</v>
      </c>
    </row>
    <row r="123" spans="1:26" ht="16">
      <c r="A123" s="134" t="str">
        <f t="shared" si="1"/>
        <v>SWG67</v>
      </c>
      <c r="B123" s="152" t="s">
        <v>3470</v>
      </c>
      <c r="F123" s="123">
        <v>13</v>
      </c>
      <c r="G123" s="123" t="s">
        <v>3471</v>
      </c>
      <c r="H123" s="124">
        <v>9</v>
      </c>
      <c r="J123" s="123" t="s">
        <v>3472</v>
      </c>
      <c r="K123" s="123" t="s">
        <v>3273</v>
      </c>
      <c r="L123" s="123" t="s">
        <v>3265</v>
      </c>
      <c r="M123" s="123" t="s">
        <v>3473</v>
      </c>
      <c r="N123" s="123">
        <v>171</v>
      </c>
      <c r="Q123" s="154" t="s">
        <v>3663</v>
      </c>
      <c r="R123" s="165" t="s">
        <v>819</v>
      </c>
      <c r="T123" s="141" t="s">
        <v>3202</v>
      </c>
      <c r="U123" s="141">
        <v>59</v>
      </c>
      <c r="V123" s="140" t="s">
        <v>3474</v>
      </c>
      <c r="W123" s="140" t="s">
        <v>188</v>
      </c>
      <c r="X123" s="140" t="s">
        <v>3205</v>
      </c>
      <c r="Y123" s="140" t="s">
        <v>3190</v>
      </c>
      <c r="Z123" s="143" t="s">
        <v>3191</v>
      </c>
    </row>
    <row r="124" spans="1:26" ht="16">
      <c r="A124" s="134" t="str">
        <f t="shared" si="1"/>
        <v>SWG68</v>
      </c>
      <c r="B124" s="152" t="s">
        <v>3475</v>
      </c>
      <c r="F124" s="123">
        <v>11</v>
      </c>
      <c r="G124" s="123" t="s">
        <v>3471</v>
      </c>
      <c r="H124" s="124">
        <v>9</v>
      </c>
      <c r="J124" s="123" t="s">
        <v>3476</v>
      </c>
      <c r="K124" s="123" t="s">
        <v>3273</v>
      </c>
      <c r="L124" s="123" t="s">
        <v>3265</v>
      </c>
      <c r="M124" s="123" t="s">
        <v>3477</v>
      </c>
      <c r="N124" s="123">
        <v>148</v>
      </c>
      <c r="Q124" s="154" t="s">
        <v>3663</v>
      </c>
      <c r="R124" s="165" t="s">
        <v>819</v>
      </c>
      <c r="T124" s="141" t="s">
        <v>3202</v>
      </c>
      <c r="U124" s="141">
        <v>60</v>
      </c>
      <c r="V124" s="140" t="s">
        <v>3478</v>
      </c>
      <c r="W124" s="140" t="s">
        <v>43</v>
      </c>
      <c r="X124" s="140" t="s">
        <v>3205</v>
      </c>
      <c r="Y124" s="140" t="s">
        <v>3190</v>
      </c>
      <c r="Z124" s="143" t="s">
        <v>3191</v>
      </c>
    </row>
    <row r="125" spans="1:26" ht="16">
      <c r="A125" s="134" t="str">
        <f t="shared" si="1"/>
        <v>SWG69</v>
      </c>
      <c r="B125" s="152" t="s">
        <v>3381</v>
      </c>
      <c r="F125" s="123">
        <v>8</v>
      </c>
      <c r="G125" s="123" t="s">
        <v>3382</v>
      </c>
      <c r="H125" s="124">
        <v>6</v>
      </c>
      <c r="K125" s="123" t="s">
        <v>3309</v>
      </c>
      <c r="L125" s="123" t="s">
        <v>3247</v>
      </c>
      <c r="M125" s="123" t="s">
        <v>3479</v>
      </c>
      <c r="N125" s="123">
        <v>15</v>
      </c>
      <c r="Q125" s="154" t="s">
        <v>3663</v>
      </c>
      <c r="R125" s="165" t="s">
        <v>819</v>
      </c>
      <c r="T125" s="141" t="s">
        <v>3202</v>
      </c>
      <c r="U125" s="141">
        <v>49</v>
      </c>
      <c r="V125" s="140" t="s">
        <v>3480</v>
      </c>
      <c r="W125" s="140" t="s">
        <v>111</v>
      </c>
      <c r="X125" s="140" t="s">
        <v>3205</v>
      </c>
      <c r="Y125" s="140" t="s">
        <v>3190</v>
      </c>
      <c r="Z125" s="143" t="s">
        <v>3191</v>
      </c>
    </row>
    <row r="126" spans="1:26">
      <c r="A126" s="134" t="str">
        <f t="shared" si="1"/>
        <v>SWG70</v>
      </c>
      <c r="B126" s="152" t="s">
        <v>3381</v>
      </c>
      <c r="F126" s="123">
        <v>8</v>
      </c>
      <c r="G126" s="123" t="s">
        <v>3481</v>
      </c>
      <c r="H126" s="124">
        <v>7</v>
      </c>
      <c r="K126" s="123" t="s">
        <v>3309</v>
      </c>
      <c r="L126" s="123" t="s">
        <v>3247</v>
      </c>
      <c r="M126" s="123" t="s">
        <v>3482</v>
      </c>
      <c r="N126" s="123">
        <v>2</v>
      </c>
      <c r="Q126" s="154" t="s">
        <v>3663</v>
      </c>
      <c r="R126" s="165" t="s">
        <v>819</v>
      </c>
      <c r="T126" s="141" t="s">
        <v>3202</v>
      </c>
      <c r="U126" s="141">
        <v>47</v>
      </c>
      <c r="V126" s="140" t="s">
        <v>3483</v>
      </c>
      <c r="W126" s="140" t="s">
        <v>3484</v>
      </c>
      <c r="X126" s="140" t="s">
        <v>3363</v>
      </c>
      <c r="Y126" s="143" t="s">
        <v>3196</v>
      </c>
      <c r="Z126" s="143" t="s">
        <v>3195</v>
      </c>
    </row>
    <row r="127" spans="1:26" ht="16">
      <c r="A127" s="134" t="str">
        <f t="shared" si="1"/>
        <v>SWG75</v>
      </c>
      <c r="B127" s="152" t="s">
        <v>3453</v>
      </c>
      <c r="F127" s="123">
        <v>12</v>
      </c>
      <c r="G127" s="123" t="s">
        <v>3454</v>
      </c>
      <c r="H127" s="124">
        <v>9</v>
      </c>
      <c r="J127" s="123" t="s">
        <v>3485</v>
      </c>
      <c r="K127" s="123" t="s">
        <v>3486</v>
      </c>
      <c r="L127" s="123" t="s">
        <v>3265</v>
      </c>
      <c r="M127" s="123" t="s">
        <v>3487</v>
      </c>
      <c r="N127" s="123">
        <v>187</v>
      </c>
      <c r="Q127" s="154" t="s">
        <v>3663</v>
      </c>
      <c r="R127" s="165" t="s">
        <v>819</v>
      </c>
      <c r="T127" s="141" t="s">
        <v>3202</v>
      </c>
      <c r="U127" s="141">
        <v>61</v>
      </c>
      <c r="V127" s="140" t="s">
        <v>3488</v>
      </c>
      <c r="W127" s="140" t="s">
        <v>3489</v>
      </c>
      <c r="X127" s="140" t="s">
        <v>3205</v>
      </c>
      <c r="Y127" s="140" t="s">
        <v>3190</v>
      </c>
      <c r="Z127" s="143" t="s">
        <v>3191</v>
      </c>
    </row>
    <row r="128" spans="1:26" ht="16">
      <c r="A128" s="134" t="str">
        <f t="shared" si="1"/>
        <v>SWG78</v>
      </c>
      <c r="B128" s="152" t="s">
        <v>3448</v>
      </c>
      <c r="F128" s="123">
        <v>15</v>
      </c>
      <c r="G128" s="123" t="s">
        <v>3490</v>
      </c>
      <c r="H128" s="124" t="s">
        <v>3450</v>
      </c>
      <c r="J128" s="123" t="s">
        <v>3463</v>
      </c>
      <c r="K128" s="123" t="s">
        <v>3491</v>
      </c>
      <c r="L128" s="123" t="s">
        <v>3265</v>
      </c>
      <c r="N128" s="123">
        <v>425</v>
      </c>
      <c r="Q128" s="154" t="s">
        <v>3663</v>
      </c>
      <c r="R128" s="165" t="s">
        <v>819</v>
      </c>
      <c r="T128" s="141" t="s">
        <v>3202</v>
      </c>
      <c r="U128" s="141">
        <v>73</v>
      </c>
      <c r="V128" s="140" t="s">
        <v>3492</v>
      </c>
      <c r="W128" s="140" t="s">
        <v>3493</v>
      </c>
      <c r="X128" s="140" t="s">
        <v>3205</v>
      </c>
      <c r="Y128" s="140" t="s">
        <v>3190</v>
      </c>
      <c r="Z128" s="143" t="s">
        <v>3191</v>
      </c>
    </row>
    <row r="129" spans="1:26" ht="16">
      <c r="A129" s="134" t="str">
        <f t="shared" si="1"/>
        <v>SWG79</v>
      </c>
      <c r="B129" s="152" t="s">
        <v>3412</v>
      </c>
      <c r="F129" s="123">
        <v>13</v>
      </c>
      <c r="G129" s="123" t="s">
        <v>3494</v>
      </c>
      <c r="H129" s="124">
        <v>8</v>
      </c>
      <c r="J129" s="123" t="s">
        <v>3495</v>
      </c>
      <c r="K129" s="123" t="s">
        <v>3281</v>
      </c>
      <c r="L129" s="123" t="s">
        <v>3247</v>
      </c>
      <c r="M129" s="123" t="s">
        <v>3496</v>
      </c>
      <c r="N129" s="123">
        <v>101</v>
      </c>
      <c r="Q129" s="154" t="s">
        <v>3663</v>
      </c>
      <c r="R129" s="165" t="s">
        <v>819</v>
      </c>
      <c r="T129" s="141" t="s">
        <v>3202</v>
      </c>
      <c r="U129" s="141">
        <v>67</v>
      </c>
      <c r="V129" s="140" t="s">
        <v>3497</v>
      </c>
      <c r="W129" s="140" t="s">
        <v>3498</v>
      </c>
      <c r="X129" s="140" t="s">
        <v>3205</v>
      </c>
      <c r="Y129" s="140" t="s">
        <v>3190</v>
      </c>
      <c r="Z129" s="143" t="s">
        <v>3191</v>
      </c>
    </row>
    <row r="130" spans="1:26" ht="16">
      <c r="A130" s="134" t="str">
        <f t="shared" ref="A130:A193" si="2">W130</f>
        <v>SWG80</v>
      </c>
      <c r="B130" s="152" t="s">
        <v>3475</v>
      </c>
      <c r="F130" s="123">
        <v>11</v>
      </c>
      <c r="G130" s="123" t="s">
        <v>3440</v>
      </c>
      <c r="H130" s="124">
        <v>9</v>
      </c>
      <c r="K130" s="123" t="s">
        <v>3273</v>
      </c>
      <c r="L130" s="123" t="s">
        <v>3247</v>
      </c>
      <c r="M130" s="123" t="s">
        <v>3499</v>
      </c>
      <c r="N130" s="123">
        <v>44</v>
      </c>
      <c r="Q130" s="154" t="s">
        <v>3663</v>
      </c>
      <c r="R130" s="165" t="s">
        <v>819</v>
      </c>
      <c r="T130" s="141" t="s">
        <v>3202</v>
      </c>
      <c r="U130" s="141">
        <v>65</v>
      </c>
      <c r="V130" s="140" t="s">
        <v>3500</v>
      </c>
      <c r="W130" s="140" t="s">
        <v>3501</v>
      </c>
      <c r="X130" s="140" t="s">
        <v>3205</v>
      </c>
      <c r="Y130" s="140" t="s">
        <v>3190</v>
      </c>
      <c r="Z130" s="143" t="s">
        <v>3191</v>
      </c>
    </row>
    <row r="131" spans="1:26">
      <c r="A131" s="134" t="str">
        <f t="shared" si="2"/>
        <v>XS1</v>
      </c>
      <c r="B131" s="153">
        <v>41781</v>
      </c>
      <c r="N131" s="123">
        <v>50</v>
      </c>
      <c r="Q131" s="154" t="s">
        <v>3662</v>
      </c>
      <c r="R131" s="165" t="s">
        <v>819</v>
      </c>
      <c r="T131" s="141" t="s">
        <v>3502</v>
      </c>
      <c r="U131" s="124">
        <v>1</v>
      </c>
      <c r="V131" s="140" t="s">
        <v>3503</v>
      </c>
      <c r="W131" s="140" t="s">
        <v>3504</v>
      </c>
      <c r="X131" s="140" t="s">
        <v>3192</v>
      </c>
      <c r="Y131" s="143" t="s">
        <v>3196</v>
      </c>
      <c r="Z131" s="143" t="s">
        <v>3195</v>
      </c>
    </row>
    <row r="132" spans="1:26">
      <c r="A132" s="134" t="str">
        <f t="shared" si="2"/>
        <v>XS2</v>
      </c>
      <c r="B132" s="153">
        <v>41781</v>
      </c>
      <c r="N132" s="123">
        <v>50</v>
      </c>
      <c r="Q132" s="154" t="s">
        <v>3662</v>
      </c>
      <c r="R132" s="165" t="s">
        <v>819</v>
      </c>
      <c r="T132" s="141" t="s">
        <v>3502</v>
      </c>
      <c r="U132" s="124">
        <v>2</v>
      </c>
      <c r="V132" s="140" t="s">
        <v>3505</v>
      </c>
      <c r="W132" s="140" t="s">
        <v>127</v>
      </c>
      <c r="X132" s="140" t="s">
        <v>3192</v>
      </c>
      <c r="Y132" s="140" t="s">
        <v>3506</v>
      </c>
      <c r="Z132" s="143" t="s">
        <v>3191</v>
      </c>
    </row>
    <row r="133" spans="1:26">
      <c r="A133" s="134" t="str">
        <f t="shared" si="2"/>
        <v>XS3</v>
      </c>
      <c r="B133" s="153">
        <v>41781</v>
      </c>
      <c r="N133" s="123">
        <v>50</v>
      </c>
      <c r="Q133" s="154" t="s">
        <v>3662</v>
      </c>
      <c r="R133" s="165" t="s">
        <v>819</v>
      </c>
      <c r="T133" s="141" t="s">
        <v>3502</v>
      </c>
      <c r="U133" s="124">
        <v>3</v>
      </c>
      <c r="V133" s="140" t="s">
        <v>3507</v>
      </c>
      <c r="W133" s="140" t="s">
        <v>120</v>
      </c>
      <c r="X133" s="140" t="s">
        <v>3192</v>
      </c>
      <c r="Y133" s="140" t="s">
        <v>3506</v>
      </c>
      <c r="Z133" s="143" t="s">
        <v>3191</v>
      </c>
    </row>
    <row r="134" spans="1:26">
      <c r="A134" s="134" t="str">
        <f t="shared" si="2"/>
        <v>XS4</v>
      </c>
      <c r="B134" s="153">
        <v>41783</v>
      </c>
      <c r="N134" s="123">
        <v>50</v>
      </c>
      <c r="Q134" s="154" t="s">
        <v>3662</v>
      </c>
      <c r="R134" s="165" t="s">
        <v>819</v>
      </c>
      <c r="T134" s="141" t="s">
        <v>3502</v>
      </c>
      <c r="U134" s="124">
        <v>6</v>
      </c>
      <c r="V134" s="140" t="s">
        <v>3508</v>
      </c>
      <c r="W134" s="140" t="s">
        <v>388</v>
      </c>
      <c r="X134" s="140" t="s">
        <v>3192</v>
      </c>
      <c r="Y134" s="140" t="s">
        <v>3506</v>
      </c>
      <c r="Z134" s="143" t="s">
        <v>3191</v>
      </c>
    </row>
    <row r="135" spans="1:26">
      <c r="A135" s="134" t="str">
        <f t="shared" si="2"/>
        <v>XS5</v>
      </c>
      <c r="B135" s="153">
        <v>41784</v>
      </c>
      <c r="N135" s="123">
        <v>50</v>
      </c>
      <c r="Q135" s="154" t="s">
        <v>3662</v>
      </c>
      <c r="R135" s="165" t="s">
        <v>819</v>
      </c>
      <c r="T135" s="141" t="s">
        <v>3502</v>
      </c>
      <c r="U135" s="124">
        <v>9</v>
      </c>
      <c r="V135" s="140" t="s">
        <v>3509</v>
      </c>
      <c r="W135" s="140" t="s">
        <v>72</v>
      </c>
      <c r="X135" s="140" t="s">
        <v>3192</v>
      </c>
      <c r="Y135" s="140" t="s">
        <v>3506</v>
      </c>
      <c r="Z135" s="143" t="s">
        <v>3191</v>
      </c>
    </row>
    <row r="136" spans="1:26">
      <c r="A136" s="134" t="str">
        <f t="shared" si="2"/>
        <v>XS6A</v>
      </c>
      <c r="B136" s="153">
        <v>41784</v>
      </c>
      <c r="N136" s="123">
        <v>32</v>
      </c>
      <c r="Q136" s="154" t="s">
        <v>3662</v>
      </c>
      <c r="R136" s="165" t="s">
        <v>819</v>
      </c>
      <c r="T136" s="141" t="s">
        <v>3502</v>
      </c>
      <c r="U136" s="124">
        <v>10</v>
      </c>
      <c r="V136" s="140" t="s">
        <v>3510</v>
      </c>
      <c r="W136" s="140" t="s">
        <v>222</v>
      </c>
      <c r="X136" s="140" t="s">
        <v>3192</v>
      </c>
      <c r="Y136" s="140" t="s">
        <v>3506</v>
      </c>
      <c r="Z136" s="143" t="s">
        <v>3191</v>
      </c>
    </row>
    <row r="137" spans="1:26">
      <c r="A137" s="134" t="str">
        <f t="shared" si="2"/>
        <v>XS6B</v>
      </c>
      <c r="B137" s="153">
        <v>41784</v>
      </c>
      <c r="N137" s="123">
        <v>18</v>
      </c>
      <c r="Q137" s="154" t="s">
        <v>3662</v>
      </c>
      <c r="R137" s="165" t="s">
        <v>819</v>
      </c>
      <c r="T137" s="141" t="s">
        <v>3502</v>
      </c>
      <c r="U137" s="124">
        <v>11</v>
      </c>
      <c r="V137" s="140" t="s">
        <v>3511</v>
      </c>
      <c r="W137" s="140" t="s">
        <v>326</v>
      </c>
      <c r="X137" s="140" t="s">
        <v>3192</v>
      </c>
      <c r="Y137" s="140" t="s">
        <v>3506</v>
      </c>
      <c r="Z137" s="143" t="s">
        <v>3191</v>
      </c>
    </row>
    <row r="138" spans="1:26">
      <c r="A138" s="134" t="str">
        <f t="shared" si="2"/>
        <v>XS7A</v>
      </c>
      <c r="B138" s="153">
        <v>41785</v>
      </c>
      <c r="N138" s="123">
        <v>28</v>
      </c>
      <c r="Q138" s="154" t="s">
        <v>3662</v>
      </c>
      <c r="R138" s="165" t="s">
        <v>819</v>
      </c>
      <c r="T138" s="141" t="s">
        <v>3502</v>
      </c>
      <c r="U138" s="124">
        <v>14</v>
      </c>
      <c r="V138" s="140" t="s">
        <v>3512</v>
      </c>
      <c r="W138" s="140" t="s">
        <v>124</v>
      </c>
      <c r="X138" s="140" t="s">
        <v>3192</v>
      </c>
      <c r="Y138" s="140" t="s">
        <v>3506</v>
      </c>
      <c r="Z138" s="143" t="s">
        <v>3191</v>
      </c>
    </row>
    <row r="139" spans="1:26">
      <c r="A139" s="134" t="str">
        <f t="shared" si="2"/>
        <v>XS7B</v>
      </c>
      <c r="B139" s="153">
        <v>41785</v>
      </c>
      <c r="N139" s="123">
        <v>22</v>
      </c>
      <c r="Q139" s="154" t="s">
        <v>3662</v>
      </c>
      <c r="R139" s="165" t="s">
        <v>819</v>
      </c>
      <c r="T139" s="141" t="s">
        <v>3502</v>
      </c>
      <c r="U139" s="124">
        <v>15</v>
      </c>
      <c r="V139" s="140" t="s">
        <v>3513</v>
      </c>
      <c r="W139" s="140" t="s">
        <v>475</v>
      </c>
      <c r="X139" s="140" t="s">
        <v>3192</v>
      </c>
      <c r="Y139" s="140" t="s">
        <v>3506</v>
      </c>
      <c r="Z139" s="143" t="s">
        <v>3191</v>
      </c>
    </row>
    <row r="140" spans="1:26">
      <c r="A140" s="134" t="str">
        <f t="shared" si="2"/>
        <v>XS8A</v>
      </c>
      <c r="B140" s="153">
        <v>41785</v>
      </c>
      <c r="N140" s="123">
        <v>12</v>
      </c>
      <c r="Q140" s="154" t="s">
        <v>3662</v>
      </c>
      <c r="R140" s="165" t="s">
        <v>819</v>
      </c>
      <c r="T140" s="141" t="s">
        <v>3502</v>
      </c>
      <c r="U140" s="124">
        <v>16</v>
      </c>
      <c r="V140" s="140" t="s">
        <v>3514</v>
      </c>
      <c r="W140" s="140" t="s">
        <v>399</v>
      </c>
      <c r="X140" s="140" t="s">
        <v>3192</v>
      </c>
      <c r="Y140" s="140" t="s">
        <v>3506</v>
      </c>
      <c r="Z140" s="143" t="s">
        <v>3191</v>
      </c>
    </row>
    <row r="141" spans="1:26">
      <c r="A141" s="134" t="str">
        <f t="shared" si="2"/>
        <v>XS8B</v>
      </c>
      <c r="B141" s="153">
        <v>41785</v>
      </c>
      <c r="N141" s="123">
        <v>38</v>
      </c>
      <c r="Q141" s="154" t="s">
        <v>3662</v>
      </c>
      <c r="R141" s="165" t="s">
        <v>819</v>
      </c>
      <c r="T141" s="141" t="s">
        <v>3502</v>
      </c>
      <c r="U141" s="124">
        <v>17</v>
      </c>
      <c r="V141" s="140" t="s">
        <v>3515</v>
      </c>
      <c r="W141" s="140" t="s">
        <v>2</v>
      </c>
      <c r="X141" s="140" t="s">
        <v>3192</v>
      </c>
      <c r="Y141" s="140" t="s">
        <v>3506</v>
      </c>
      <c r="Z141" s="143" t="s">
        <v>3191</v>
      </c>
    </row>
    <row r="142" spans="1:26">
      <c r="A142" s="134" t="str">
        <f t="shared" si="2"/>
        <v>XS9A</v>
      </c>
      <c r="B142" s="153">
        <v>41785</v>
      </c>
      <c r="N142" s="123">
        <v>12</v>
      </c>
      <c r="Q142" s="154" t="s">
        <v>3662</v>
      </c>
      <c r="R142" s="165" t="s">
        <v>819</v>
      </c>
      <c r="T142" s="141" t="s">
        <v>3502</v>
      </c>
      <c r="U142" s="124">
        <v>18</v>
      </c>
      <c r="V142" s="140" t="s">
        <v>3516</v>
      </c>
      <c r="W142" s="140" t="s">
        <v>163</v>
      </c>
      <c r="X142" s="140" t="s">
        <v>3192</v>
      </c>
      <c r="Y142" s="140" t="s">
        <v>3506</v>
      </c>
      <c r="Z142" s="143" t="s">
        <v>3191</v>
      </c>
    </row>
    <row r="143" spans="1:26">
      <c r="A143" s="134" t="str">
        <f t="shared" si="2"/>
        <v>XS9B</v>
      </c>
      <c r="B143" s="153">
        <v>41785</v>
      </c>
      <c r="N143" s="123">
        <v>38</v>
      </c>
      <c r="Q143" s="154" t="s">
        <v>3662</v>
      </c>
      <c r="R143" s="165" t="s">
        <v>819</v>
      </c>
      <c r="T143" s="141" t="s">
        <v>3502</v>
      </c>
      <c r="U143" s="124">
        <v>19</v>
      </c>
      <c r="V143" s="140" t="s">
        <v>3517</v>
      </c>
      <c r="W143" s="140" t="s">
        <v>311</v>
      </c>
      <c r="X143" s="140" t="s">
        <v>3192</v>
      </c>
      <c r="Y143" s="140" t="s">
        <v>3506</v>
      </c>
      <c r="Z143" s="143" t="s">
        <v>3191</v>
      </c>
    </row>
    <row r="144" spans="1:26">
      <c r="A144" s="134" t="str">
        <f t="shared" si="2"/>
        <v>XS10</v>
      </c>
      <c r="B144" s="153">
        <v>41782</v>
      </c>
      <c r="N144" s="123">
        <v>50</v>
      </c>
      <c r="Q144" s="154" t="s">
        <v>3662</v>
      </c>
      <c r="R144" s="165" t="s">
        <v>819</v>
      </c>
      <c r="T144" s="141" t="s">
        <v>3502</v>
      </c>
      <c r="U144" s="124">
        <v>4</v>
      </c>
      <c r="V144" s="140" t="s">
        <v>3518</v>
      </c>
      <c r="W144" s="140" t="s">
        <v>172</v>
      </c>
      <c r="X144" s="140" t="s">
        <v>3192</v>
      </c>
      <c r="Y144" s="140" t="s">
        <v>3506</v>
      </c>
      <c r="Z144" s="143" t="s">
        <v>3191</v>
      </c>
    </row>
    <row r="145" spans="1:26">
      <c r="A145" s="134" t="str">
        <f t="shared" si="2"/>
        <v>XS11</v>
      </c>
      <c r="B145" s="153">
        <v>41782</v>
      </c>
      <c r="N145" s="123">
        <v>50</v>
      </c>
      <c r="Q145" s="154" t="s">
        <v>3662</v>
      </c>
      <c r="R145" s="165" t="s">
        <v>819</v>
      </c>
      <c r="T145" s="141" t="s">
        <v>3502</v>
      </c>
      <c r="U145" s="124">
        <v>5</v>
      </c>
      <c r="V145" s="140" t="s">
        <v>3519</v>
      </c>
      <c r="W145" s="140" t="s">
        <v>97</v>
      </c>
      <c r="X145" s="140" t="s">
        <v>3192</v>
      </c>
      <c r="Y145" s="140" t="s">
        <v>3506</v>
      </c>
      <c r="Z145" s="143" t="s">
        <v>3191</v>
      </c>
    </row>
    <row r="146" spans="1:26">
      <c r="A146" s="134" t="str">
        <f t="shared" si="2"/>
        <v>XS12</v>
      </c>
      <c r="B146" s="153">
        <v>41783</v>
      </c>
      <c r="N146" s="123">
        <v>50</v>
      </c>
      <c r="Q146" s="154" t="s">
        <v>3662</v>
      </c>
      <c r="R146" s="165" t="s">
        <v>819</v>
      </c>
      <c r="T146" s="141" t="s">
        <v>3502</v>
      </c>
      <c r="U146" s="124">
        <v>7</v>
      </c>
      <c r="V146" s="140" t="s">
        <v>3520</v>
      </c>
      <c r="W146" s="140" t="s">
        <v>166</v>
      </c>
      <c r="X146" s="140" t="s">
        <v>3192</v>
      </c>
      <c r="Y146" s="140" t="s">
        <v>3506</v>
      </c>
      <c r="Z146" s="143" t="s">
        <v>3191</v>
      </c>
    </row>
    <row r="147" spans="1:26">
      <c r="A147" s="134" t="str">
        <f t="shared" si="2"/>
        <v>XS13</v>
      </c>
      <c r="B147" s="153">
        <v>41783</v>
      </c>
      <c r="N147" s="123">
        <v>50</v>
      </c>
      <c r="Q147" s="154" t="s">
        <v>3662</v>
      </c>
      <c r="R147" s="165" t="s">
        <v>819</v>
      </c>
      <c r="T147" s="141" t="s">
        <v>3502</v>
      </c>
      <c r="U147" s="124">
        <v>8</v>
      </c>
      <c r="V147" s="140" t="s">
        <v>3521</v>
      </c>
      <c r="W147" s="140" t="s">
        <v>209</v>
      </c>
      <c r="X147" s="140" t="s">
        <v>3192</v>
      </c>
      <c r="Y147" s="140" t="s">
        <v>3506</v>
      </c>
      <c r="Z147" s="143" t="s">
        <v>3191</v>
      </c>
    </row>
    <row r="148" spans="1:26">
      <c r="A148" s="134" t="str">
        <f t="shared" si="2"/>
        <v>XS14A</v>
      </c>
      <c r="B148" s="153">
        <v>41784</v>
      </c>
      <c r="N148" s="123">
        <v>23</v>
      </c>
      <c r="Q148" s="154" t="s">
        <v>3662</v>
      </c>
      <c r="R148" s="165" t="s">
        <v>819</v>
      </c>
      <c r="T148" s="141" t="s">
        <v>3502</v>
      </c>
      <c r="U148" s="124">
        <v>12</v>
      </c>
      <c r="V148" s="140" t="s">
        <v>3522</v>
      </c>
      <c r="W148" s="140" t="s">
        <v>615</v>
      </c>
      <c r="X148" s="140" t="s">
        <v>3192</v>
      </c>
      <c r="Y148" s="140" t="s">
        <v>3506</v>
      </c>
      <c r="Z148" s="143" t="s">
        <v>3191</v>
      </c>
    </row>
    <row r="149" spans="1:26">
      <c r="A149" s="134" t="str">
        <f t="shared" si="2"/>
        <v>XS14B</v>
      </c>
      <c r="B149" s="153">
        <v>41784</v>
      </c>
      <c r="N149" s="123">
        <v>33</v>
      </c>
      <c r="Q149" s="154" t="s">
        <v>3662</v>
      </c>
      <c r="R149" s="165" t="s">
        <v>819</v>
      </c>
      <c r="T149" s="141" t="s">
        <v>3502</v>
      </c>
      <c r="U149" s="124">
        <v>13</v>
      </c>
      <c r="V149" s="140" t="s">
        <v>3523</v>
      </c>
      <c r="W149" s="140" t="s">
        <v>470</v>
      </c>
      <c r="X149" s="140" t="s">
        <v>3192</v>
      </c>
      <c r="Y149" s="140" t="s">
        <v>3506</v>
      </c>
      <c r="Z149" s="143" t="s">
        <v>3191</v>
      </c>
    </row>
    <row r="150" spans="1:26">
      <c r="A150" s="134" t="str">
        <f t="shared" si="2"/>
        <v>XS15A</v>
      </c>
      <c r="B150" s="153">
        <v>41785</v>
      </c>
      <c r="N150" s="123">
        <v>39</v>
      </c>
      <c r="Q150" s="154" t="s">
        <v>3662</v>
      </c>
      <c r="R150" s="165" t="s">
        <v>819</v>
      </c>
      <c r="T150" s="141" t="s">
        <v>3502</v>
      </c>
      <c r="U150" s="124">
        <v>21</v>
      </c>
      <c r="V150" s="140" t="s">
        <v>3524</v>
      </c>
      <c r="W150" s="140" t="s">
        <v>488</v>
      </c>
      <c r="X150" s="140" t="s">
        <v>3192</v>
      </c>
      <c r="Y150" s="140" t="s">
        <v>3506</v>
      </c>
      <c r="Z150" s="143" t="s">
        <v>3191</v>
      </c>
    </row>
    <row r="151" spans="1:26">
      <c r="A151" s="134" t="str">
        <f t="shared" si="2"/>
        <v>XS15B</v>
      </c>
      <c r="B151" s="153">
        <v>41785</v>
      </c>
      <c r="N151" s="123">
        <v>11</v>
      </c>
      <c r="Q151" s="154" t="s">
        <v>3662</v>
      </c>
      <c r="R151" s="165" t="s">
        <v>819</v>
      </c>
      <c r="T151" s="141" t="s">
        <v>3502</v>
      </c>
      <c r="U151" s="124">
        <v>22</v>
      </c>
      <c r="V151" s="140" t="s">
        <v>3525</v>
      </c>
      <c r="W151" s="140" t="s">
        <v>3526</v>
      </c>
      <c r="X151" s="140" t="s">
        <v>3193</v>
      </c>
      <c r="Y151" s="140" t="s">
        <v>3356</v>
      </c>
      <c r="Z151" s="143" t="s">
        <v>3195</v>
      </c>
    </row>
    <row r="152" spans="1:26">
      <c r="A152" s="134" t="str">
        <f t="shared" si="2"/>
        <v>XS16A</v>
      </c>
      <c r="B152" s="153">
        <v>41785</v>
      </c>
      <c r="N152" s="123">
        <v>50</v>
      </c>
      <c r="Q152" s="154" t="s">
        <v>3662</v>
      </c>
      <c r="R152" s="165" t="s">
        <v>819</v>
      </c>
      <c r="T152" s="141" t="s">
        <v>3502</v>
      </c>
      <c r="U152" s="124">
        <v>20</v>
      </c>
      <c r="V152" s="140" t="s">
        <v>3527</v>
      </c>
      <c r="W152" s="140" t="s">
        <v>5</v>
      </c>
      <c r="X152" s="140" t="s">
        <v>3192</v>
      </c>
      <c r="Y152" s="140" t="s">
        <v>3506</v>
      </c>
      <c r="Z152" s="143" t="s">
        <v>3191</v>
      </c>
    </row>
    <row r="153" spans="1:26">
      <c r="A153" s="134" t="str">
        <f t="shared" si="2"/>
        <v>XS17A</v>
      </c>
      <c r="B153" s="153">
        <v>41785</v>
      </c>
      <c r="N153" s="123">
        <v>39</v>
      </c>
      <c r="Q153" s="154" t="s">
        <v>3662</v>
      </c>
      <c r="R153" s="165" t="s">
        <v>819</v>
      </c>
      <c r="T153" s="141" t="s">
        <v>3502</v>
      </c>
      <c r="U153" s="124">
        <v>23</v>
      </c>
      <c r="V153" s="140" t="s">
        <v>3528</v>
      </c>
      <c r="W153" s="140" t="s">
        <v>397</v>
      </c>
      <c r="X153" s="140" t="s">
        <v>3192</v>
      </c>
      <c r="Y153" s="140" t="s">
        <v>3506</v>
      </c>
      <c r="Z153" s="143" t="s">
        <v>3191</v>
      </c>
    </row>
    <row r="154" spans="1:26">
      <c r="A154" s="134" t="str">
        <f t="shared" si="2"/>
        <v>XS17B</v>
      </c>
      <c r="B154" s="153">
        <v>41785</v>
      </c>
      <c r="N154" s="123">
        <v>11</v>
      </c>
      <c r="Q154" s="154" t="s">
        <v>3662</v>
      </c>
      <c r="R154" s="165" t="s">
        <v>819</v>
      </c>
      <c r="T154" s="141" t="s">
        <v>3502</v>
      </c>
      <c r="U154" s="124">
        <v>24</v>
      </c>
      <c r="V154" s="140" t="s">
        <v>3529</v>
      </c>
      <c r="W154" s="140" t="s">
        <v>454</v>
      </c>
      <c r="X154" s="140" t="s">
        <v>3192</v>
      </c>
      <c r="Y154" s="140" t="s">
        <v>3506</v>
      </c>
      <c r="Z154" s="143" t="s">
        <v>3191</v>
      </c>
    </row>
    <row r="155" spans="1:26">
      <c r="A155" s="134" t="str">
        <f t="shared" si="2"/>
        <v>XS18A</v>
      </c>
      <c r="B155" s="153">
        <v>41786</v>
      </c>
      <c r="N155" s="123">
        <v>48</v>
      </c>
      <c r="Q155" s="154" t="s">
        <v>3662</v>
      </c>
      <c r="R155" s="165" t="s">
        <v>819</v>
      </c>
      <c r="T155" s="141" t="s">
        <v>3502</v>
      </c>
      <c r="U155" s="124">
        <v>25</v>
      </c>
      <c r="V155" s="140" t="s">
        <v>3530</v>
      </c>
      <c r="W155" s="140" t="s">
        <v>140</v>
      </c>
      <c r="X155" s="140" t="s">
        <v>3192</v>
      </c>
      <c r="Y155" s="140" t="s">
        <v>3506</v>
      </c>
      <c r="Z155" s="143" t="s">
        <v>3191</v>
      </c>
    </row>
    <row r="156" spans="1:26">
      <c r="A156" s="134" t="str">
        <f t="shared" si="2"/>
        <v>XS18B</v>
      </c>
      <c r="B156" s="153">
        <v>41786</v>
      </c>
      <c r="N156" s="123">
        <v>2</v>
      </c>
      <c r="Q156" s="154" t="s">
        <v>3662</v>
      </c>
      <c r="R156" s="165" t="s">
        <v>819</v>
      </c>
      <c r="T156" s="141" t="s">
        <v>3502</v>
      </c>
      <c r="U156" s="124">
        <v>26</v>
      </c>
      <c r="V156" s="140" t="s">
        <v>3531</v>
      </c>
      <c r="W156" s="140" t="s">
        <v>3532</v>
      </c>
      <c r="X156" s="140" t="s">
        <v>3193</v>
      </c>
      <c r="Y156" s="140" t="s">
        <v>3356</v>
      </c>
      <c r="Z156" s="143" t="s">
        <v>3195</v>
      </c>
    </row>
    <row r="157" spans="1:26">
      <c r="A157" s="134" t="str">
        <f t="shared" si="2"/>
        <v>XS19A</v>
      </c>
      <c r="B157" s="153">
        <v>41786</v>
      </c>
      <c r="N157" s="123">
        <v>33</v>
      </c>
      <c r="Q157" s="154" t="s">
        <v>3662</v>
      </c>
      <c r="R157" s="165" t="s">
        <v>819</v>
      </c>
      <c r="T157" s="141" t="s">
        <v>3502</v>
      </c>
      <c r="U157" s="124">
        <v>27</v>
      </c>
      <c r="V157" s="140" t="s">
        <v>3533</v>
      </c>
      <c r="W157" s="140" t="s">
        <v>542</v>
      </c>
      <c r="X157" s="140" t="s">
        <v>3192</v>
      </c>
      <c r="Y157" s="140" t="s">
        <v>3506</v>
      </c>
      <c r="Z157" s="143" t="s">
        <v>3191</v>
      </c>
    </row>
    <row r="158" spans="1:26">
      <c r="A158" s="134" t="str">
        <f t="shared" si="2"/>
        <v>XS19B</v>
      </c>
      <c r="B158" s="153">
        <v>41786</v>
      </c>
      <c r="N158" s="123">
        <v>17</v>
      </c>
      <c r="Q158" s="154" t="s">
        <v>3662</v>
      </c>
      <c r="R158" s="165" t="s">
        <v>819</v>
      </c>
      <c r="T158" s="141" t="s">
        <v>3502</v>
      </c>
      <c r="U158" s="124">
        <v>28</v>
      </c>
      <c r="V158" s="140" t="s">
        <v>3534</v>
      </c>
      <c r="W158" s="140" t="s">
        <v>123</v>
      </c>
      <c r="X158" s="140" t="s">
        <v>3192</v>
      </c>
      <c r="Y158" s="140" t="s">
        <v>3506</v>
      </c>
      <c r="Z158" s="143" t="s">
        <v>3191</v>
      </c>
    </row>
    <row r="159" spans="1:26">
      <c r="A159" s="134" t="str">
        <f t="shared" si="2"/>
        <v>XS20A</v>
      </c>
      <c r="B159" s="153">
        <v>41786</v>
      </c>
      <c r="N159" s="123">
        <v>36</v>
      </c>
      <c r="Q159" s="154" t="s">
        <v>3662</v>
      </c>
      <c r="R159" s="165" t="s">
        <v>819</v>
      </c>
      <c r="T159" s="141" t="s">
        <v>3502</v>
      </c>
      <c r="U159" s="124">
        <v>29</v>
      </c>
      <c r="V159" s="140" t="s">
        <v>3535</v>
      </c>
      <c r="W159" s="140" t="s">
        <v>138</v>
      </c>
      <c r="X159" s="140" t="s">
        <v>3192</v>
      </c>
      <c r="Y159" s="140" t="s">
        <v>3506</v>
      </c>
      <c r="Z159" s="143" t="s">
        <v>3191</v>
      </c>
    </row>
    <row r="160" spans="1:26">
      <c r="A160" s="134" t="str">
        <f t="shared" si="2"/>
        <v>XS20B</v>
      </c>
      <c r="B160" s="153">
        <v>41786</v>
      </c>
      <c r="N160" s="123">
        <v>14</v>
      </c>
      <c r="Q160" s="154" t="s">
        <v>3662</v>
      </c>
      <c r="R160" s="165" t="s">
        <v>819</v>
      </c>
      <c r="T160" s="141" t="s">
        <v>3502</v>
      </c>
      <c r="U160" s="124">
        <v>30</v>
      </c>
      <c r="V160" s="140" t="s">
        <v>3536</v>
      </c>
      <c r="W160" s="140" t="s">
        <v>121</v>
      </c>
      <c r="X160" s="140" t="s">
        <v>3192</v>
      </c>
      <c r="Y160" s="140" t="s">
        <v>3506</v>
      </c>
      <c r="Z160" s="143" t="s">
        <v>3191</v>
      </c>
    </row>
    <row r="161" spans="1:26">
      <c r="A161" s="134" t="str">
        <f t="shared" si="2"/>
        <v>XS21A</v>
      </c>
      <c r="B161" s="153">
        <v>41788</v>
      </c>
      <c r="N161" s="123">
        <v>30</v>
      </c>
      <c r="Q161" s="154" t="s">
        <v>3662</v>
      </c>
      <c r="R161" s="165" t="s">
        <v>819</v>
      </c>
      <c r="T161" s="141" t="s">
        <v>3502</v>
      </c>
      <c r="U161" s="124">
        <v>31</v>
      </c>
      <c r="V161" s="140" t="s">
        <v>3537</v>
      </c>
      <c r="W161" s="140" t="s">
        <v>129</v>
      </c>
      <c r="X161" s="140" t="s">
        <v>3192</v>
      </c>
      <c r="Y161" s="140" t="s">
        <v>3506</v>
      </c>
      <c r="Z161" s="143" t="s">
        <v>3191</v>
      </c>
    </row>
    <row r="162" spans="1:26">
      <c r="A162" s="134" t="str">
        <f t="shared" si="2"/>
        <v>XS21B</v>
      </c>
      <c r="B162" s="153">
        <v>41788</v>
      </c>
      <c r="N162" s="123">
        <v>20</v>
      </c>
      <c r="Q162" s="154" t="s">
        <v>3662</v>
      </c>
      <c r="R162" s="165" t="s">
        <v>819</v>
      </c>
      <c r="T162" s="141" t="s">
        <v>3502</v>
      </c>
      <c r="U162" s="124">
        <v>32</v>
      </c>
      <c r="V162" s="140" t="s">
        <v>3538</v>
      </c>
      <c r="W162" s="140" t="s">
        <v>473</v>
      </c>
      <c r="X162" s="140" t="s">
        <v>3192</v>
      </c>
      <c r="Y162" s="140" t="s">
        <v>3506</v>
      </c>
      <c r="Z162" s="143" t="s">
        <v>3191</v>
      </c>
    </row>
    <row r="163" spans="1:26">
      <c r="A163" s="134" t="str">
        <f t="shared" si="2"/>
        <v>XS22A</v>
      </c>
      <c r="B163" s="153">
        <v>41789</v>
      </c>
      <c r="N163" s="123">
        <v>30</v>
      </c>
      <c r="Q163" s="154" t="s">
        <v>3662</v>
      </c>
      <c r="R163" s="165" t="s">
        <v>819</v>
      </c>
      <c r="T163" s="141" t="s">
        <v>3502</v>
      </c>
      <c r="U163" s="124">
        <v>33</v>
      </c>
      <c r="V163" s="140" t="s">
        <v>3539</v>
      </c>
      <c r="W163" s="140" t="s">
        <v>139</v>
      </c>
      <c r="X163" s="140" t="s">
        <v>3192</v>
      </c>
      <c r="Y163" s="143" t="s">
        <v>3506</v>
      </c>
      <c r="Z163" s="143" t="s">
        <v>3191</v>
      </c>
    </row>
    <row r="164" spans="1:26">
      <c r="A164" s="134" t="str">
        <f t="shared" si="2"/>
        <v>XS22B</v>
      </c>
      <c r="B164" s="153">
        <v>41789</v>
      </c>
      <c r="N164" s="123">
        <v>20</v>
      </c>
      <c r="Q164" s="154" t="s">
        <v>3662</v>
      </c>
      <c r="R164" s="165" t="s">
        <v>819</v>
      </c>
      <c r="T164" s="141" t="s">
        <v>3502</v>
      </c>
      <c r="U164" s="124">
        <v>34</v>
      </c>
      <c r="V164" s="140" t="s">
        <v>3540</v>
      </c>
      <c r="W164" s="140" t="s">
        <v>480</v>
      </c>
      <c r="X164" s="140" t="s">
        <v>3192</v>
      </c>
      <c r="Y164" s="140" t="s">
        <v>3506</v>
      </c>
      <c r="Z164" s="143" t="s">
        <v>3191</v>
      </c>
    </row>
    <row r="165" spans="1:26">
      <c r="A165" s="134" t="str">
        <f t="shared" si="2"/>
        <v>XS23A</v>
      </c>
      <c r="B165" s="153">
        <v>41789</v>
      </c>
      <c r="N165" s="123">
        <v>18</v>
      </c>
      <c r="Q165" s="154" t="s">
        <v>3662</v>
      </c>
      <c r="R165" s="165" t="s">
        <v>819</v>
      </c>
      <c r="T165" s="141" t="s">
        <v>3502</v>
      </c>
      <c r="U165" s="124">
        <v>35</v>
      </c>
      <c r="V165" s="140" t="s">
        <v>3541</v>
      </c>
      <c r="W165" s="140" t="s">
        <v>143</v>
      </c>
      <c r="X165" s="140" t="s">
        <v>3192</v>
      </c>
      <c r="Y165" s="140" t="s">
        <v>3506</v>
      </c>
      <c r="Z165" s="143" t="s">
        <v>3191</v>
      </c>
    </row>
    <row r="166" spans="1:26">
      <c r="A166" s="134" t="str">
        <f t="shared" si="2"/>
        <v>XS23B</v>
      </c>
      <c r="B166" s="153">
        <v>41789</v>
      </c>
      <c r="N166" s="123">
        <v>32</v>
      </c>
      <c r="Q166" s="154" t="s">
        <v>3662</v>
      </c>
      <c r="R166" s="165" t="s">
        <v>819</v>
      </c>
      <c r="T166" s="141" t="s">
        <v>3502</v>
      </c>
      <c r="U166" s="124">
        <v>36</v>
      </c>
      <c r="V166" s="140" t="s">
        <v>3542</v>
      </c>
      <c r="W166" s="140" t="s">
        <v>324</v>
      </c>
      <c r="X166" s="140" t="s">
        <v>3192</v>
      </c>
      <c r="Y166" s="140" t="s">
        <v>3506</v>
      </c>
      <c r="Z166" s="143" t="s">
        <v>3191</v>
      </c>
    </row>
    <row r="167" spans="1:26">
      <c r="A167" s="134" t="str">
        <f t="shared" si="2"/>
        <v>XS24A</v>
      </c>
      <c r="B167" s="153">
        <v>41790</v>
      </c>
      <c r="N167" s="123">
        <v>33</v>
      </c>
      <c r="Q167" s="154" t="s">
        <v>3662</v>
      </c>
      <c r="R167" s="165" t="s">
        <v>819</v>
      </c>
      <c r="T167" s="141" t="s">
        <v>3502</v>
      </c>
      <c r="U167" s="124">
        <v>39</v>
      </c>
      <c r="V167" s="140" t="s">
        <v>3543</v>
      </c>
      <c r="W167" s="140" t="s">
        <v>156</v>
      </c>
      <c r="X167" s="140" t="s">
        <v>3192</v>
      </c>
      <c r="Y167" s="140" t="s">
        <v>3506</v>
      </c>
      <c r="Z167" s="143" t="s">
        <v>3191</v>
      </c>
    </row>
    <row r="168" spans="1:26">
      <c r="A168" s="134" t="str">
        <f t="shared" si="2"/>
        <v>XS24B</v>
      </c>
      <c r="B168" s="153">
        <v>41790</v>
      </c>
      <c r="N168" s="123">
        <v>17</v>
      </c>
      <c r="Q168" s="154" t="s">
        <v>3662</v>
      </c>
      <c r="R168" s="165" t="s">
        <v>819</v>
      </c>
      <c r="T168" s="141" t="s">
        <v>3502</v>
      </c>
      <c r="U168" s="124">
        <v>40</v>
      </c>
      <c r="V168" s="140" t="s">
        <v>3544</v>
      </c>
      <c r="W168" s="140" t="s">
        <v>3545</v>
      </c>
      <c r="X168" s="140" t="s">
        <v>3193</v>
      </c>
      <c r="Y168" s="140" t="s">
        <v>3356</v>
      </c>
      <c r="Z168" s="143" t="s">
        <v>3195</v>
      </c>
    </row>
    <row r="169" spans="1:26">
      <c r="A169" s="134" t="str">
        <f t="shared" si="2"/>
        <v>XS25A</v>
      </c>
      <c r="B169" s="153">
        <v>41790</v>
      </c>
      <c r="N169" s="123">
        <v>23</v>
      </c>
      <c r="Q169" s="154" t="s">
        <v>3662</v>
      </c>
      <c r="R169" s="165" t="s">
        <v>819</v>
      </c>
      <c r="T169" s="141" t="s">
        <v>3502</v>
      </c>
      <c r="U169" s="124">
        <v>41</v>
      </c>
      <c r="V169" s="140" t="s">
        <v>3546</v>
      </c>
      <c r="W169" s="140" t="s">
        <v>155</v>
      </c>
      <c r="X169" s="140" t="s">
        <v>3192</v>
      </c>
      <c r="Y169" s="140" t="s">
        <v>3506</v>
      </c>
      <c r="Z169" s="143" t="s">
        <v>3191</v>
      </c>
    </row>
    <row r="170" spans="1:26">
      <c r="A170" s="134" t="str">
        <f t="shared" si="2"/>
        <v>XS25B</v>
      </c>
      <c r="B170" s="153">
        <v>41790</v>
      </c>
      <c r="N170" s="123">
        <v>27</v>
      </c>
      <c r="Q170" s="154" t="s">
        <v>3662</v>
      </c>
      <c r="R170" s="165" t="s">
        <v>819</v>
      </c>
      <c r="T170" s="141" t="s">
        <v>3502</v>
      </c>
      <c r="U170" s="124">
        <v>42</v>
      </c>
      <c r="V170" s="140" t="s">
        <v>3547</v>
      </c>
      <c r="W170" s="140" t="s">
        <v>3548</v>
      </c>
      <c r="X170" s="140" t="s">
        <v>3192</v>
      </c>
      <c r="Y170" s="143" t="s">
        <v>3196</v>
      </c>
      <c r="Z170" s="143" t="s">
        <v>3195</v>
      </c>
    </row>
    <row r="171" spans="1:26">
      <c r="A171" s="134" t="str">
        <f t="shared" si="2"/>
        <v>XS26A</v>
      </c>
      <c r="B171" s="153">
        <v>41790</v>
      </c>
      <c r="N171" s="123">
        <v>18</v>
      </c>
      <c r="Q171" s="154" t="s">
        <v>3662</v>
      </c>
      <c r="R171" s="165" t="s">
        <v>819</v>
      </c>
      <c r="T171" s="141" t="s">
        <v>3502</v>
      </c>
      <c r="U171" s="124">
        <v>49</v>
      </c>
      <c r="V171" s="140" t="s">
        <v>3549</v>
      </c>
      <c r="W171" s="140" t="s">
        <v>141</v>
      </c>
      <c r="X171" s="140" t="s">
        <v>3192</v>
      </c>
      <c r="Y171" s="140" t="s">
        <v>3506</v>
      </c>
      <c r="Z171" s="143" t="s">
        <v>3191</v>
      </c>
    </row>
    <row r="172" spans="1:26">
      <c r="A172" s="134" t="str">
        <f t="shared" si="2"/>
        <v>XS26B</v>
      </c>
      <c r="B172" s="153">
        <v>41790</v>
      </c>
      <c r="N172" s="123">
        <v>32</v>
      </c>
      <c r="Q172" s="154" t="s">
        <v>3662</v>
      </c>
      <c r="R172" s="165" t="s">
        <v>819</v>
      </c>
      <c r="T172" s="141" t="s">
        <v>3502</v>
      </c>
      <c r="U172" s="124">
        <v>50</v>
      </c>
      <c r="V172" s="140" t="s">
        <v>3550</v>
      </c>
      <c r="W172" s="140" t="s">
        <v>122</v>
      </c>
      <c r="X172" s="140" t="s">
        <v>3192</v>
      </c>
      <c r="Y172" s="140" t="s">
        <v>3506</v>
      </c>
      <c r="Z172" s="143" t="s">
        <v>3191</v>
      </c>
    </row>
    <row r="173" spans="1:26">
      <c r="A173" s="134" t="str">
        <f t="shared" si="2"/>
        <v>XS27A</v>
      </c>
      <c r="B173" s="153">
        <v>41791</v>
      </c>
      <c r="N173" s="123">
        <v>37</v>
      </c>
      <c r="Q173" s="154" t="s">
        <v>3662</v>
      </c>
      <c r="R173" s="165" t="s">
        <v>819</v>
      </c>
      <c r="T173" s="141" t="s">
        <v>3502</v>
      </c>
      <c r="U173" s="124">
        <v>53</v>
      </c>
      <c r="V173" s="140" t="s">
        <v>3551</v>
      </c>
      <c r="W173" s="140" t="s">
        <v>13</v>
      </c>
      <c r="X173" s="140" t="s">
        <v>3192</v>
      </c>
      <c r="Y173" s="140" t="s">
        <v>3506</v>
      </c>
      <c r="Z173" s="143" t="s">
        <v>3191</v>
      </c>
    </row>
    <row r="174" spans="1:26">
      <c r="A174" s="134" t="str">
        <f t="shared" si="2"/>
        <v>XS27B</v>
      </c>
      <c r="B174" s="153">
        <v>41791</v>
      </c>
      <c r="N174" s="123">
        <v>13</v>
      </c>
      <c r="Q174" s="154" t="s">
        <v>3662</v>
      </c>
      <c r="R174" s="165" t="s">
        <v>819</v>
      </c>
      <c r="T174" s="141" t="s">
        <v>3502</v>
      </c>
      <c r="U174" s="124">
        <v>54</v>
      </c>
      <c r="V174" s="140" t="s">
        <v>3552</v>
      </c>
      <c r="W174" s="140" t="s">
        <v>56</v>
      </c>
      <c r="X174" s="140" t="s">
        <v>3192</v>
      </c>
      <c r="Y174" s="140" t="s">
        <v>3506</v>
      </c>
      <c r="Z174" s="143" t="s">
        <v>3191</v>
      </c>
    </row>
    <row r="175" spans="1:26">
      <c r="A175" s="134" t="str">
        <f t="shared" si="2"/>
        <v>XS28A</v>
      </c>
      <c r="B175" s="153">
        <v>41791</v>
      </c>
      <c r="N175" s="123">
        <v>5</v>
      </c>
      <c r="Q175" s="154" t="s">
        <v>3662</v>
      </c>
      <c r="R175" s="165" t="s">
        <v>819</v>
      </c>
      <c r="T175" s="141" t="s">
        <v>3502</v>
      </c>
      <c r="U175" s="124">
        <v>55</v>
      </c>
      <c r="V175" s="140" t="s">
        <v>3553</v>
      </c>
      <c r="W175" s="140" t="s">
        <v>243</v>
      </c>
      <c r="X175" s="140" t="s">
        <v>3192</v>
      </c>
      <c r="Y175" s="140" t="s">
        <v>3506</v>
      </c>
      <c r="Z175" s="143" t="s">
        <v>3191</v>
      </c>
    </row>
    <row r="176" spans="1:26">
      <c r="A176" s="134" t="str">
        <f t="shared" si="2"/>
        <v>XS28B</v>
      </c>
      <c r="B176" s="153">
        <v>41791</v>
      </c>
      <c r="N176" s="123">
        <v>45</v>
      </c>
      <c r="Q176" s="154" t="s">
        <v>3662</v>
      </c>
      <c r="R176" s="165" t="s">
        <v>819</v>
      </c>
      <c r="T176" s="141" t="s">
        <v>3502</v>
      </c>
      <c r="U176" s="124">
        <v>56</v>
      </c>
      <c r="V176" s="140" t="s">
        <v>3554</v>
      </c>
      <c r="W176" s="140" t="s">
        <v>3555</v>
      </c>
      <c r="X176" s="140" t="s">
        <v>3189</v>
      </c>
      <c r="Y176" s="143" t="s">
        <v>3196</v>
      </c>
      <c r="Z176" s="143" t="s">
        <v>3195</v>
      </c>
    </row>
    <row r="177" spans="1:26">
      <c r="A177" s="134" t="str">
        <f t="shared" si="2"/>
        <v>XS29A</v>
      </c>
      <c r="B177" s="153">
        <v>41792</v>
      </c>
      <c r="N177" s="123">
        <v>37</v>
      </c>
      <c r="Q177" s="154" t="s">
        <v>3662</v>
      </c>
      <c r="R177" s="165" t="s">
        <v>819</v>
      </c>
      <c r="T177" s="141" t="s">
        <v>3502</v>
      </c>
      <c r="U177" s="124">
        <v>57</v>
      </c>
      <c r="V177" s="140" t="s">
        <v>3556</v>
      </c>
      <c r="W177" s="140" t="s">
        <v>447</v>
      </c>
      <c r="X177" s="140" t="s">
        <v>3192</v>
      </c>
      <c r="Y177" s="143" t="s">
        <v>3506</v>
      </c>
      <c r="Z177" s="143" t="s">
        <v>3191</v>
      </c>
    </row>
    <row r="178" spans="1:26">
      <c r="A178" s="134" t="str">
        <f t="shared" si="2"/>
        <v>XS29B</v>
      </c>
      <c r="B178" s="153">
        <v>41792</v>
      </c>
      <c r="N178" s="123">
        <v>13</v>
      </c>
      <c r="Q178" s="154" t="s">
        <v>3662</v>
      </c>
      <c r="R178" s="165" t="s">
        <v>819</v>
      </c>
      <c r="T178" s="141" t="s">
        <v>3502</v>
      </c>
      <c r="U178" s="124">
        <v>58</v>
      </c>
      <c r="V178" s="140" t="s">
        <v>3557</v>
      </c>
      <c r="W178" s="140" t="s">
        <v>3558</v>
      </c>
      <c r="X178" s="140" t="s">
        <v>3193</v>
      </c>
      <c r="Y178" s="140" t="s">
        <v>3356</v>
      </c>
      <c r="Z178" s="143" t="s">
        <v>3195</v>
      </c>
    </row>
    <row r="179" spans="1:26">
      <c r="A179" s="134" t="str">
        <f t="shared" si="2"/>
        <v>XS31A</v>
      </c>
      <c r="B179" s="153">
        <v>41789</v>
      </c>
      <c r="N179" s="123">
        <v>41</v>
      </c>
      <c r="Q179" s="154" t="s">
        <v>3662</v>
      </c>
      <c r="R179" s="165" t="s">
        <v>819</v>
      </c>
      <c r="T179" s="141" t="s">
        <v>3502</v>
      </c>
      <c r="U179" s="124">
        <v>37</v>
      </c>
      <c r="V179" s="140" t="s">
        <v>3559</v>
      </c>
      <c r="W179" s="140" t="s">
        <v>389</v>
      </c>
      <c r="X179" s="140" t="s">
        <v>3189</v>
      </c>
      <c r="Y179" s="143" t="s">
        <v>3506</v>
      </c>
      <c r="Z179" s="143" t="s">
        <v>3191</v>
      </c>
    </row>
    <row r="180" spans="1:26">
      <c r="A180" s="134" t="str">
        <f t="shared" si="2"/>
        <v>XS31B</v>
      </c>
      <c r="B180" s="153">
        <v>41789</v>
      </c>
      <c r="N180" s="123">
        <v>9</v>
      </c>
      <c r="Q180" s="154" t="s">
        <v>3662</v>
      </c>
      <c r="R180" s="165" t="s">
        <v>819</v>
      </c>
      <c r="T180" s="141" t="s">
        <v>3502</v>
      </c>
      <c r="U180" s="124">
        <v>38</v>
      </c>
      <c r="V180" s="140" t="s">
        <v>3560</v>
      </c>
      <c r="W180" s="140" t="s">
        <v>479</v>
      </c>
      <c r="X180" s="140" t="s">
        <v>3189</v>
      </c>
      <c r="Y180" s="140" t="s">
        <v>3506</v>
      </c>
      <c r="Z180" s="143" t="s">
        <v>3191</v>
      </c>
    </row>
    <row r="181" spans="1:26">
      <c r="A181" s="134" t="str">
        <f t="shared" si="2"/>
        <v>XS32A</v>
      </c>
      <c r="B181" s="153">
        <v>41790</v>
      </c>
      <c r="N181" s="123">
        <v>36</v>
      </c>
      <c r="Q181" s="154" t="s">
        <v>3662</v>
      </c>
      <c r="R181" s="165" t="s">
        <v>819</v>
      </c>
      <c r="T181" s="141" t="s">
        <v>3502</v>
      </c>
      <c r="U181" s="124">
        <v>43</v>
      </c>
      <c r="V181" s="140" t="s">
        <v>3561</v>
      </c>
      <c r="W181" s="140" t="s">
        <v>198</v>
      </c>
      <c r="X181" s="140" t="s">
        <v>3192</v>
      </c>
      <c r="Y181" s="140" t="s">
        <v>3506</v>
      </c>
      <c r="Z181" s="143" t="s">
        <v>3191</v>
      </c>
    </row>
    <row r="182" spans="1:26">
      <c r="A182" s="134" t="str">
        <f t="shared" si="2"/>
        <v>XS32B</v>
      </c>
      <c r="B182" s="153">
        <v>41790</v>
      </c>
      <c r="N182" s="123">
        <v>14</v>
      </c>
      <c r="Q182" s="154" t="s">
        <v>3662</v>
      </c>
      <c r="R182" s="165" t="s">
        <v>819</v>
      </c>
      <c r="T182" s="141" t="s">
        <v>3502</v>
      </c>
      <c r="U182" s="124">
        <v>44</v>
      </c>
      <c r="V182" s="140" t="s">
        <v>3562</v>
      </c>
      <c r="W182" s="140" t="s">
        <v>401</v>
      </c>
      <c r="X182" s="140" t="s">
        <v>3192</v>
      </c>
      <c r="Y182" s="140" t="s">
        <v>3506</v>
      </c>
      <c r="Z182" s="143" t="s">
        <v>3191</v>
      </c>
    </row>
    <row r="183" spans="1:26">
      <c r="A183" s="134" t="str">
        <f t="shared" si="2"/>
        <v>XS33A</v>
      </c>
      <c r="B183" s="153">
        <v>41790</v>
      </c>
      <c r="N183" s="123">
        <v>6</v>
      </c>
      <c r="Q183" s="154" t="s">
        <v>3662</v>
      </c>
      <c r="R183" s="165" t="s">
        <v>819</v>
      </c>
      <c r="T183" s="141" t="s">
        <v>3502</v>
      </c>
      <c r="U183" s="124">
        <v>45</v>
      </c>
      <c r="V183" s="140" t="s">
        <v>3563</v>
      </c>
      <c r="W183" s="140" t="s">
        <v>3564</v>
      </c>
      <c r="X183" s="140" t="s">
        <v>3189</v>
      </c>
      <c r="Y183" s="143" t="s">
        <v>3196</v>
      </c>
      <c r="Z183" s="143" t="s">
        <v>3195</v>
      </c>
    </row>
    <row r="184" spans="1:26">
      <c r="A184" s="134" t="str">
        <f t="shared" si="2"/>
        <v>XS33B</v>
      </c>
      <c r="B184" s="153">
        <v>41790</v>
      </c>
      <c r="N184" s="123">
        <v>44</v>
      </c>
      <c r="Q184" s="154" t="s">
        <v>3662</v>
      </c>
      <c r="R184" s="165" t="s">
        <v>819</v>
      </c>
      <c r="T184" s="141" t="s">
        <v>3502</v>
      </c>
      <c r="U184" s="124">
        <v>46</v>
      </c>
      <c r="V184" s="140" t="s">
        <v>3565</v>
      </c>
      <c r="W184" s="140" t="s">
        <v>244</v>
      </c>
      <c r="X184" s="140" t="s">
        <v>3189</v>
      </c>
      <c r="Y184" s="140" t="s">
        <v>3506</v>
      </c>
      <c r="Z184" s="143" t="s">
        <v>3191</v>
      </c>
    </row>
    <row r="185" spans="1:26">
      <c r="A185" s="134" t="str">
        <f t="shared" si="2"/>
        <v>XS34A</v>
      </c>
      <c r="B185" s="153">
        <v>41790</v>
      </c>
      <c r="N185" s="123">
        <v>16</v>
      </c>
      <c r="Q185" s="154" t="s">
        <v>3662</v>
      </c>
      <c r="R185" s="165" t="s">
        <v>819</v>
      </c>
      <c r="T185" s="141" t="s">
        <v>3502</v>
      </c>
      <c r="U185" s="124">
        <v>47</v>
      </c>
      <c r="V185" s="140" t="s">
        <v>3566</v>
      </c>
      <c r="W185" s="140" t="s">
        <v>213</v>
      </c>
      <c r="X185" s="140" t="s">
        <v>3192</v>
      </c>
      <c r="Y185" s="140" t="s">
        <v>3506</v>
      </c>
      <c r="Z185" s="143" t="s">
        <v>3191</v>
      </c>
    </row>
    <row r="186" spans="1:26">
      <c r="A186" s="134" t="str">
        <f t="shared" si="2"/>
        <v>XS34B</v>
      </c>
      <c r="B186" s="153">
        <v>41790</v>
      </c>
      <c r="N186" s="123">
        <v>34</v>
      </c>
      <c r="Q186" s="154" t="s">
        <v>3662</v>
      </c>
      <c r="R186" s="165" t="s">
        <v>819</v>
      </c>
      <c r="T186" s="141" t="s">
        <v>3502</v>
      </c>
      <c r="U186" s="124">
        <v>48</v>
      </c>
      <c r="V186" s="140" t="s">
        <v>3567</v>
      </c>
      <c r="W186" s="140" t="s">
        <v>448</v>
      </c>
      <c r="X186" s="140" t="s">
        <v>3192</v>
      </c>
      <c r="Y186" s="140" t="s">
        <v>3506</v>
      </c>
      <c r="Z186" s="143" t="s">
        <v>3191</v>
      </c>
    </row>
    <row r="187" spans="1:26">
      <c r="A187" s="134" t="str">
        <f t="shared" si="2"/>
        <v>XS35A</v>
      </c>
      <c r="B187" s="153">
        <v>41791</v>
      </c>
      <c r="N187" s="123">
        <v>50</v>
      </c>
      <c r="Q187" s="154" t="s">
        <v>3662</v>
      </c>
      <c r="R187" s="165" t="s">
        <v>819</v>
      </c>
      <c r="T187" s="141" t="s">
        <v>3502</v>
      </c>
      <c r="U187" s="124">
        <v>51</v>
      </c>
      <c r="V187" s="140" t="s">
        <v>3568</v>
      </c>
      <c r="W187" s="140" t="s">
        <v>84</v>
      </c>
      <c r="X187" s="140" t="s">
        <v>3192</v>
      </c>
      <c r="Y187" s="140" t="s">
        <v>3506</v>
      </c>
      <c r="Z187" s="143" t="s">
        <v>3191</v>
      </c>
    </row>
    <row r="188" spans="1:26">
      <c r="A188" s="134" t="str">
        <f t="shared" si="2"/>
        <v>XS36A</v>
      </c>
      <c r="B188" s="153">
        <v>41791</v>
      </c>
      <c r="N188" s="123">
        <v>50</v>
      </c>
      <c r="Q188" s="154" t="s">
        <v>3662</v>
      </c>
      <c r="R188" s="165" t="s">
        <v>819</v>
      </c>
      <c r="T188" s="141" t="s">
        <v>3502</v>
      </c>
      <c r="U188" s="124">
        <v>52</v>
      </c>
      <c r="V188" s="140" t="s">
        <v>3569</v>
      </c>
      <c r="W188" s="140" t="s">
        <v>445</v>
      </c>
      <c r="X188" s="140" t="s">
        <v>3192</v>
      </c>
      <c r="Y188" s="140" t="s">
        <v>3506</v>
      </c>
      <c r="Z188" s="143" t="s">
        <v>3191</v>
      </c>
    </row>
    <row r="189" spans="1:26">
      <c r="A189" s="134" t="str">
        <f t="shared" si="2"/>
        <v>XS37A</v>
      </c>
      <c r="B189" s="153">
        <v>41792</v>
      </c>
      <c r="N189" s="123">
        <v>50</v>
      </c>
      <c r="Q189" s="154" t="s">
        <v>3662</v>
      </c>
      <c r="R189" s="165" t="s">
        <v>819</v>
      </c>
      <c r="T189" s="141" t="s">
        <v>3502</v>
      </c>
      <c r="U189" s="124">
        <v>59</v>
      </c>
      <c r="V189" s="140" t="s">
        <v>3570</v>
      </c>
      <c r="W189" s="140" t="s">
        <v>186</v>
      </c>
      <c r="X189" s="140" t="s">
        <v>3192</v>
      </c>
      <c r="Y189" s="140" t="s">
        <v>3506</v>
      </c>
      <c r="Z189" s="143" t="s">
        <v>3191</v>
      </c>
    </row>
    <row r="190" spans="1:26">
      <c r="A190" s="134" t="str">
        <f t="shared" si="2"/>
        <v>XS38A</v>
      </c>
      <c r="B190" s="153">
        <v>41793</v>
      </c>
      <c r="N190" s="123">
        <v>48</v>
      </c>
      <c r="Q190" s="154" t="s">
        <v>3662</v>
      </c>
      <c r="R190" s="165" t="s">
        <v>819</v>
      </c>
      <c r="T190" s="141" t="s">
        <v>3502</v>
      </c>
      <c r="U190" s="124">
        <v>60</v>
      </c>
      <c r="V190" s="140" t="s">
        <v>3571</v>
      </c>
      <c r="W190" s="140" t="s">
        <v>227</v>
      </c>
      <c r="X190" s="140" t="s">
        <v>3192</v>
      </c>
      <c r="Y190" s="140" t="s">
        <v>3506</v>
      </c>
      <c r="Z190" s="143" t="s">
        <v>3191</v>
      </c>
    </row>
    <row r="191" spans="1:26">
      <c r="A191" s="134" t="str">
        <f t="shared" si="2"/>
        <v>XS38B</v>
      </c>
      <c r="B191" s="153">
        <v>41793</v>
      </c>
      <c r="N191" s="123">
        <v>2</v>
      </c>
      <c r="Q191" s="154" t="s">
        <v>3662</v>
      </c>
      <c r="R191" s="165" t="s">
        <v>819</v>
      </c>
      <c r="T191" s="141" t="s">
        <v>3502</v>
      </c>
      <c r="U191" s="124">
        <v>61</v>
      </c>
      <c r="V191" s="140" t="s">
        <v>3572</v>
      </c>
      <c r="W191" s="140" t="s">
        <v>3573</v>
      </c>
      <c r="X191" s="140" t="s">
        <v>3189</v>
      </c>
      <c r="Y191" s="143" t="s">
        <v>3196</v>
      </c>
      <c r="Z191" s="143" t="s">
        <v>3195</v>
      </c>
    </row>
    <row r="192" spans="1:26">
      <c r="A192" s="134" t="str">
        <f t="shared" si="2"/>
        <v>XS39A</v>
      </c>
      <c r="B192" s="153">
        <v>41793</v>
      </c>
      <c r="N192" s="123">
        <v>39</v>
      </c>
      <c r="Q192" s="154" t="s">
        <v>3662</v>
      </c>
      <c r="R192" s="165" t="s">
        <v>819</v>
      </c>
      <c r="T192" s="141" t="s">
        <v>3502</v>
      </c>
      <c r="U192" s="124">
        <v>62</v>
      </c>
      <c r="V192" s="140" t="s">
        <v>3574</v>
      </c>
      <c r="W192" s="140" t="s">
        <v>420</v>
      </c>
      <c r="X192" s="140" t="s">
        <v>3192</v>
      </c>
      <c r="Y192" s="140" t="s">
        <v>3506</v>
      </c>
      <c r="Z192" s="143" t="s">
        <v>3191</v>
      </c>
    </row>
    <row r="193" spans="1:26">
      <c r="A193" s="134" t="str">
        <f t="shared" si="2"/>
        <v>XS39B</v>
      </c>
      <c r="B193" s="153">
        <v>41793</v>
      </c>
      <c r="N193" s="123">
        <v>11</v>
      </c>
      <c r="Q193" s="154" t="s">
        <v>3662</v>
      </c>
      <c r="R193" s="165" t="s">
        <v>819</v>
      </c>
      <c r="T193" s="141" t="s">
        <v>3502</v>
      </c>
      <c r="U193" s="124">
        <v>63</v>
      </c>
      <c r="V193" s="140" t="s">
        <v>3575</v>
      </c>
      <c r="W193" s="140" t="s">
        <v>349</v>
      </c>
      <c r="X193" s="140" t="s">
        <v>3192</v>
      </c>
      <c r="Y193" s="140" t="s">
        <v>3506</v>
      </c>
      <c r="Z193" s="143" t="s">
        <v>3191</v>
      </c>
    </row>
    <row r="194" spans="1:26">
      <c r="A194" s="134" t="str">
        <f t="shared" ref="A194:A216" si="3">W194</f>
        <v>XS40A</v>
      </c>
      <c r="B194" s="153">
        <v>41793</v>
      </c>
      <c r="N194" s="123">
        <v>4</v>
      </c>
      <c r="Q194" s="154" t="s">
        <v>3662</v>
      </c>
      <c r="R194" s="165" t="s">
        <v>819</v>
      </c>
      <c r="T194" s="141" t="s">
        <v>3502</v>
      </c>
      <c r="U194" s="124">
        <v>64</v>
      </c>
      <c r="V194" s="140" t="s">
        <v>3576</v>
      </c>
      <c r="W194" s="140" t="s">
        <v>643</v>
      </c>
      <c r="X194" s="140" t="s">
        <v>3192</v>
      </c>
      <c r="Y194" s="140" t="s">
        <v>3506</v>
      </c>
      <c r="Z194" s="143" t="s">
        <v>3191</v>
      </c>
    </row>
    <row r="195" spans="1:26">
      <c r="A195" s="134" t="str">
        <f t="shared" si="3"/>
        <v>XS40B</v>
      </c>
      <c r="B195" s="153">
        <v>41793</v>
      </c>
      <c r="N195" s="123">
        <v>46</v>
      </c>
      <c r="Q195" s="154" t="s">
        <v>3662</v>
      </c>
      <c r="R195" s="165" t="s">
        <v>819</v>
      </c>
      <c r="T195" s="141" t="s">
        <v>3502</v>
      </c>
      <c r="U195" s="124">
        <v>65</v>
      </c>
      <c r="V195" s="140" t="s">
        <v>3577</v>
      </c>
      <c r="W195" s="140" t="s">
        <v>350</v>
      </c>
      <c r="X195" s="140" t="s">
        <v>3192</v>
      </c>
      <c r="Y195" s="140" t="s">
        <v>3506</v>
      </c>
      <c r="Z195" s="143" t="s">
        <v>3191</v>
      </c>
    </row>
    <row r="196" spans="1:26">
      <c r="A196" s="134" t="str">
        <f t="shared" si="3"/>
        <v>XS41A</v>
      </c>
      <c r="B196" s="153">
        <v>41794</v>
      </c>
      <c r="N196" s="123">
        <v>40</v>
      </c>
      <c r="Q196" s="154" t="s">
        <v>3662</v>
      </c>
      <c r="R196" s="165" t="s">
        <v>819</v>
      </c>
      <c r="T196" s="141" t="s">
        <v>3502</v>
      </c>
      <c r="U196" s="124">
        <v>71</v>
      </c>
      <c r="V196" s="140" t="s">
        <v>3578</v>
      </c>
      <c r="W196" s="140" t="s">
        <v>245</v>
      </c>
      <c r="X196" s="140" t="s">
        <v>3192</v>
      </c>
      <c r="Y196" s="140" t="s">
        <v>3506</v>
      </c>
      <c r="Z196" s="143" t="s">
        <v>3191</v>
      </c>
    </row>
    <row r="197" spans="1:26">
      <c r="A197" s="134" t="str">
        <f t="shared" si="3"/>
        <v>XS41B</v>
      </c>
      <c r="B197" s="153">
        <v>41794</v>
      </c>
      <c r="N197" s="123">
        <v>10</v>
      </c>
      <c r="Q197" s="154" t="s">
        <v>3662</v>
      </c>
      <c r="R197" s="165" t="s">
        <v>819</v>
      </c>
      <c r="T197" s="141" t="s">
        <v>3502</v>
      </c>
      <c r="U197" s="124">
        <v>72</v>
      </c>
      <c r="V197" s="140" t="s">
        <v>3579</v>
      </c>
      <c r="W197" s="140" t="s">
        <v>225</v>
      </c>
      <c r="X197" s="140" t="s">
        <v>3192</v>
      </c>
      <c r="Y197" s="140" t="s">
        <v>3506</v>
      </c>
      <c r="Z197" s="143" t="s">
        <v>3191</v>
      </c>
    </row>
    <row r="198" spans="1:26">
      <c r="A198" s="134" t="str">
        <f t="shared" si="3"/>
        <v>XS42B</v>
      </c>
      <c r="B198" s="153">
        <v>41793</v>
      </c>
      <c r="N198" s="123">
        <v>50</v>
      </c>
      <c r="Q198" s="154" t="s">
        <v>3662</v>
      </c>
      <c r="R198" s="165" t="s">
        <v>819</v>
      </c>
      <c r="T198" s="141" t="s">
        <v>3502</v>
      </c>
      <c r="U198" s="124">
        <v>66</v>
      </c>
      <c r="V198" s="140" t="s">
        <v>3580</v>
      </c>
      <c r="W198" s="140" t="s">
        <v>254</v>
      </c>
      <c r="X198" s="140" t="s">
        <v>3189</v>
      </c>
      <c r="Y198" s="143" t="s">
        <v>3506</v>
      </c>
      <c r="Z198" s="143" t="s">
        <v>3191</v>
      </c>
    </row>
    <row r="199" spans="1:26">
      <c r="A199" s="134" t="str">
        <f t="shared" si="3"/>
        <v>XS43A</v>
      </c>
      <c r="B199" s="153">
        <v>41794</v>
      </c>
      <c r="N199" s="123">
        <v>50</v>
      </c>
      <c r="Q199" s="154" t="s">
        <v>3662</v>
      </c>
      <c r="R199" s="165" t="s">
        <v>819</v>
      </c>
      <c r="T199" s="141" t="s">
        <v>3502</v>
      </c>
      <c r="U199" s="124">
        <v>73</v>
      </c>
      <c r="V199" s="140" t="s">
        <v>3581</v>
      </c>
      <c r="W199" s="140" t="s">
        <v>136</v>
      </c>
      <c r="X199" s="140" t="s">
        <v>3189</v>
      </c>
      <c r="Y199" s="140" t="s">
        <v>3506</v>
      </c>
      <c r="Z199" s="143" t="s">
        <v>3191</v>
      </c>
    </row>
    <row r="200" spans="1:26">
      <c r="A200" s="134" t="str">
        <f t="shared" si="3"/>
        <v>XS44A</v>
      </c>
      <c r="B200" s="153" t="s">
        <v>3606</v>
      </c>
      <c r="Q200" s="154" t="s">
        <v>3662</v>
      </c>
      <c r="R200" s="165" t="s">
        <v>819</v>
      </c>
      <c r="T200" s="141" t="s">
        <v>3502</v>
      </c>
      <c r="U200" s="124"/>
      <c r="V200" s="140" t="s">
        <v>3582</v>
      </c>
      <c r="W200" s="140" t="s">
        <v>18</v>
      </c>
      <c r="X200" s="140" t="s">
        <v>3192</v>
      </c>
      <c r="Y200" s="140" t="s">
        <v>3506</v>
      </c>
      <c r="Z200" s="143" t="s">
        <v>3191</v>
      </c>
    </row>
    <row r="201" spans="1:26">
      <c r="A201" s="134" t="str">
        <f t="shared" si="3"/>
        <v>XS44B</v>
      </c>
      <c r="B201" s="153" t="s">
        <v>3606</v>
      </c>
      <c r="Q201" s="154" t="s">
        <v>3662</v>
      </c>
      <c r="R201" s="165" t="s">
        <v>819</v>
      </c>
      <c r="T201" s="141" t="s">
        <v>3502</v>
      </c>
      <c r="U201" s="124"/>
      <c r="V201" s="140" t="s">
        <v>3583</v>
      </c>
      <c r="W201" s="140" t="s">
        <v>3584</v>
      </c>
      <c r="X201" s="140" t="s">
        <v>3189</v>
      </c>
      <c r="Y201" s="143" t="s">
        <v>3196</v>
      </c>
      <c r="Z201" s="143" t="s">
        <v>3195</v>
      </c>
    </row>
    <row r="202" spans="1:26">
      <c r="A202" s="134" t="str">
        <f t="shared" si="3"/>
        <v>XS45A</v>
      </c>
      <c r="B202" s="153" t="s">
        <v>3606</v>
      </c>
      <c r="Q202" s="154" t="s">
        <v>3662</v>
      </c>
      <c r="R202" s="165" t="s">
        <v>819</v>
      </c>
      <c r="T202" s="141" t="s">
        <v>3502</v>
      </c>
      <c r="U202" s="124"/>
      <c r="V202" s="140" t="s">
        <v>3585</v>
      </c>
      <c r="W202" s="140" t="s">
        <v>228</v>
      </c>
      <c r="X202" s="140" t="s">
        <v>3192</v>
      </c>
      <c r="Y202" s="140" t="s">
        <v>3506</v>
      </c>
      <c r="Z202" s="143" t="s">
        <v>3191</v>
      </c>
    </row>
    <row r="203" spans="1:26">
      <c r="A203" s="134" t="str">
        <f t="shared" si="3"/>
        <v>XS46A</v>
      </c>
      <c r="B203" s="153" t="s">
        <v>3606</v>
      </c>
      <c r="Q203" s="154" t="s">
        <v>3662</v>
      </c>
      <c r="R203" s="165" t="s">
        <v>819</v>
      </c>
      <c r="T203" s="141" t="s">
        <v>3502</v>
      </c>
      <c r="U203" s="124"/>
      <c r="V203" s="140" t="s">
        <v>3586</v>
      </c>
      <c r="W203" s="140" t="s">
        <v>142</v>
      </c>
      <c r="X203" s="140" t="s">
        <v>3192</v>
      </c>
      <c r="Y203" s="140" t="s">
        <v>3506</v>
      </c>
      <c r="Z203" s="143" t="s">
        <v>3191</v>
      </c>
    </row>
    <row r="204" spans="1:26">
      <c r="A204" s="134" t="str">
        <f t="shared" si="3"/>
        <v>XS46B</v>
      </c>
      <c r="B204" s="153" t="s">
        <v>3606</v>
      </c>
      <c r="Q204" s="154" t="s">
        <v>3662</v>
      </c>
      <c r="R204" s="165" t="s">
        <v>819</v>
      </c>
      <c r="T204" s="141" t="s">
        <v>3502</v>
      </c>
      <c r="U204" s="124"/>
      <c r="V204" s="140" t="s">
        <v>3587</v>
      </c>
      <c r="W204" s="141" t="s">
        <v>3588</v>
      </c>
      <c r="X204" s="141" t="s">
        <v>3189</v>
      </c>
      <c r="Y204" s="143" t="s">
        <v>3196</v>
      </c>
      <c r="Z204" s="143" t="s">
        <v>3195</v>
      </c>
    </row>
    <row r="205" spans="1:26">
      <c r="A205" s="134" t="str">
        <f t="shared" si="3"/>
        <v>XS50A</v>
      </c>
      <c r="B205" s="153">
        <v>41793</v>
      </c>
      <c r="N205" s="123">
        <v>40</v>
      </c>
      <c r="Q205" s="154" t="s">
        <v>3662</v>
      </c>
      <c r="R205" s="165" t="s">
        <v>819</v>
      </c>
      <c r="T205" s="141" t="s">
        <v>3502</v>
      </c>
      <c r="U205" s="124">
        <v>67</v>
      </c>
      <c r="V205" s="140" t="s">
        <v>3589</v>
      </c>
      <c r="W205" s="141" t="s">
        <v>443</v>
      </c>
      <c r="X205" s="141" t="s">
        <v>3192</v>
      </c>
      <c r="Y205" s="143" t="s">
        <v>3506</v>
      </c>
      <c r="Z205" s="143" t="s">
        <v>3191</v>
      </c>
    </row>
    <row r="206" spans="1:26">
      <c r="A206" s="134" t="str">
        <f t="shared" si="3"/>
        <v>XS50B</v>
      </c>
      <c r="B206" s="153">
        <v>41793</v>
      </c>
      <c r="N206" s="123">
        <v>10</v>
      </c>
      <c r="Q206" s="154" t="s">
        <v>3662</v>
      </c>
      <c r="R206" s="165" t="s">
        <v>819</v>
      </c>
      <c r="T206" s="141" t="s">
        <v>3502</v>
      </c>
      <c r="U206" s="124">
        <v>68</v>
      </c>
      <c r="V206" s="140" t="s">
        <v>3590</v>
      </c>
      <c r="W206" s="141" t="s">
        <v>3591</v>
      </c>
      <c r="X206" s="141" t="s">
        <v>3193</v>
      </c>
      <c r="Y206" s="143" t="s">
        <v>3356</v>
      </c>
      <c r="Z206" s="143" t="s">
        <v>3195</v>
      </c>
    </row>
    <row r="207" spans="1:26">
      <c r="A207" s="134" t="str">
        <f t="shared" si="3"/>
        <v>XS51A</v>
      </c>
      <c r="B207" s="153">
        <v>41794</v>
      </c>
      <c r="N207" s="123">
        <v>30</v>
      </c>
      <c r="Q207" s="154" t="s">
        <v>3662</v>
      </c>
      <c r="R207" s="165" t="s">
        <v>819</v>
      </c>
      <c r="T207" s="141" t="s">
        <v>3502</v>
      </c>
      <c r="U207" s="124">
        <v>69</v>
      </c>
      <c r="V207" s="140" t="s">
        <v>3592</v>
      </c>
      <c r="W207" s="141" t="s">
        <v>167</v>
      </c>
      <c r="X207" s="141" t="s">
        <v>3192</v>
      </c>
      <c r="Y207" s="143" t="s">
        <v>3506</v>
      </c>
      <c r="Z207" s="143" t="s">
        <v>3191</v>
      </c>
    </row>
    <row r="208" spans="1:26">
      <c r="A208" s="134" t="str">
        <f t="shared" si="3"/>
        <v>XS51B</v>
      </c>
      <c r="B208" s="153">
        <v>41794</v>
      </c>
      <c r="N208" s="123">
        <v>20</v>
      </c>
      <c r="Q208" s="154" t="s">
        <v>3662</v>
      </c>
      <c r="R208" s="165" t="s">
        <v>819</v>
      </c>
      <c r="T208" s="141" t="s">
        <v>3502</v>
      </c>
      <c r="U208" s="124">
        <v>70</v>
      </c>
      <c r="V208" s="140" t="s">
        <v>3593</v>
      </c>
      <c r="W208" s="141" t="s">
        <v>524</v>
      </c>
      <c r="X208" s="141" t="s">
        <v>3192</v>
      </c>
      <c r="Y208" s="143" t="s">
        <v>3506</v>
      </c>
      <c r="Z208" s="143" t="s">
        <v>3191</v>
      </c>
    </row>
    <row r="209" spans="1:26">
      <c r="A209" s="134" t="str">
        <f t="shared" si="3"/>
        <v>XS52A</v>
      </c>
      <c r="B209" s="153">
        <v>41795</v>
      </c>
      <c r="N209" s="123">
        <v>45</v>
      </c>
      <c r="Q209" s="154" t="s">
        <v>3662</v>
      </c>
      <c r="R209" s="165" t="s">
        <v>819</v>
      </c>
      <c r="T209" s="141" t="s">
        <v>3502</v>
      </c>
      <c r="U209" s="124">
        <v>74</v>
      </c>
      <c r="V209" s="140" t="s">
        <v>3594</v>
      </c>
      <c r="W209" s="141" t="s">
        <v>134</v>
      </c>
      <c r="X209" s="141" t="s">
        <v>3192</v>
      </c>
      <c r="Y209" s="143" t="s">
        <v>3506</v>
      </c>
      <c r="Z209" s="143" t="s">
        <v>3191</v>
      </c>
    </row>
    <row r="210" spans="1:26">
      <c r="A210" s="134" t="str">
        <f t="shared" si="3"/>
        <v>XS52B</v>
      </c>
      <c r="B210" s="153">
        <v>41795</v>
      </c>
      <c r="N210" s="123">
        <v>5</v>
      </c>
      <c r="Q210" s="154" t="s">
        <v>3662</v>
      </c>
      <c r="R210" s="165" t="s">
        <v>819</v>
      </c>
      <c r="T210" s="141" t="s">
        <v>3502</v>
      </c>
      <c r="U210" s="124">
        <v>75</v>
      </c>
      <c r="V210" s="140" t="s">
        <v>3595</v>
      </c>
      <c r="W210" s="141" t="s">
        <v>55</v>
      </c>
      <c r="X210" s="141" t="s">
        <v>3192</v>
      </c>
      <c r="Y210" s="143" t="s">
        <v>3506</v>
      </c>
      <c r="Z210" s="143" t="s">
        <v>3191</v>
      </c>
    </row>
    <row r="211" spans="1:26">
      <c r="A211" s="134" t="str">
        <f t="shared" si="3"/>
        <v>XS53</v>
      </c>
      <c r="B211" s="153">
        <v>41795</v>
      </c>
      <c r="N211" s="123">
        <v>50</v>
      </c>
      <c r="Q211" s="154" t="s">
        <v>3662</v>
      </c>
      <c r="R211" s="165" t="s">
        <v>819</v>
      </c>
      <c r="T211" s="141" t="s">
        <v>3502</v>
      </c>
      <c r="U211" s="124">
        <v>76</v>
      </c>
      <c r="V211" s="140" t="s">
        <v>3596</v>
      </c>
      <c r="W211" s="141" t="s">
        <v>3597</v>
      </c>
      <c r="X211" s="141" t="s">
        <v>3189</v>
      </c>
      <c r="Y211" s="143" t="s">
        <v>3196</v>
      </c>
      <c r="Z211" s="143" t="s">
        <v>3195</v>
      </c>
    </row>
    <row r="212" spans="1:26">
      <c r="A212" s="134" t="str">
        <f t="shared" si="3"/>
        <v>XS54A</v>
      </c>
      <c r="B212" s="153">
        <v>41795</v>
      </c>
      <c r="N212" s="123">
        <v>13</v>
      </c>
      <c r="Q212" s="154" t="s">
        <v>3662</v>
      </c>
      <c r="R212" s="165" t="s">
        <v>819</v>
      </c>
      <c r="T212" s="141" t="s">
        <v>3502</v>
      </c>
      <c r="U212" s="124">
        <v>77</v>
      </c>
      <c r="V212" s="140" t="s">
        <v>3598</v>
      </c>
      <c r="W212" s="141" t="s">
        <v>460</v>
      </c>
      <c r="X212" s="141" t="s">
        <v>3192</v>
      </c>
      <c r="Y212" s="143" t="s">
        <v>3506</v>
      </c>
      <c r="Z212" s="143" t="s">
        <v>3191</v>
      </c>
    </row>
    <row r="213" spans="1:26">
      <c r="A213" s="134" t="str">
        <f t="shared" si="3"/>
        <v>XS54B</v>
      </c>
      <c r="B213" s="153">
        <v>41795</v>
      </c>
      <c r="N213" s="123">
        <v>37</v>
      </c>
      <c r="Q213" s="154" t="s">
        <v>3662</v>
      </c>
      <c r="R213" s="165" t="s">
        <v>819</v>
      </c>
      <c r="T213" s="141" t="s">
        <v>3502</v>
      </c>
      <c r="U213" s="124">
        <v>78</v>
      </c>
      <c r="V213" s="140" t="s">
        <v>3599</v>
      </c>
      <c r="W213" s="141" t="s">
        <v>226</v>
      </c>
      <c r="X213" s="141" t="s">
        <v>3189</v>
      </c>
      <c r="Y213" s="143" t="s">
        <v>3506</v>
      </c>
      <c r="Z213" s="143" t="s">
        <v>3191</v>
      </c>
    </row>
    <row r="214" spans="1:26">
      <c r="A214" s="134" t="str">
        <f t="shared" si="3"/>
        <v>XS55</v>
      </c>
      <c r="B214" s="153">
        <v>41795</v>
      </c>
      <c r="N214" s="123">
        <v>12</v>
      </c>
      <c r="Q214" s="154" t="s">
        <v>3662</v>
      </c>
      <c r="R214" s="165" t="s">
        <v>819</v>
      </c>
      <c r="T214" s="141" t="s">
        <v>3502</v>
      </c>
      <c r="U214" s="124">
        <v>81</v>
      </c>
      <c r="V214" s="140" t="s">
        <v>3600</v>
      </c>
      <c r="W214" s="141" t="s">
        <v>347</v>
      </c>
      <c r="X214" s="141" t="s">
        <v>3192</v>
      </c>
      <c r="Y214" s="143" t="s">
        <v>3506</v>
      </c>
      <c r="Z214" s="143" t="s">
        <v>3191</v>
      </c>
    </row>
    <row r="215" spans="1:26">
      <c r="A215" s="134" t="str">
        <f t="shared" si="3"/>
        <v>XS55A</v>
      </c>
      <c r="B215" s="153">
        <v>41795</v>
      </c>
      <c r="N215" s="123">
        <v>16</v>
      </c>
      <c r="Q215" s="154" t="s">
        <v>3662</v>
      </c>
      <c r="R215" s="165" t="s">
        <v>819</v>
      </c>
      <c r="T215" s="141" t="s">
        <v>3502</v>
      </c>
      <c r="U215" s="124">
        <v>79</v>
      </c>
      <c r="V215" s="140" t="s">
        <v>3601</v>
      </c>
      <c r="W215" s="141" t="s">
        <v>3602</v>
      </c>
      <c r="X215" s="141" t="s">
        <v>3192</v>
      </c>
      <c r="Y215" s="143" t="s">
        <v>3506</v>
      </c>
      <c r="Z215" s="143" t="s">
        <v>3191</v>
      </c>
    </row>
    <row r="216" spans="1:26">
      <c r="A216" s="134" t="str">
        <f t="shared" si="3"/>
        <v>XS55B</v>
      </c>
      <c r="B216" s="153">
        <v>41795</v>
      </c>
      <c r="N216" s="123">
        <v>2</v>
      </c>
      <c r="Q216" s="154" t="s">
        <v>3662</v>
      </c>
      <c r="R216" s="165" t="s">
        <v>819</v>
      </c>
      <c r="T216" s="141" t="s">
        <v>3502</v>
      </c>
      <c r="U216" s="124">
        <v>80</v>
      </c>
      <c r="V216" s="140" t="s">
        <v>3603</v>
      </c>
      <c r="W216" s="141" t="s">
        <v>3604</v>
      </c>
      <c r="X216" s="141" t="s">
        <v>3192</v>
      </c>
      <c r="Y216" s="143" t="s">
        <v>3506</v>
      </c>
      <c r="Z216" s="143" t="s">
        <v>3191</v>
      </c>
    </row>
  </sheetData>
  <autoFilter ref="B1:Z216" xr:uid="{00000000-0009-0000-0000-000004000000}"/>
  <mergeCells count="5">
    <mergeCell ref="P2:P18"/>
    <mergeCell ref="S2:S18"/>
    <mergeCell ref="N27:N28"/>
    <mergeCell ref="P52:P56"/>
    <mergeCell ref="S52:S56"/>
  </mergeCells>
  <pageMargins left="0.7" right="0.7" top="0.75" bottom="0.75" header="0.3" footer="0.3"/>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439"/>
  <sheetViews>
    <sheetView zoomScale="95" zoomScaleNormal="95" zoomScalePageLayoutView="95" workbookViewId="0">
      <pane ySplit="1" topLeftCell="A53" activePane="bottomLeft" state="frozen"/>
      <selection pane="bottomLeft" activeCell="E93" sqref="E93"/>
    </sheetView>
  </sheetViews>
  <sheetFormatPr baseColWidth="10" defaultColWidth="8.83203125" defaultRowHeight="15"/>
  <cols>
    <col min="1" max="1" width="11.6640625" style="83" customWidth="1"/>
    <col min="2" max="2" width="17.33203125" style="106" bestFit="1" customWidth="1"/>
    <col min="3" max="3" width="14" style="99" bestFit="1" customWidth="1"/>
    <col min="4" max="4" width="15.33203125" style="99" bestFit="1" customWidth="1"/>
    <col min="5" max="5" width="19.1640625" style="99" bestFit="1" customWidth="1"/>
    <col min="6" max="6" width="14.6640625" style="99" bestFit="1" customWidth="1"/>
    <col min="7" max="7" width="20.1640625" style="99" customWidth="1"/>
    <col min="8" max="12" width="7.83203125" style="99" customWidth="1"/>
    <col min="13" max="13" width="14.1640625" style="99" customWidth="1"/>
    <col min="14" max="14" width="15.83203125" style="99" customWidth="1"/>
    <col min="15" max="15" width="18.33203125" style="99" customWidth="1"/>
    <col min="16" max="17" width="18.33203125" style="105" customWidth="1"/>
    <col min="18" max="16384" width="8.83203125" style="83"/>
  </cols>
  <sheetData>
    <row r="1" spans="1:17" ht="30">
      <c r="A1" s="83" t="s">
        <v>747</v>
      </c>
      <c r="B1" s="84" t="s">
        <v>2385</v>
      </c>
      <c r="C1" s="85" t="s">
        <v>736</v>
      </c>
      <c r="D1" s="85" t="s">
        <v>2386</v>
      </c>
      <c r="E1" s="85" t="s">
        <v>2387</v>
      </c>
      <c r="F1" s="86" t="s">
        <v>2388</v>
      </c>
      <c r="G1" s="86" t="s">
        <v>2389</v>
      </c>
      <c r="H1" s="85" t="s">
        <v>2390</v>
      </c>
      <c r="I1" s="85" t="s">
        <v>2391</v>
      </c>
      <c r="J1" s="85" t="s">
        <v>2392</v>
      </c>
      <c r="K1" s="85" t="s">
        <v>2393</v>
      </c>
      <c r="L1" s="85" t="s">
        <v>2394</v>
      </c>
      <c r="M1" s="85" t="s">
        <v>2395</v>
      </c>
      <c r="N1" s="85" t="s">
        <v>2258</v>
      </c>
      <c r="O1" s="87" t="s">
        <v>2396</v>
      </c>
      <c r="P1" s="85" t="s">
        <v>2397</v>
      </c>
      <c r="Q1" s="85" t="s">
        <v>2398</v>
      </c>
    </row>
    <row r="2" spans="1:17" ht="15" customHeight="1">
      <c r="A2" s="83" t="str">
        <f>Q2</f>
        <v>WWF287</v>
      </c>
      <c r="B2" s="88">
        <v>41544</v>
      </c>
      <c r="C2" s="89" t="s">
        <v>2399</v>
      </c>
      <c r="D2" s="89" t="s">
        <v>2399</v>
      </c>
      <c r="E2" s="89" t="s">
        <v>2400</v>
      </c>
      <c r="F2" s="89" t="s">
        <v>2400</v>
      </c>
      <c r="G2" s="89">
        <v>1027</v>
      </c>
      <c r="H2" s="89" t="s">
        <v>2401</v>
      </c>
      <c r="I2" s="89"/>
      <c r="J2" s="89"/>
      <c r="K2" s="89"/>
      <c r="L2" s="89"/>
      <c r="M2" s="89">
        <v>50</v>
      </c>
      <c r="N2" s="89" t="s">
        <v>2402</v>
      </c>
      <c r="O2" s="90">
        <v>352</v>
      </c>
      <c r="P2" s="181" t="s">
        <v>2403</v>
      </c>
      <c r="Q2" s="181" t="s">
        <v>2404</v>
      </c>
    </row>
    <row r="3" spans="1:17" ht="15" customHeight="1">
      <c r="A3" s="83">
        <f t="shared" ref="A3:A66" si="0">Q3</f>
        <v>0</v>
      </c>
      <c r="B3" s="88">
        <v>41544</v>
      </c>
      <c r="C3" s="89" t="s">
        <v>2399</v>
      </c>
      <c r="D3" s="89" t="s">
        <v>2399</v>
      </c>
      <c r="E3" s="89" t="s">
        <v>2405</v>
      </c>
      <c r="F3" s="89" t="s">
        <v>2405</v>
      </c>
      <c r="G3" s="89">
        <v>1005</v>
      </c>
      <c r="H3" s="89" t="s">
        <v>2401</v>
      </c>
      <c r="I3" s="89"/>
      <c r="J3" s="89"/>
      <c r="K3" s="89"/>
      <c r="L3" s="89"/>
      <c r="M3" s="89">
        <v>50</v>
      </c>
      <c r="N3" s="89" t="s">
        <v>2402</v>
      </c>
      <c r="O3" s="90">
        <v>352</v>
      </c>
      <c r="P3" s="181"/>
      <c r="Q3" s="181"/>
    </row>
    <row r="4" spans="1:17" ht="15" customHeight="1">
      <c r="A4" s="83" t="str">
        <f t="shared" si="0"/>
        <v>WWF288</v>
      </c>
      <c r="B4" s="88">
        <v>41544</v>
      </c>
      <c r="C4" s="89" t="s">
        <v>2399</v>
      </c>
      <c r="D4" s="89" t="s">
        <v>2399</v>
      </c>
      <c r="E4" s="89" t="s">
        <v>2406</v>
      </c>
      <c r="F4" s="89" t="s">
        <v>2406</v>
      </c>
      <c r="G4" s="89">
        <v>1019</v>
      </c>
      <c r="H4" s="89" t="s">
        <v>2401</v>
      </c>
      <c r="I4" s="89"/>
      <c r="J4" s="89"/>
      <c r="K4" s="89"/>
      <c r="L4" s="89"/>
      <c r="M4" s="89">
        <v>50</v>
      </c>
      <c r="N4" s="89" t="s">
        <v>2402</v>
      </c>
      <c r="O4" s="90">
        <v>352</v>
      </c>
      <c r="P4" s="181" t="s">
        <v>2407</v>
      </c>
      <c r="Q4" s="181" t="s">
        <v>2408</v>
      </c>
    </row>
    <row r="5" spans="1:17" ht="15" customHeight="1">
      <c r="A5" s="83">
        <f t="shared" si="0"/>
        <v>0</v>
      </c>
      <c r="B5" s="88">
        <v>41544</v>
      </c>
      <c r="C5" s="89" t="s">
        <v>2399</v>
      </c>
      <c r="D5" s="89" t="s">
        <v>2399</v>
      </c>
      <c r="E5" s="89" t="s">
        <v>2409</v>
      </c>
      <c r="F5" s="89" t="s">
        <v>2409</v>
      </c>
      <c r="G5" s="89">
        <v>1017</v>
      </c>
      <c r="H5" s="89" t="s">
        <v>2401</v>
      </c>
      <c r="I5" s="89"/>
      <c r="J5" s="89"/>
      <c r="K5" s="89"/>
      <c r="L5" s="89"/>
      <c r="M5" s="89">
        <v>50</v>
      </c>
      <c r="N5" s="89" t="s">
        <v>2402</v>
      </c>
      <c r="O5" s="90">
        <v>352</v>
      </c>
      <c r="P5" s="181"/>
      <c r="Q5" s="181"/>
    </row>
    <row r="6" spans="1:17" ht="15" customHeight="1">
      <c r="A6" s="83" t="str">
        <f t="shared" si="0"/>
        <v>WWF289</v>
      </c>
      <c r="B6" s="88">
        <v>41544</v>
      </c>
      <c r="C6" s="89" t="s">
        <v>2399</v>
      </c>
      <c r="D6" s="89" t="s">
        <v>2399</v>
      </c>
      <c r="E6" s="89" t="s">
        <v>2410</v>
      </c>
      <c r="F6" s="89" t="s">
        <v>2410</v>
      </c>
      <c r="G6" s="89">
        <v>1139</v>
      </c>
      <c r="H6" s="89" t="s">
        <v>2401</v>
      </c>
      <c r="I6" s="89"/>
      <c r="J6" s="89"/>
      <c r="K6" s="89"/>
      <c r="L6" s="89"/>
      <c r="M6" s="89">
        <v>50</v>
      </c>
      <c r="N6" s="89" t="s">
        <v>2402</v>
      </c>
      <c r="O6" s="90">
        <v>352</v>
      </c>
      <c r="P6" s="181" t="s">
        <v>2411</v>
      </c>
      <c r="Q6" s="181" t="s">
        <v>2412</v>
      </c>
    </row>
    <row r="7" spans="1:17" ht="15" customHeight="1">
      <c r="A7" s="83">
        <f t="shared" si="0"/>
        <v>0</v>
      </c>
      <c r="B7" s="88">
        <v>41544</v>
      </c>
      <c r="C7" s="89" t="s">
        <v>2399</v>
      </c>
      <c r="D7" s="89" t="s">
        <v>2399</v>
      </c>
      <c r="E7" s="89" t="s">
        <v>2413</v>
      </c>
      <c r="F7" s="89" t="s">
        <v>2413</v>
      </c>
      <c r="G7" s="89">
        <v>1105</v>
      </c>
      <c r="H7" s="89" t="s">
        <v>2401</v>
      </c>
      <c r="I7" s="89"/>
      <c r="J7" s="89"/>
      <c r="K7" s="89"/>
      <c r="L7" s="89"/>
      <c r="M7" s="89">
        <v>50</v>
      </c>
      <c r="N7" s="89" t="s">
        <v>2402</v>
      </c>
      <c r="O7" s="90">
        <v>352</v>
      </c>
      <c r="P7" s="181"/>
      <c r="Q7" s="181"/>
    </row>
    <row r="8" spans="1:17" ht="15" customHeight="1">
      <c r="A8" s="83" t="str">
        <f t="shared" si="0"/>
        <v>WWF290</v>
      </c>
      <c r="B8" s="88">
        <v>41544</v>
      </c>
      <c r="C8" s="89" t="s">
        <v>2399</v>
      </c>
      <c r="D8" s="89" t="s">
        <v>2399</v>
      </c>
      <c r="E8" s="89" t="s">
        <v>2414</v>
      </c>
      <c r="F8" s="89" t="s">
        <v>2414</v>
      </c>
      <c r="G8" s="89">
        <v>1001</v>
      </c>
      <c r="H8" s="89" t="s">
        <v>2401</v>
      </c>
      <c r="I8" s="89"/>
      <c r="J8" s="89"/>
      <c r="K8" s="89"/>
      <c r="L8" s="89"/>
      <c r="M8" s="89">
        <v>50</v>
      </c>
      <c r="N8" s="89" t="s">
        <v>2402</v>
      </c>
      <c r="O8" s="90">
        <v>352</v>
      </c>
      <c r="P8" s="179" t="s">
        <v>2415</v>
      </c>
      <c r="Q8" s="181" t="s">
        <v>592</v>
      </c>
    </row>
    <row r="9" spans="1:17" ht="15" customHeight="1">
      <c r="A9" s="83">
        <f t="shared" si="0"/>
        <v>0</v>
      </c>
      <c r="B9" s="88">
        <v>41544</v>
      </c>
      <c r="C9" s="89" t="s">
        <v>2399</v>
      </c>
      <c r="D9" s="89" t="s">
        <v>2399</v>
      </c>
      <c r="E9" s="89" t="s">
        <v>2416</v>
      </c>
      <c r="F9" s="89" t="s">
        <v>2416</v>
      </c>
      <c r="G9" s="89">
        <v>1119</v>
      </c>
      <c r="H9" s="89" t="s">
        <v>2401</v>
      </c>
      <c r="I9" s="89"/>
      <c r="J9" s="89"/>
      <c r="K9" s="89"/>
      <c r="L9" s="89"/>
      <c r="M9" s="89">
        <v>50</v>
      </c>
      <c r="N9" s="89" t="s">
        <v>2402</v>
      </c>
      <c r="O9" s="90">
        <v>352</v>
      </c>
      <c r="P9" s="180"/>
      <c r="Q9" s="181"/>
    </row>
    <row r="10" spans="1:17" ht="15" customHeight="1">
      <c r="A10" s="83" t="str">
        <f t="shared" si="0"/>
        <v>WWF291</v>
      </c>
      <c r="B10" s="88">
        <v>41544</v>
      </c>
      <c r="C10" s="89" t="s">
        <v>2417</v>
      </c>
      <c r="D10" s="89" t="s">
        <v>2417</v>
      </c>
      <c r="E10" s="89" t="s">
        <v>2418</v>
      </c>
      <c r="F10" s="89" t="s">
        <v>2418</v>
      </c>
      <c r="G10" s="89">
        <v>1002</v>
      </c>
      <c r="H10" s="89" t="s">
        <v>2401</v>
      </c>
      <c r="I10" s="89"/>
      <c r="J10" s="89"/>
      <c r="K10" s="89"/>
      <c r="L10" s="89"/>
      <c r="M10" s="89">
        <v>50</v>
      </c>
      <c r="N10" s="89" t="s">
        <v>2402</v>
      </c>
      <c r="O10" s="90">
        <v>352</v>
      </c>
      <c r="P10" s="181" t="s">
        <v>2419</v>
      </c>
      <c r="Q10" s="181" t="s">
        <v>458</v>
      </c>
    </row>
    <row r="11" spans="1:17" ht="15" customHeight="1">
      <c r="A11" s="83">
        <f t="shared" si="0"/>
        <v>0</v>
      </c>
      <c r="B11" s="88">
        <v>41544</v>
      </c>
      <c r="C11" s="89" t="s">
        <v>2417</v>
      </c>
      <c r="D11" s="89" t="s">
        <v>2417</v>
      </c>
      <c r="E11" s="89" t="s">
        <v>2420</v>
      </c>
      <c r="F11" s="89" t="s">
        <v>2420</v>
      </c>
      <c r="G11" s="89">
        <v>1123</v>
      </c>
      <c r="H11" s="89" t="s">
        <v>2401</v>
      </c>
      <c r="I11" s="89"/>
      <c r="J11" s="89"/>
      <c r="K11" s="89"/>
      <c r="L11" s="89"/>
      <c r="M11" s="89">
        <v>50</v>
      </c>
      <c r="N11" s="89" t="s">
        <v>2402</v>
      </c>
      <c r="O11" s="90">
        <v>352</v>
      </c>
      <c r="P11" s="181"/>
      <c r="Q11" s="181"/>
    </row>
    <row r="12" spans="1:17" ht="15" customHeight="1">
      <c r="A12" s="83" t="str">
        <f t="shared" si="0"/>
        <v>WWF292</v>
      </c>
      <c r="B12" s="88">
        <v>41544</v>
      </c>
      <c r="C12" s="89" t="s">
        <v>2417</v>
      </c>
      <c r="D12" s="89" t="s">
        <v>2417</v>
      </c>
      <c r="E12" s="89" t="s">
        <v>2421</v>
      </c>
      <c r="F12" s="89" t="s">
        <v>2421</v>
      </c>
      <c r="G12" s="89">
        <v>1004</v>
      </c>
      <c r="H12" s="89" t="s">
        <v>2401</v>
      </c>
      <c r="I12" s="89"/>
      <c r="J12" s="89"/>
      <c r="K12" s="89"/>
      <c r="L12" s="89"/>
      <c r="M12" s="89">
        <v>50</v>
      </c>
      <c r="N12" s="89" t="s">
        <v>2402</v>
      </c>
      <c r="O12" s="90">
        <v>352</v>
      </c>
      <c r="P12" s="181" t="s">
        <v>2422</v>
      </c>
      <c r="Q12" s="181" t="s">
        <v>2423</v>
      </c>
    </row>
    <row r="13" spans="1:17" ht="15" customHeight="1">
      <c r="A13" s="83">
        <f t="shared" si="0"/>
        <v>0</v>
      </c>
      <c r="B13" s="88">
        <v>41544</v>
      </c>
      <c r="C13" s="89" t="s">
        <v>2417</v>
      </c>
      <c r="D13" s="89" t="s">
        <v>2417</v>
      </c>
      <c r="E13" s="89" t="s">
        <v>2421</v>
      </c>
      <c r="F13" s="89" t="s">
        <v>2421</v>
      </c>
      <c r="G13" s="89">
        <v>1131</v>
      </c>
      <c r="H13" s="89" t="s">
        <v>2401</v>
      </c>
      <c r="I13" s="89"/>
      <c r="J13" s="89"/>
      <c r="K13" s="89"/>
      <c r="L13" s="89"/>
      <c r="M13" s="89">
        <v>50</v>
      </c>
      <c r="N13" s="89" t="s">
        <v>2402</v>
      </c>
      <c r="O13" s="90">
        <v>352</v>
      </c>
      <c r="P13" s="181"/>
      <c r="Q13" s="181"/>
    </row>
    <row r="14" spans="1:17" ht="15" customHeight="1">
      <c r="A14" s="83" t="str">
        <f t="shared" si="0"/>
        <v>WWF293</v>
      </c>
      <c r="B14" s="88">
        <v>41545</v>
      </c>
      <c r="C14" s="89" t="s">
        <v>2399</v>
      </c>
      <c r="D14" s="89" t="s">
        <v>2399</v>
      </c>
      <c r="E14" s="89" t="s">
        <v>2424</v>
      </c>
      <c r="F14" s="89" t="s">
        <v>2424</v>
      </c>
      <c r="G14" s="89">
        <v>1098</v>
      </c>
      <c r="H14" s="89" t="s">
        <v>2401</v>
      </c>
      <c r="I14" s="89"/>
      <c r="J14" s="89"/>
      <c r="K14" s="89"/>
      <c r="L14" s="89"/>
      <c r="M14" s="89">
        <v>50</v>
      </c>
      <c r="N14" s="89" t="s">
        <v>2402</v>
      </c>
      <c r="O14" s="90">
        <v>352</v>
      </c>
      <c r="P14" s="179" t="s">
        <v>2425</v>
      </c>
      <c r="Q14" s="181" t="s">
        <v>529</v>
      </c>
    </row>
    <row r="15" spans="1:17" ht="15" customHeight="1">
      <c r="A15" s="83">
        <f t="shared" si="0"/>
        <v>0</v>
      </c>
      <c r="B15" s="88">
        <v>41545</v>
      </c>
      <c r="C15" s="89" t="s">
        <v>2399</v>
      </c>
      <c r="D15" s="89" t="s">
        <v>2399</v>
      </c>
      <c r="E15" s="89" t="s">
        <v>2426</v>
      </c>
      <c r="F15" s="89" t="s">
        <v>2426</v>
      </c>
      <c r="G15" s="89">
        <v>1104</v>
      </c>
      <c r="H15" s="89" t="s">
        <v>2401</v>
      </c>
      <c r="I15" s="89"/>
      <c r="J15" s="89"/>
      <c r="K15" s="89"/>
      <c r="L15" s="89"/>
      <c r="M15" s="89">
        <v>50</v>
      </c>
      <c r="N15" s="89" t="s">
        <v>2402</v>
      </c>
      <c r="O15" s="90">
        <v>352</v>
      </c>
      <c r="P15" s="180"/>
      <c r="Q15" s="181"/>
    </row>
    <row r="16" spans="1:17" ht="15" customHeight="1">
      <c r="A16" s="83" t="str">
        <f t="shared" si="0"/>
        <v>WWF294</v>
      </c>
      <c r="B16" s="88">
        <v>41545</v>
      </c>
      <c r="C16" s="89" t="s">
        <v>2399</v>
      </c>
      <c r="D16" s="89" t="s">
        <v>2399</v>
      </c>
      <c r="E16" s="89" t="s">
        <v>2427</v>
      </c>
      <c r="F16" s="89" t="s">
        <v>2427</v>
      </c>
      <c r="G16" s="89">
        <v>1066</v>
      </c>
      <c r="H16" s="89" t="s">
        <v>2401</v>
      </c>
      <c r="I16" s="89"/>
      <c r="J16" s="89"/>
      <c r="K16" s="89"/>
      <c r="L16" s="89"/>
      <c r="M16" s="89">
        <v>50</v>
      </c>
      <c r="N16" s="89" t="s">
        <v>2402</v>
      </c>
      <c r="O16" s="90">
        <v>352</v>
      </c>
      <c r="P16" s="179" t="s">
        <v>2428</v>
      </c>
      <c r="Q16" s="179" t="s">
        <v>2429</v>
      </c>
    </row>
    <row r="17" spans="1:17" ht="15" customHeight="1">
      <c r="A17" s="83">
        <f t="shared" si="0"/>
        <v>0</v>
      </c>
      <c r="B17" s="88">
        <v>41545</v>
      </c>
      <c r="C17" s="89" t="s">
        <v>2399</v>
      </c>
      <c r="D17" s="89" t="s">
        <v>2399</v>
      </c>
      <c r="E17" s="89" t="s">
        <v>2430</v>
      </c>
      <c r="F17" s="89" t="s">
        <v>2430</v>
      </c>
      <c r="G17" s="89">
        <v>1003</v>
      </c>
      <c r="H17" s="89" t="s">
        <v>2401</v>
      </c>
      <c r="I17" s="89"/>
      <c r="J17" s="89"/>
      <c r="K17" s="89"/>
      <c r="L17" s="89"/>
      <c r="M17" s="89">
        <v>50</v>
      </c>
      <c r="N17" s="89" t="s">
        <v>2402</v>
      </c>
      <c r="O17" s="90">
        <v>352</v>
      </c>
      <c r="P17" s="182"/>
      <c r="Q17" s="182"/>
    </row>
    <row r="18" spans="1:17" ht="15" customHeight="1">
      <c r="A18" s="83">
        <f t="shared" si="0"/>
        <v>0</v>
      </c>
      <c r="B18" s="88">
        <v>41545</v>
      </c>
      <c r="C18" s="89" t="s">
        <v>2399</v>
      </c>
      <c r="D18" s="89" t="s">
        <v>2399</v>
      </c>
      <c r="E18" s="89" t="s">
        <v>2431</v>
      </c>
      <c r="F18" s="89" t="s">
        <v>2431</v>
      </c>
      <c r="G18" s="89">
        <v>1020</v>
      </c>
      <c r="H18" s="89"/>
      <c r="I18" s="89" t="s">
        <v>2401</v>
      </c>
      <c r="J18" s="89"/>
      <c r="K18" s="89"/>
      <c r="L18" s="89"/>
      <c r="M18" s="89">
        <v>50</v>
      </c>
      <c r="N18" s="89" t="s">
        <v>2402</v>
      </c>
      <c r="O18" s="90">
        <v>352</v>
      </c>
      <c r="P18" s="180"/>
      <c r="Q18" s="180"/>
    </row>
    <row r="19" spans="1:17" ht="15" customHeight="1">
      <c r="A19" s="83" t="str">
        <f t="shared" si="0"/>
        <v>WWF295</v>
      </c>
      <c r="B19" s="88">
        <v>41545</v>
      </c>
      <c r="C19" s="89" t="s">
        <v>2399</v>
      </c>
      <c r="D19" s="89" t="s">
        <v>2399</v>
      </c>
      <c r="E19" s="89" t="s">
        <v>2432</v>
      </c>
      <c r="F19" s="89" t="s">
        <v>2432</v>
      </c>
      <c r="G19" s="89">
        <v>1011</v>
      </c>
      <c r="H19" s="89" t="s">
        <v>2401</v>
      </c>
      <c r="I19" s="89"/>
      <c r="J19" s="89"/>
      <c r="K19" s="89"/>
      <c r="L19" s="89"/>
      <c r="M19" s="89">
        <v>50</v>
      </c>
      <c r="N19" s="89" t="s">
        <v>2402</v>
      </c>
      <c r="O19" s="90">
        <v>352</v>
      </c>
      <c r="P19" s="179" t="s">
        <v>2433</v>
      </c>
      <c r="Q19" s="179" t="s">
        <v>426</v>
      </c>
    </row>
    <row r="20" spans="1:17" ht="15" customHeight="1">
      <c r="A20" s="83">
        <f t="shared" si="0"/>
        <v>0</v>
      </c>
      <c r="B20" s="88">
        <v>41545</v>
      </c>
      <c r="C20" s="89" t="s">
        <v>2399</v>
      </c>
      <c r="D20" s="89" t="s">
        <v>2399</v>
      </c>
      <c r="E20" s="89" t="s">
        <v>2434</v>
      </c>
      <c r="F20" s="89" t="s">
        <v>2434</v>
      </c>
      <c r="G20" s="89">
        <v>1006</v>
      </c>
      <c r="H20" s="89" t="s">
        <v>2401</v>
      </c>
      <c r="I20" s="89"/>
      <c r="J20" s="89"/>
      <c r="K20" s="89"/>
      <c r="L20" s="89"/>
      <c r="M20" s="89">
        <v>50</v>
      </c>
      <c r="N20" s="89" t="s">
        <v>2402</v>
      </c>
      <c r="O20" s="90">
        <v>352</v>
      </c>
      <c r="P20" s="182"/>
      <c r="Q20" s="182"/>
    </row>
    <row r="21" spans="1:17" ht="15" customHeight="1">
      <c r="A21" s="83">
        <f t="shared" si="0"/>
        <v>0</v>
      </c>
      <c r="B21" s="88">
        <v>41545</v>
      </c>
      <c r="C21" s="89" t="s">
        <v>2399</v>
      </c>
      <c r="D21" s="89" t="s">
        <v>2399</v>
      </c>
      <c r="E21" s="89" t="s">
        <v>2435</v>
      </c>
      <c r="F21" s="89" t="s">
        <v>2435</v>
      </c>
      <c r="G21" s="89">
        <v>1071</v>
      </c>
      <c r="H21" s="89" t="s">
        <v>2401</v>
      </c>
      <c r="I21" s="89"/>
      <c r="J21" s="89"/>
      <c r="K21" s="89"/>
      <c r="L21" s="89"/>
      <c r="M21" s="89">
        <v>50</v>
      </c>
      <c r="N21" s="89" t="s">
        <v>2402</v>
      </c>
      <c r="O21" s="90">
        <v>352</v>
      </c>
      <c r="P21" s="180"/>
      <c r="Q21" s="180"/>
    </row>
    <row r="22" spans="1:17" ht="15" customHeight="1">
      <c r="A22" s="83" t="str">
        <f t="shared" si="0"/>
        <v>WWF296</v>
      </c>
      <c r="B22" s="88"/>
      <c r="C22" s="89"/>
      <c r="D22" s="89"/>
      <c r="E22" s="89"/>
      <c r="F22" s="89" t="s">
        <v>2436</v>
      </c>
      <c r="G22" s="89">
        <v>1065</v>
      </c>
      <c r="H22" s="89" t="s">
        <v>2401</v>
      </c>
      <c r="I22" s="89"/>
      <c r="J22" s="89"/>
      <c r="K22" s="89"/>
      <c r="L22" s="89"/>
      <c r="M22" s="89">
        <v>50</v>
      </c>
      <c r="N22" s="89" t="s">
        <v>2402</v>
      </c>
      <c r="O22" s="90">
        <v>352</v>
      </c>
      <c r="P22" s="91">
        <v>1065</v>
      </c>
      <c r="Q22" s="91" t="s">
        <v>2437</v>
      </c>
    </row>
    <row r="23" spans="1:17" ht="15" customHeight="1">
      <c r="A23" s="83" t="str">
        <f t="shared" si="0"/>
        <v>WWF297</v>
      </c>
      <c r="B23" s="88">
        <v>41545</v>
      </c>
      <c r="C23" s="89" t="s">
        <v>2399</v>
      </c>
      <c r="D23" s="89" t="s">
        <v>2399</v>
      </c>
      <c r="E23" s="89" t="s">
        <v>2438</v>
      </c>
      <c r="F23" s="89" t="s">
        <v>2438</v>
      </c>
      <c r="G23" s="89">
        <v>1047</v>
      </c>
      <c r="H23" s="89"/>
      <c r="I23" s="89" t="s">
        <v>2401</v>
      </c>
      <c r="J23" s="89"/>
      <c r="K23" s="89"/>
      <c r="L23" s="89"/>
      <c r="M23" s="89">
        <v>50</v>
      </c>
      <c r="N23" s="89" t="s">
        <v>2402</v>
      </c>
      <c r="O23" s="90">
        <v>352</v>
      </c>
      <c r="P23" s="179" t="s">
        <v>2439</v>
      </c>
      <c r="Q23" s="179" t="s">
        <v>2440</v>
      </c>
    </row>
    <row r="24" spans="1:17" ht="15" customHeight="1">
      <c r="A24" s="83">
        <f t="shared" si="0"/>
        <v>0</v>
      </c>
      <c r="B24" s="88">
        <v>41546</v>
      </c>
      <c r="C24" s="89" t="s">
        <v>2399</v>
      </c>
      <c r="D24" s="89" t="s">
        <v>2399</v>
      </c>
      <c r="E24" s="89" t="s">
        <v>2441</v>
      </c>
      <c r="F24" s="89" t="s">
        <v>2441</v>
      </c>
      <c r="G24" s="89">
        <v>1087</v>
      </c>
      <c r="H24" s="89" t="s">
        <v>2401</v>
      </c>
      <c r="I24" s="89"/>
      <c r="J24" s="89"/>
      <c r="K24" s="89"/>
      <c r="L24" s="89"/>
      <c r="M24" s="89">
        <v>50</v>
      </c>
      <c r="N24" s="89" t="s">
        <v>2402</v>
      </c>
      <c r="O24" s="90">
        <v>352</v>
      </c>
      <c r="P24" s="182"/>
      <c r="Q24" s="182"/>
    </row>
    <row r="25" spans="1:17" ht="15" customHeight="1">
      <c r="A25" s="83">
        <f t="shared" si="0"/>
        <v>0</v>
      </c>
      <c r="B25" s="88">
        <v>41545</v>
      </c>
      <c r="C25" s="89" t="s">
        <v>2399</v>
      </c>
      <c r="D25" s="89" t="s">
        <v>2399</v>
      </c>
      <c r="E25" s="89" t="s">
        <v>2442</v>
      </c>
      <c r="F25" s="89" t="s">
        <v>2442</v>
      </c>
      <c r="G25" s="89">
        <v>1050</v>
      </c>
      <c r="H25" s="89" t="s">
        <v>2401</v>
      </c>
      <c r="I25" s="89"/>
      <c r="J25" s="89"/>
      <c r="K25" s="89"/>
      <c r="L25" s="89"/>
      <c r="M25" s="89">
        <v>50</v>
      </c>
      <c r="N25" s="89" t="s">
        <v>2402</v>
      </c>
      <c r="O25" s="90">
        <v>352</v>
      </c>
      <c r="P25" s="180"/>
      <c r="Q25" s="180"/>
    </row>
    <row r="26" spans="1:17" ht="15" customHeight="1">
      <c r="A26" s="83" t="str">
        <f t="shared" si="0"/>
        <v>WWF298</v>
      </c>
      <c r="B26" s="88">
        <v>41545</v>
      </c>
      <c r="C26" s="89" t="s">
        <v>2417</v>
      </c>
      <c r="D26" s="89" t="s">
        <v>2417</v>
      </c>
      <c r="E26" s="89" t="s">
        <v>2443</v>
      </c>
      <c r="F26" s="89" t="s">
        <v>2443</v>
      </c>
      <c r="G26" s="89">
        <v>1013</v>
      </c>
      <c r="H26" s="89" t="s">
        <v>2401</v>
      </c>
      <c r="I26" s="89"/>
      <c r="J26" s="89"/>
      <c r="K26" s="89"/>
      <c r="L26" s="89"/>
      <c r="M26" s="89">
        <v>50</v>
      </c>
      <c r="N26" s="89" t="s">
        <v>2402</v>
      </c>
      <c r="O26" s="90">
        <v>352</v>
      </c>
      <c r="P26" s="179" t="s">
        <v>2444</v>
      </c>
      <c r="Q26" s="179" t="s">
        <v>433</v>
      </c>
    </row>
    <row r="27" spans="1:17" ht="15" customHeight="1">
      <c r="A27" s="83">
        <f t="shared" si="0"/>
        <v>0</v>
      </c>
      <c r="B27" s="88">
        <v>41545</v>
      </c>
      <c r="C27" s="89" t="s">
        <v>2417</v>
      </c>
      <c r="D27" s="89" t="s">
        <v>2417</v>
      </c>
      <c r="E27" s="89" t="s">
        <v>2445</v>
      </c>
      <c r="F27" s="89" t="s">
        <v>2445</v>
      </c>
      <c r="G27" s="89">
        <v>1086</v>
      </c>
      <c r="H27" s="89" t="s">
        <v>2401</v>
      </c>
      <c r="I27" s="89"/>
      <c r="J27" s="89"/>
      <c r="K27" s="89"/>
      <c r="L27" s="89"/>
      <c r="M27" s="89">
        <v>50</v>
      </c>
      <c r="N27" s="89" t="s">
        <v>2402</v>
      </c>
      <c r="O27" s="90">
        <v>352</v>
      </c>
      <c r="P27" s="182"/>
      <c r="Q27" s="182"/>
    </row>
    <row r="28" spans="1:17" ht="15" customHeight="1">
      <c r="A28" s="83">
        <f t="shared" si="0"/>
        <v>0</v>
      </c>
      <c r="B28" s="88">
        <v>41545</v>
      </c>
      <c r="C28" s="89" t="s">
        <v>2417</v>
      </c>
      <c r="D28" s="89" t="s">
        <v>2417</v>
      </c>
      <c r="E28" s="89" t="s">
        <v>2446</v>
      </c>
      <c r="F28" s="89" t="s">
        <v>2446</v>
      </c>
      <c r="G28" s="89">
        <v>1038</v>
      </c>
      <c r="H28" s="89" t="s">
        <v>2401</v>
      </c>
      <c r="I28" s="89"/>
      <c r="J28" s="89"/>
      <c r="K28" s="89"/>
      <c r="L28" s="89"/>
      <c r="M28" s="89">
        <v>50</v>
      </c>
      <c r="N28" s="89" t="s">
        <v>2402</v>
      </c>
      <c r="O28" s="90">
        <v>352</v>
      </c>
      <c r="P28" s="180"/>
      <c r="Q28" s="180"/>
    </row>
    <row r="29" spans="1:17" ht="15" customHeight="1">
      <c r="A29" s="83" t="str">
        <f t="shared" si="0"/>
        <v>WWF299</v>
      </c>
      <c r="B29" s="88">
        <v>41545</v>
      </c>
      <c r="C29" s="89" t="s">
        <v>2417</v>
      </c>
      <c r="D29" s="89" t="s">
        <v>2417</v>
      </c>
      <c r="E29" s="89" t="s">
        <v>2447</v>
      </c>
      <c r="F29" s="89" t="s">
        <v>2447</v>
      </c>
      <c r="G29" s="89">
        <v>1143</v>
      </c>
      <c r="H29" s="89" t="s">
        <v>2401</v>
      </c>
      <c r="I29" s="89"/>
      <c r="J29" s="89"/>
      <c r="K29" s="89"/>
      <c r="L29" s="89"/>
      <c r="M29" s="89">
        <v>50</v>
      </c>
      <c r="N29" s="89" t="s">
        <v>2402</v>
      </c>
      <c r="O29" s="90">
        <v>352</v>
      </c>
      <c r="P29" s="179" t="s">
        <v>2448</v>
      </c>
      <c r="Q29" s="179" t="s">
        <v>2449</v>
      </c>
    </row>
    <row r="30" spans="1:17" ht="15" customHeight="1">
      <c r="A30" s="83">
        <f t="shared" si="0"/>
        <v>0</v>
      </c>
      <c r="B30" s="88">
        <v>41545</v>
      </c>
      <c r="C30" s="89" t="s">
        <v>2417</v>
      </c>
      <c r="D30" s="89" t="s">
        <v>2417</v>
      </c>
      <c r="E30" s="89" t="s">
        <v>2450</v>
      </c>
      <c r="F30" s="89" t="s">
        <v>2450</v>
      </c>
      <c r="G30" s="89">
        <v>1045</v>
      </c>
      <c r="H30" s="89" t="s">
        <v>2401</v>
      </c>
      <c r="I30" s="89"/>
      <c r="J30" s="89"/>
      <c r="K30" s="89"/>
      <c r="L30" s="89"/>
      <c r="M30" s="89">
        <v>50</v>
      </c>
      <c r="N30" s="89" t="s">
        <v>2402</v>
      </c>
      <c r="O30" s="90">
        <v>352</v>
      </c>
      <c r="P30" s="180"/>
      <c r="Q30" s="180"/>
    </row>
    <row r="31" spans="1:17" ht="15" customHeight="1">
      <c r="A31" s="83" t="str">
        <f t="shared" si="0"/>
        <v>WWF300</v>
      </c>
      <c r="B31" s="88">
        <v>41545</v>
      </c>
      <c r="C31" s="89" t="s">
        <v>2417</v>
      </c>
      <c r="D31" s="89" t="s">
        <v>2417</v>
      </c>
      <c r="E31" s="89" t="s">
        <v>2451</v>
      </c>
      <c r="F31" s="89" t="s">
        <v>2451</v>
      </c>
      <c r="G31" s="89">
        <v>1074</v>
      </c>
      <c r="H31" s="89"/>
      <c r="I31" s="89" t="s">
        <v>2401</v>
      </c>
      <c r="J31" s="89"/>
      <c r="K31" s="89"/>
      <c r="L31" s="89"/>
      <c r="M31" s="89">
        <v>50</v>
      </c>
      <c r="N31" s="89" t="s">
        <v>2402</v>
      </c>
      <c r="O31" s="90">
        <v>352</v>
      </c>
      <c r="P31" s="179" t="s">
        <v>2452</v>
      </c>
      <c r="Q31" s="179" t="s">
        <v>2453</v>
      </c>
    </row>
    <row r="32" spans="1:17" ht="15" customHeight="1">
      <c r="A32" s="83">
        <f t="shared" si="0"/>
        <v>0</v>
      </c>
      <c r="B32" s="88">
        <v>41545</v>
      </c>
      <c r="C32" s="89" t="s">
        <v>2417</v>
      </c>
      <c r="D32" s="89" t="s">
        <v>2417</v>
      </c>
      <c r="E32" s="89" t="s">
        <v>2454</v>
      </c>
      <c r="F32" s="89" t="s">
        <v>2454</v>
      </c>
      <c r="G32" s="89">
        <v>1081</v>
      </c>
      <c r="H32" s="89" t="s">
        <v>2401</v>
      </c>
      <c r="I32" s="89"/>
      <c r="J32" s="89"/>
      <c r="K32" s="89"/>
      <c r="L32" s="89"/>
      <c r="M32" s="89">
        <v>50</v>
      </c>
      <c r="N32" s="89" t="s">
        <v>2402</v>
      </c>
      <c r="O32" s="90">
        <v>352</v>
      </c>
      <c r="P32" s="182"/>
      <c r="Q32" s="182"/>
    </row>
    <row r="33" spans="1:17" ht="15" customHeight="1">
      <c r="A33" s="83">
        <f t="shared" si="0"/>
        <v>0</v>
      </c>
      <c r="B33" s="88"/>
      <c r="C33" s="89"/>
      <c r="D33" s="89"/>
      <c r="E33" s="89"/>
      <c r="F33" s="89"/>
      <c r="G33" s="92">
        <v>1092</v>
      </c>
      <c r="H33" s="89"/>
      <c r="I33" s="89"/>
      <c r="J33" s="89"/>
      <c r="K33" s="89"/>
      <c r="L33" s="89"/>
      <c r="M33" s="89"/>
      <c r="N33" s="89"/>
      <c r="O33" s="90"/>
      <c r="P33" s="183"/>
      <c r="Q33" s="183"/>
    </row>
    <row r="34" spans="1:17" ht="15" customHeight="1">
      <c r="A34" s="83" t="str">
        <f t="shared" si="0"/>
        <v>WWF301</v>
      </c>
      <c r="B34" s="88">
        <v>41546</v>
      </c>
      <c r="C34" s="89" t="s">
        <v>2417</v>
      </c>
      <c r="D34" s="89" t="s">
        <v>2417</v>
      </c>
      <c r="E34" s="89" t="s">
        <v>2455</v>
      </c>
      <c r="F34" s="89" t="s">
        <v>2455</v>
      </c>
      <c r="G34" s="89">
        <v>1007</v>
      </c>
      <c r="H34" s="89" t="s">
        <v>2401</v>
      </c>
      <c r="I34" s="89"/>
      <c r="J34" s="89"/>
      <c r="K34" s="89"/>
      <c r="L34" s="89"/>
      <c r="M34" s="89">
        <v>50</v>
      </c>
      <c r="N34" s="89" t="s">
        <v>2402</v>
      </c>
      <c r="O34" s="90">
        <v>352</v>
      </c>
      <c r="P34" s="179" t="s">
        <v>2456</v>
      </c>
      <c r="Q34" s="179" t="s">
        <v>2457</v>
      </c>
    </row>
    <row r="35" spans="1:17" ht="15" customHeight="1">
      <c r="A35" s="83">
        <f t="shared" si="0"/>
        <v>0</v>
      </c>
      <c r="B35" s="88">
        <v>41546</v>
      </c>
      <c r="C35" s="89" t="s">
        <v>2417</v>
      </c>
      <c r="D35" s="89" t="s">
        <v>2417</v>
      </c>
      <c r="E35" s="89" t="s">
        <v>2458</v>
      </c>
      <c r="F35" s="89" t="s">
        <v>2458</v>
      </c>
      <c r="G35" s="89">
        <v>1052</v>
      </c>
      <c r="H35" s="89" t="s">
        <v>2401</v>
      </c>
      <c r="I35" s="89"/>
      <c r="J35" s="89"/>
      <c r="K35" s="89"/>
      <c r="L35" s="89"/>
      <c r="M35" s="89">
        <v>50</v>
      </c>
      <c r="N35" s="89" t="s">
        <v>2402</v>
      </c>
      <c r="O35" s="90">
        <v>352</v>
      </c>
      <c r="P35" s="182"/>
      <c r="Q35" s="182"/>
    </row>
    <row r="36" spans="1:17" ht="15" customHeight="1">
      <c r="A36" s="83">
        <f t="shared" si="0"/>
        <v>0</v>
      </c>
      <c r="B36" s="88">
        <v>41546</v>
      </c>
      <c r="C36" s="89" t="s">
        <v>2417</v>
      </c>
      <c r="D36" s="89" t="s">
        <v>2417</v>
      </c>
      <c r="E36" s="89" t="s">
        <v>2459</v>
      </c>
      <c r="F36" s="89" t="s">
        <v>2459</v>
      </c>
      <c r="G36" s="89">
        <v>1009</v>
      </c>
      <c r="H36" s="89" t="s">
        <v>2401</v>
      </c>
      <c r="I36" s="89"/>
      <c r="J36" s="89"/>
      <c r="K36" s="89"/>
      <c r="L36" s="89"/>
      <c r="M36" s="89">
        <v>50</v>
      </c>
      <c r="N36" s="89" t="s">
        <v>2402</v>
      </c>
      <c r="O36" s="90">
        <v>352</v>
      </c>
      <c r="P36" s="180"/>
      <c r="Q36" s="180"/>
    </row>
    <row r="37" spans="1:17" ht="15" customHeight="1">
      <c r="A37" s="83" t="str">
        <f t="shared" si="0"/>
        <v>WWF302</v>
      </c>
      <c r="B37" s="88">
        <v>41546</v>
      </c>
      <c r="C37" s="89" t="s">
        <v>2417</v>
      </c>
      <c r="D37" s="89" t="s">
        <v>2417</v>
      </c>
      <c r="E37" s="89" t="s">
        <v>2460</v>
      </c>
      <c r="F37" s="89" t="s">
        <v>2460</v>
      </c>
      <c r="G37" s="89">
        <v>1068</v>
      </c>
      <c r="H37" s="89" t="s">
        <v>2401</v>
      </c>
      <c r="I37" s="89"/>
      <c r="J37" s="89"/>
      <c r="K37" s="89"/>
      <c r="L37" s="89"/>
      <c r="M37" s="89">
        <v>50</v>
      </c>
      <c r="N37" s="89" t="s">
        <v>2402</v>
      </c>
      <c r="O37" s="90">
        <v>352</v>
      </c>
      <c r="P37" s="179" t="s">
        <v>2461</v>
      </c>
      <c r="Q37" s="179" t="s">
        <v>2462</v>
      </c>
    </row>
    <row r="38" spans="1:17" ht="15" customHeight="1">
      <c r="A38" s="83">
        <f t="shared" si="0"/>
        <v>0</v>
      </c>
      <c r="B38" s="88">
        <v>41546</v>
      </c>
      <c r="C38" s="89" t="s">
        <v>2417</v>
      </c>
      <c r="D38" s="89" t="s">
        <v>2417</v>
      </c>
      <c r="E38" s="89" t="s">
        <v>2463</v>
      </c>
      <c r="F38" s="89" t="s">
        <v>2463</v>
      </c>
      <c r="G38" s="89">
        <v>1090</v>
      </c>
      <c r="H38" s="89" t="s">
        <v>2401</v>
      </c>
      <c r="I38" s="89"/>
      <c r="J38" s="89"/>
      <c r="K38" s="89"/>
      <c r="L38" s="89"/>
      <c r="M38" s="89">
        <v>50</v>
      </c>
      <c r="N38" s="89" t="s">
        <v>2402</v>
      </c>
      <c r="O38" s="90">
        <v>352</v>
      </c>
      <c r="P38" s="180"/>
      <c r="Q38" s="180"/>
    </row>
    <row r="39" spans="1:17" ht="15" customHeight="1">
      <c r="A39" s="83" t="str">
        <f t="shared" si="0"/>
        <v>WWF303</v>
      </c>
      <c r="B39" s="88"/>
      <c r="C39" s="89" t="s">
        <v>2464</v>
      </c>
      <c r="D39" s="89"/>
      <c r="E39" s="89"/>
      <c r="F39" s="89" t="s">
        <v>2465</v>
      </c>
      <c r="G39" s="89">
        <v>1053</v>
      </c>
      <c r="H39" s="89"/>
      <c r="I39" s="89" t="s">
        <v>2401</v>
      </c>
      <c r="J39" s="89"/>
      <c r="K39" s="89"/>
      <c r="L39" s="89"/>
      <c r="M39" s="89">
        <v>50</v>
      </c>
      <c r="N39" s="89" t="s">
        <v>2402</v>
      </c>
      <c r="O39" s="90">
        <v>352</v>
      </c>
      <c r="P39" s="179" t="s">
        <v>2466</v>
      </c>
      <c r="Q39" s="179" t="s">
        <v>2467</v>
      </c>
    </row>
    <row r="40" spans="1:17" ht="15" customHeight="1">
      <c r="A40" s="83">
        <f t="shared" si="0"/>
        <v>0</v>
      </c>
      <c r="B40" s="88"/>
      <c r="C40" s="89" t="s">
        <v>2417</v>
      </c>
      <c r="D40" s="89" t="s">
        <v>2417</v>
      </c>
      <c r="E40" s="89" t="s">
        <v>2468</v>
      </c>
      <c r="F40" s="89" t="s">
        <v>2468</v>
      </c>
      <c r="G40" s="89">
        <v>1135</v>
      </c>
      <c r="H40" s="89" t="s">
        <v>2401</v>
      </c>
      <c r="I40" s="89"/>
      <c r="J40" s="89"/>
      <c r="K40" s="89"/>
      <c r="L40" s="89"/>
      <c r="M40" s="89">
        <v>50</v>
      </c>
      <c r="N40" s="89" t="s">
        <v>2402</v>
      </c>
      <c r="O40" s="90">
        <v>352</v>
      </c>
      <c r="P40" s="182"/>
      <c r="Q40" s="182"/>
    </row>
    <row r="41" spans="1:17" ht="15" customHeight="1">
      <c r="A41" s="83">
        <f t="shared" si="0"/>
        <v>0</v>
      </c>
      <c r="B41" s="88">
        <v>41546</v>
      </c>
      <c r="C41" s="89" t="s">
        <v>2417</v>
      </c>
      <c r="D41" s="89" t="s">
        <v>2417</v>
      </c>
      <c r="E41" s="89" t="s">
        <v>2469</v>
      </c>
      <c r="F41" s="89" t="s">
        <v>2469</v>
      </c>
      <c r="G41" s="89">
        <v>1046</v>
      </c>
      <c r="H41" s="89" t="s">
        <v>2401</v>
      </c>
      <c r="I41" s="89"/>
      <c r="J41" s="89"/>
      <c r="K41" s="89"/>
      <c r="L41" s="89"/>
      <c r="M41" s="89">
        <v>50</v>
      </c>
      <c r="N41" s="89" t="s">
        <v>2402</v>
      </c>
      <c r="O41" s="90">
        <v>352</v>
      </c>
      <c r="P41" s="180"/>
      <c r="Q41" s="180"/>
    </row>
    <row r="42" spans="1:17" ht="15" customHeight="1">
      <c r="A42" s="83" t="str">
        <f t="shared" si="0"/>
        <v>WWF304</v>
      </c>
      <c r="B42" s="88">
        <v>41546</v>
      </c>
      <c r="C42" s="89" t="s">
        <v>2399</v>
      </c>
      <c r="D42" s="89" t="s">
        <v>2399</v>
      </c>
      <c r="E42" s="89" t="s">
        <v>2470</v>
      </c>
      <c r="F42" s="89" t="s">
        <v>2470</v>
      </c>
      <c r="G42" s="89">
        <v>1084</v>
      </c>
      <c r="H42" s="89"/>
      <c r="I42" s="89" t="s">
        <v>2401</v>
      </c>
      <c r="J42" s="89"/>
      <c r="K42" s="89"/>
      <c r="L42" s="89"/>
      <c r="M42" s="89">
        <v>50</v>
      </c>
      <c r="N42" s="89" t="s">
        <v>2402</v>
      </c>
      <c r="O42" s="90">
        <v>352</v>
      </c>
      <c r="P42" s="179" t="s">
        <v>2471</v>
      </c>
      <c r="Q42" s="179" t="s">
        <v>2472</v>
      </c>
    </row>
    <row r="43" spans="1:17" ht="15" customHeight="1">
      <c r="A43" s="83">
        <f t="shared" si="0"/>
        <v>0</v>
      </c>
      <c r="B43" s="88">
        <v>41546</v>
      </c>
      <c r="C43" s="89" t="s">
        <v>2399</v>
      </c>
      <c r="D43" s="89" t="s">
        <v>2399</v>
      </c>
      <c r="E43" s="89" t="s">
        <v>2473</v>
      </c>
      <c r="F43" s="89" t="s">
        <v>2473</v>
      </c>
      <c r="G43" s="89">
        <v>1062</v>
      </c>
      <c r="H43" s="89" t="s">
        <v>2401</v>
      </c>
      <c r="I43" s="89"/>
      <c r="J43" s="89"/>
      <c r="K43" s="89"/>
      <c r="L43" s="89"/>
      <c r="M43" s="89">
        <v>50</v>
      </c>
      <c r="N43" s="89" t="s">
        <v>2402</v>
      </c>
      <c r="O43" s="90">
        <v>352</v>
      </c>
      <c r="P43" s="180"/>
      <c r="Q43" s="180"/>
    </row>
    <row r="44" spans="1:17" ht="15" customHeight="1">
      <c r="A44" s="83" t="str">
        <f t="shared" si="0"/>
        <v>WWF305</v>
      </c>
      <c r="B44" s="88">
        <v>41546</v>
      </c>
      <c r="C44" s="89" t="s">
        <v>2399</v>
      </c>
      <c r="D44" s="89" t="s">
        <v>2399</v>
      </c>
      <c r="E44" s="89" t="s">
        <v>2458</v>
      </c>
      <c r="F44" s="89" t="s">
        <v>2474</v>
      </c>
      <c r="G44" s="89">
        <v>1010</v>
      </c>
      <c r="H44" s="89" t="s">
        <v>2401</v>
      </c>
      <c r="I44" s="89"/>
      <c r="J44" s="89"/>
      <c r="K44" s="89"/>
      <c r="L44" s="89"/>
      <c r="M44" s="89">
        <v>50</v>
      </c>
      <c r="N44" s="89" t="s">
        <v>2402</v>
      </c>
      <c r="O44" s="90">
        <v>352</v>
      </c>
      <c r="P44" s="181" t="s">
        <v>2475</v>
      </c>
      <c r="Q44" s="181" t="s">
        <v>2476</v>
      </c>
    </row>
    <row r="45" spans="1:17" ht="15" customHeight="1">
      <c r="A45" s="83">
        <f t="shared" si="0"/>
        <v>0</v>
      </c>
      <c r="B45" s="88">
        <v>41546</v>
      </c>
      <c r="C45" s="89" t="s">
        <v>2399</v>
      </c>
      <c r="D45" s="89" t="s">
        <v>2399</v>
      </c>
      <c r="E45" s="89" t="s">
        <v>2477</v>
      </c>
      <c r="F45" s="89" t="s">
        <v>2477</v>
      </c>
      <c r="G45" s="89">
        <v>1080</v>
      </c>
      <c r="H45" s="89" t="s">
        <v>2401</v>
      </c>
      <c r="I45" s="89"/>
      <c r="J45" s="89"/>
      <c r="K45" s="89"/>
      <c r="L45" s="89"/>
      <c r="M45" s="89">
        <v>50</v>
      </c>
      <c r="N45" s="89" t="s">
        <v>2402</v>
      </c>
      <c r="O45" s="90">
        <v>352</v>
      </c>
      <c r="P45" s="181"/>
      <c r="Q45" s="181"/>
    </row>
    <row r="46" spans="1:17" ht="15" customHeight="1">
      <c r="A46" s="83">
        <f t="shared" si="0"/>
        <v>0</v>
      </c>
      <c r="B46" s="88">
        <v>41546</v>
      </c>
      <c r="C46" s="89" t="s">
        <v>2399</v>
      </c>
      <c r="D46" s="89" t="s">
        <v>2399</v>
      </c>
      <c r="E46" s="89" t="s">
        <v>2478</v>
      </c>
      <c r="F46" s="89" t="s">
        <v>2478</v>
      </c>
      <c r="G46" s="89">
        <v>1014</v>
      </c>
      <c r="H46" s="89" t="s">
        <v>2401</v>
      </c>
      <c r="I46" s="89"/>
      <c r="J46" s="89"/>
      <c r="K46" s="89"/>
      <c r="L46" s="89"/>
      <c r="M46" s="89">
        <v>50</v>
      </c>
      <c r="N46" s="89" t="s">
        <v>2402</v>
      </c>
      <c r="O46" s="90">
        <v>352</v>
      </c>
      <c r="P46" s="181"/>
      <c r="Q46" s="181"/>
    </row>
    <row r="47" spans="1:17" ht="15" customHeight="1">
      <c r="A47" s="83" t="str">
        <f t="shared" si="0"/>
        <v>WWF306</v>
      </c>
      <c r="B47" s="88">
        <v>41551</v>
      </c>
      <c r="C47" s="89" t="s">
        <v>2399</v>
      </c>
      <c r="D47" s="89" t="s">
        <v>2399</v>
      </c>
      <c r="E47" s="89" t="s">
        <v>2479</v>
      </c>
      <c r="F47" s="89" t="s">
        <v>2479</v>
      </c>
      <c r="G47" s="89">
        <v>1093</v>
      </c>
      <c r="H47" s="89" t="s">
        <v>2401</v>
      </c>
      <c r="I47" s="89"/>
      <c r="J47" s="89"/>
      <c r="K47" s="89"/>
      <c r="L47" s="89"/>
      <c r="M47" s="89">
        <v>50</v>
      </c>
      <c r="N47" s="89" t="s">
        <v>2402</v>
      </c>
      <c r="O47" s="90">
        <v>352</v>
      </c>
      <c r="P47" s="181" t="s">
        <v>2480</v>
      </c>
      <c r="Q47" s="181" t="s">
        <v>2481</v>
      </c>
    </row>
    <row r="48" spans="1:17" ht="15" customHeight="1">
      <c r="A48" s="83">
        <f t="shared" si="0"/>
        <v>0</v>
      </c>
      <c r="B48" s="88">
        <v>41551</v>
      </c>
      <c r="C48" s="89" t="s">
        <v>2399</v>
      </c>
      <c r="D48" s="89" t="s">
        <v>2399</v>
      </c>
      <c r="E48" s="89" t="s">
        <v>2482</v>
      </c>
      <c r="F48" s="89" t="s">
        <v>2482</v>
      </c>
      <c r="G48" s="89">
        <v>1089</v>
      </c>
      <c r="H48" s="89" t="s">
        <v>2401</v>
      </c>
      <c r="I48" s="89"/>
      <c r="J48" s="89"/>
      <c r="K48" s="89"/>
      <c r="L48" s="89"/>
      <c r="M48" s="89">
        <v>50</v>
      </c>
      <c r="N48" s="89" t="s">
        <v>2402</v>
      </c>
      <c r="O48" s="90">
        <v>352</v>
      </c>
      <c r="P48" s="181"/>
      <c r="Q48" s="181"/>
    </row>
    <row r="49" spans="1:17" ht="15" customHeight="1">
      <c r="A49" s="83" t="str">
        <f t="shared" si="0"/>
        <v>WWF307</v>
      </c>
      <c r="B49" s="88">
        <v>41551</v>
      </c>
      <c r="C49" s="89" t="s">
        <v>2399</v>
      </c>
      <c r="D49" s="89" t="s">
        <v>2399</v>
      </c>
      <c r="E49" s="89" t="s">
        <v>2483</v>
      </c>
      <c r="F49" s="89" t="s">
        <v>2483</v>
      </c>
      <c r="G49" s="89">
        <v>1057</v>
      </c>
      <c r="H49" s="89" t="s">
        <v>2401</v>
      </c>
      <c r="I49" s="89"/>
      <c r="J49" s="89"/>
      <c r="K49" s="89"/>
      <c r="L49" s="89"/>
      <c r="M49" s="89">
        <v>50</v>
      </c>
      <c r="N49" s="89" t="s">
        <v>2402</v>
      </c>
      <c r="O49" s="90">
        <v>352</v>
      </c>
      <c r="P49" s="181" t="s">
        <v>2484</v>
      </c>
      <c r="Q49" s="181" t="s">
        <v>262</v>
      </c>
    </row>
    <row r="50" spans="1:17" ht="15" customHeight="1">
      <c r="A50" s="83">
        <f t="shared" si="0"/>
        <v>0</v>
      </c>
      <c r="B50" s="88">
        <v>41551</v>
      </c>
      <c r="C50" s="89" t="s">
        <v>2399</v>
      </c>
      <c r="D50" s="89" t="s">
        <v>2399</v>
      </c>
      <c r="E50" s="89" t="s">
        <v>2485</v>
      </c>
      <c r="F50" s="89" t="s">
        <v>2485</v>
      </c>
      <c r="G50" s="89">
        <v>1129</v>
      </c>
      <c r="H50" s="89" t="s">
        <v>2401</v>
      </c>
      <c r="I50" s="89"/>
      <c r="J50" s="89"/>
      <c r="K50" s="89"/>
      <c r="L50" s="89"/>
      <c r="M50" s="89">
        <v>50</v>
      </c>
      <c r="N50" s="89" t="s">
        <v>2402</v>
      </c>
      <c r="O50" s="90">
        <v>352</v>
      </c>
      <c r="P50" s="181"/>
      <c r="Q50" s="181"/>
    </row>
    <row r="51" spans="1:17" ht="15" customHeight="1">
      <c r="A51" s="83" t="str">
        <f t="shared" si="0"/>
        <v>WWF308</v>
      </c>
      <c r="B51" s="88">
        <v>41551</v>
      </c>
      <c r="C51" s="89" t="s">
        <v>2399</v>
      </c>
      <c r="D51" s="89" t="s">
        <v>2399</v>
      </c>
      <c r="E51" s="89" t="s">
        <v>2486</v>
      </c>
      <c r="F51" s="89" t="s">
        <v>2487</v>
      </c>
      <c r="G51" s="89">
        <v>1061</v>
      </c>
      <c r="H51" s="89" t="s">
        <v>2401</v>
      </c>
      <c r="I51" s="89"/>
      <c r="J51" s="89"/>
      <c r="K51" s="89"/>
      <c r="L51" s="89"/>
      <c r="M51" s="89">
        <v>50</v>
      </c>
      <c r="N51" s="89" t="s">
        <v>2402</v>
      </c>
      <c r="O51" s="90">
        <v>352</v>
      </c>
      <c r="P51" s="181" t="s">
        <v>2488</v>
      </c>
      <c r="Q51" s="181" t="s">
        <v>2489</v>
      </c>
    </row>
    <row r="52" spans="1:17" ht="15" customHeight="1">
      <c r="A52" s="83">
        <f t="shared" si="0"/>
        <v>0</v>
      </c>
      <c r="B52" s="88">
        <v>41551</v>
      </c>
      <c r="C52" s="89" t="s">
        <v>2399</v>
      </c>
      <c r="D52" s="89" t="s">
        <v>2399</v>
      </c>
      <c r="E52" s="89" t="s">
        <v>2490</v>
      </c>
      <c r="F52" s="89" t="s">
        <v>2490</v>
      </c>
      <c r="G52" s="89">
        <v>1121</v>
      </c>
      <c r="H52" s="89" t="s">
        <v>2401</v>
      </c>
      <c r="I52" s="89"/>
      <c r="J52" s="89"/>
      <c r="K52" s="89"/>
      <c r="L52" s="89"/>
      <c r="M52" s="89">
        <v>50</v>
      </c>
      <c r="N52" s="89" t="s">
        <v>2402</v>
      </c>
      <c r="O52" s="90">
        <v>352</v>
      </c>
      <c r="P52" s="181"/>
      <c r="Q52" s="181"/>
    </row>
    <row r="53" spans="1:17" ht="15" customHeight="1">
      <c r="A53" s="83">
        <f t="shared" si="0"/>
        <v>0</v>
      </c>
      <c r="B53" s="88">
        <v>41551</v>
      </c>
      <c r="C53" s="89" t="s">
        <v>2399</v>
      </c>
      <c r="D53" s="89" t="s">
        <v>2399</v>
      </c>
      <c r="E53" s="89" t="s">
        <v>2491</v>
      </c>
      <c r="F53" s="89" t="s">
        <v>2491</v>
      </c>
      <c r="G53" s="89">
        <v>1054</v>
      </c>
      <c r="H53" s="89" t="s">
        <v>2401</v>
      </c>
      <c r="I53" s="89"/>
      <c r="J53" s="89"/>
      <c r="K53" s="89"/>
      <c r="L53" s="89"/>
      <c r="M53" s="89">
        <v>50</v>
      </c>
      <c r="N53" s="89" t="s">
        <v>2402</v>
      </c>
      <c r="O53" s="90">
        <v>352</v>
      </c>
      <c r="P53" s="181"/>
      <c r="Q53" s="181"/>
    </row>
    <row r="54" spans="1:17" ht="15" customHeight="1">
      <c r="A54" s="83" t="str">
        <f t="shared" si="0"/>
        <v>WWF309</v>
      </c>
      <c r="B54" s="88">
        <v>41551</v>
      </c>
      <c r="C54" s="89" t="s">
        <v>2399</v>
      </c>
      <c r="D54" s="89" t="s">
        <v>2399</v>
      </c>
      <c r="E54" s="89" t="s">
        <v>2492</v>
      </c>
      <c r="F54" s="89" t="s">
        <v>2492</v>
      </c>
      <c r="G54" s="89">
        <v>1021</v>
      </c>
      <c r="H54" s="89" t="s">
        <v>2401</v>
      </c>
      <c r="I54" s="89"/>
      <c r="J54" s="89"/>
      <c r="K54" s="89"/>
      <c r="L54" s="89"/>
      <c r="M54" s="89">
        <v>50</v>
      </c>
      <c r="N54" s="89" t="s">
        <v>2402</v>
      </c>
      <c r="O54" s="90">
        <v>352</v>
      </c>
      <c r="P54" s="181" t="s">
        <v>2493</v>
      </c>
      <c r="Q54" s="181" t="s">
        <v>2494</v>
      </c>
    </row>
    <row r="55" spans="1:17" ht="15" customHeight="1">
      <c r="A55" s="83">
        <f t="shared" si="0"/>
        <v>0</v>
      </c>
      <c r="B55" s="88">
        <v>41551</v>
      </c>
      <c r="C55" s="89" t="s">
        <v>2399</v>
      </c>
      <c r="D55" s="89" t="s">
        <v>2399</v>
      </c>
      <c r="E55" s="89" t="s">
        <v>2495</v>
      </c>
      <c r="F55" s="89" t="s">
        <v>2495</v>
      </c>
      <c r="G55" s="89">
        <v>1018</v>
      </c>
      <c r="H55" s="89" t="s">
        <v>2401</v>
      </c>
      <c r="I55" s="89"/>
      <c r="J55" s="89"/>
      <c r="K55" s="89"/>
      <c r="L55" s="89"/>
      <c r="M55" s="89">
        <v>50</v>
      </c>
      <c r="N55" s="89" t="s">
        <v>2402</v>
      </c>
      <c r="O55" s="90">
        <v>352</v>
      </c>
      <c r="P55" s="181"/>
      <c r="Q55" s="181"/>
    </row>
    <row r="56" spans="1:17" ht="15" customHeight="1">
      <c r="A56" s="83" t="str">
        <f t="shared" si="0"/>
        <v>WWF310</v>
      </c>
      <c r="B56" s="88">
        <v>41551</v>
      </c>
      <c r="C56" s="89" t="s">
        <v>2399</v>
      </c>
      <c r="D56" s="89" t="s">
        <v>2399</v>
      </c>
      <c r="E56" s="89" t="s">
        <v>2495</v>
      </c>
      <c r="F56" s="89" t="s">
        <v>2495</v>
      </c>
      <c r="G56" s="89">
        <v>1049</v>
      </c>
      <c r="H56" s="89" t="s">
        <v>2401</v>
      </c>
      <c r="I56" s="89"/>
      <c r="J56" s="89"/>
      <c r="K56" s="89"/>
      <c r="L56" s="89"/>
      <c r="M56" s="89">
        <v>50</v>
      </c>
      <c r="N56" s="89" t="s">
        <v>2402</v>
      </c>
      <c r="O56" s="90">
        <v>352</v>
      </c>
      <c r="P56" s="181" t="s">
        <v>2496</v>
      </c>
      <c r="Q56" s="181" t="s">
        <v>176</v>
      </c>
    </row>
    <row r="57" spans="1:17" ht="15" customHeight="1">
      <c r="A57" s="83">
        <f t="shared" si="0"/>
        <v>0</v>
      </c>
      <c r="B57" s="88">
        <v>41551</v>
      </c>
      <c r="C57" s="89" t="s">
        <v>2399</v>
      </c>
      <c r="D57" s="89" t="s">
        <v>2399</v>
      </c>
      <c r="E57" s="89" t="s">
        <v>2497</v>
      </c>
      <c r="F57" s="89" t="s">
        <v>2497</v>
      </c>
      <c r="G57" s="89">
        <v>1039</v>
      </c>
      <c r="H57" s="89" t="s">
        <v>2401</v>
      </c>
      <c r="I57" s="89"/>
      <c r="J57" s="89"/>
      <c r="K57" s="89"/>
      <c r="L57" s="89"/>
      <c r="M57" s="89">
        <v>50</v>
      </c>
      <c r="N57" s="89" t="s">
        <v>2402</v>
      </c>
      <c r="O57" s="90">
        <v>352</v>
      </c>
      <c r="P57" s="181"/>
      <c r="Q57" s="181"/>
    </row>
    <row r="58" spans="1:17" ht="15" customHeight="1">
      <c r="A58" s="83" t="str">
        <f t="shared" si="0"/>
        <v>WWF311</v>
      </c>
      <c r="B58" s="88">
        <v>41552</v>
      </c>
      <c r="C58" s="89" t="s">
        <v>2399</v>
      </c>
      <c r="D58" s="89" t="s">
        <v>2399</v>
      </c>
      <c r="E58" s="89" t="s">
        <v>2498</v>
      </c>
      <c r="F58" s="89" t="s">
        <v>2498</v>
      </c>
      <c r="G58" s="89">
        <v>1028</v>
      </c>
      <c r="H58" s="89" t="s">
        <v>2401</v>
      </c>
      <c r="I58" s="89"/>
      <c r="J58" s="89"/>
      <c r="K58" s="89"/>
      <c r="L58" s="89"/>
      <c r="M58" s="89">
        <v>50</v>
      </c>
      <c r="N58" s="89" t="s">
        <v>2402</v>
      </c>
      <c r="O58" s="90">
        <v>352</v>
      </c>
      <c r="P58" s="91">
        <v>1028</v>
      </c>
      <c r="Q58" s="91" t="s">
        <v>2499</v>
      </c>
    </row>
    <row r="59" spans="1:17" ht="15" customHeight="1">
      <c r="A59" s="83" t="str">
        <f t="shared" si="0"/>
        <v>WWF312</v>
      </c>
      <c r="B59" s="88">
        <v>41552</v>
      </c>
      <c r="C59" s="89" t="s">
        <v>2399</v>
      </c>
      <c r="D59" s="89" t="s">
        <v>2399</v>
      </c>
      <c r="E59" s="89" t="s">
        <v>2500</v>
      </c>
      <c r="F59" s="89" t="s">
        <v>2500</v>
      </c>
      <c r="G59" s="89">
        <v>1141</v>
      </c>
      <c r="H59" s="89" t="s">
        <v>2401</v>
      </c>
      <c r="I59" s="89"/>
      <c r="J59" s="89"/>
      <c r="K59" s="89"/>
      <c r="L59" s="89"/>
      <c r="M59" s="89">
        <v>50</v>
      </c>
      <c r="N59" s="89" t="s">
        <v>2402</v>
      </c>
      <c r="O59" s="90">
        <v>352</v>
      </c>
      <c r="P59" s="179" t="s">
        <v>2501</v>
      </c>
      <c r="Q59" s="179" t="s">
        <v>2502</v>
      </c>
    </row>
    <row r="60" spans="1:17" ht="15" customHeight="1">
      <c r="A60" s="83">
        <f t="shared" si="0"/>
        <v>0</v>
      </c>
      <c r="B60" s="88">
        <v>41552</v>
      </c>
      <c r="C60" s="89" t="s">
        <v>2399</v>
      </c>
      <c r="D60" s="89" t="s">
        <v>2399</v>
      </c>
      <c r="E60" s="89" t="s">
        <v>2503</v>
      </c>
      <c r="F60" s="89" t="s">
        <v>2503</v>
      </c>
      <c r="G60" s="89">
        <v>1103</v>
      </c>
      <c r="H60" s="89" t="s">
        <v>2401</v>
      </c>
      <c r="I60" s="89"/>
      <c r="J60" s="89"/>
      <c r="K60" s="89"/>
      <c r="L60" s="89"/>
      <c r="M60" s="89">
        <v>50</v>
      </c>
      <c r="N60" s="89" t="s">
        <v>2402</v>
      </c>
      <c r="O60" s="90">
        <v>352</v>
      </c>
      <c r="P60" s="182"/>
      <c r="Q60" s="182"/>
    </row>
    <row r="61" spans="1:17" ht="15" customHeight="1">
      <c r="A61" s="83">
        <f t="shared" si="0"/>
        <v>0</v>
      </c>
      <c r="B61" s="88">
        <v>41552</v>
      </c>
      <c r="C61" s="89" t="s">
        <v>2399</v>
      </c>
      <c r="D61" s="89" t="s">
        <v>2399</v>
      </c>
      <c r="E61" s="89" t="s">
        <v>2504</v>
      </c>
      <c r="F61" s="89" t="s">
        <v>2504</v>
      </c>
      <c r="G61" s="89">
        <v>1015</v>
      </c>
      <c r="H61" s="89" t="s">
        <v>2401</v>
      </c>
      <c r="I61" s="89"/>
      <c r="J61" s="89"/>
      <c r="K61" s="89"/>
      <c r="L61" s="89"/>
      <c r="M61" s="89">
        <v>50</v>
      </c>
      <c r="N61" s="89" t="s">
        <v>2402</v>
      </c>
      <c r="O61" s="90">
        <v>352</v>
      </c>
      <c r="P61" s="180"/>
      <c r="Q61" s="180"/>
    </row>
    <row r="62" spans="1:17" ht="15" customHeight="1">
      <c r="A62" s="83" t="str">
        <f t="shared" si="0"/>
        <v>WWF313</v>
      </c>
      <c r="B62" s="88">
        <v>41552</v>
      </c>
      <c r="C62" s="89" t="s">
        <v>2399</v>
      </c>
      <c r="D62" s="89" t="s">
        <v>2399</v>
      </c>
      <c r="E62" s="89" t="s">
        <v>2505</v>
      </c>
      <c r="F62" s="89" t="s">
        <v>2505</v>
      </c>
      <c r="G62" s="89">
        <v>1083</v>
      </c>
      <c r="H62" s="89" t="s">
        <v>2401</v>
      </c>
      <c r="I62" s="89"/>
      <c r="J62" s="89"/>
      <c r="K62" s="89"/>
      <c r="L62" s="89"/>
      <c r="M62" s="89">
        <v>50</v>
      </c>
      <c r="N62" s="89" t="s">
        <v>2402</v>
      </c>
      <c r="O62" s="90">
        <v>352</v>
      </c>
      <c r="P62" s="181" t="s">
        <v>2506</v>
      </c>
      <c r="Q62" s="179" t="s">
        <v>15</v>
      </c>
    </row>
    <row r="63" spans="1:17" ht="15" customHeight="1">
      <c r="A63" s="83">
        <f t="shared" si="0"/>
        <v>0</v>
      </c>
      <c r="B63" s="88">
        <v>41552</v>
      </c>
      <c r="C63" s="89" t="s">
        <v>2399</v>
      </c>
      <c r="D63" s="89" t="s">
        <v>2399</v>
      </c>
      <c r="E63" s="89" t="s">
        <v>2507</v>
      </c>
      <c r="F63" s="89" t="s">
        <v>2507</v>
      </c>
      <c r="G63" s="89">
        <v>1076</v>
      </c>
      <c r="H63" s="89" t="s">
        <v>2401</v>
      </c>
      <c r="I63" s="89"/>
      <c r="J63" s="89"/>
      <c r="K63" s="89"/>
      <c r="L63" s="89"/>
      <c r="M63" s="89">
        <v>50</v>
      </c>
      <c r="N63" s="89" t="s">
        <v>2402</v>
      </c>
      <c r="O63" s="90">
        <v>352</v>
      </c>
      <c r="P63" s="181"/>
      <c r="Q63" s="182"/>
    </row>
    <row r="64" spans="1:17" ht="15" customHeight="1">
      <c r="A64" s="83">
        <f t="shared" si="0"/>
        <v>0</v>
      </c>
      <c r="B64" s="88">
        <v>41552</v>
      </c>
      <c r="C64" s="89" t="s">
        <v>2399</v>
      </c>
      <c r="D64" s="89" t="s">
        <v>2399</v>
      </c>
      <c r="E64" s="89" t="s">
        <v>2508</v>
      </c>
      <c r="F64" s="89" t="s">
        <v>2508</v>
      </c>
      <c r="G64" s="89">
        <v>1078</v>
      </c>
      <c r="H64" s="89" t="s">
        <v>2401</v>
      </c>
      <c r="I64" s="89"/>
      <c r="J64" s="89"/>
      <c r="K64" s="89"/>
      <c r="L64" s="89"/>
      <c r="M64" s="89">
        <v>50</v>
      </c>
      <c r="N64" s="89" t="s">
        <v>2402</v>
      </c>
      <c r="O64" s="90">
        <v>352</v>
      </c>
      <c r="P64" s="181"/>
      <c r="Q64" s="180"/>
    </row>
    <row r="65" spans="1:17" ht="15" customHeight="1">
      <c r="A65" s="83" t="str">
        <f t="shared" si="0"/>
        <v>WWF314</v>
      </c>
      <c r="B65" s="88">
        <v>41552</v>
      </c>
      <c r="C65" s="89" t="s">
        <v>2399</v>
      </c>
      <c r="D65" s="89" t="s">
        <v>2399</v>
      </c>
      <c r="E65" s="89" t="s">
        <v>2509</v>
      </c>
      <c r="F65" s="89" t="s">
        <v>2509</v>
      </c>
      <c r="G65" s="89">
        <v>1107</v>
      </c>
      <c r="H65" s="89" t="s">
        <v>2401</v>
      </c>
      <c r="I65" s="89"/>
      <c r="J65" s="89"/>
      <c r="K65" s="89"/>
      <c r="L65" s="89"/>
      <c r="M65" s="89">
        <v>50</v>
      </c>
      <c r="N65" s="89" t="s">
        <v>2402</v>
      </c>
      <c r="O65" s="90">
        <v>352</v>
      </c>
      <c r="P65" s="181" t="s">
        <v>2510</v>
      </c>
      <c r="Q65" s="179" t="s">
        <v>279</v>
      </c>
    </row>
    <row r="66" spans="1:17" ht="15" customHeight="1">
      <c r="A66" s="83">
        <f t="shared" si="0"/>
        <v>0</v>
      </c>
      <c r="B66" s="88">
        <v>41552</v>
      </c>
      <c r="C66" s="89" t="s">
        <v>2399</v>
      </c>
      <c r="D66" s="89" t="s">
        <v>2399</v>
      </c>
      <c r="E66" s="89" t="s">
        <v>2511</v>
      </c>
      <c r="F66" s="89" t="s">
        <v>2511</v>
      </c>
      <c r="G66" s="89">
        <v>1069</v>
      </c>
      <c r="H66" s="89" t="s">
        <v>2401</v>
      </c>
      <c r="I66" s="89"/>
      <c r="J66" s="89"/>
      <c r="K66" s="89"/>
      <c r="L66" s="89"/>
      <c r="M66" s="89">
        <v>50</v>
      </c>
      <c r="N66" s="89" t="s">
        <v>2402</v>
      </c>
      <c r="O66" s="90">
        <v>352</v>
      </c>
      <c r="P66" s="181"/>
      <c r="Q66" s="182"/>
    </row>
    <row r="67" spans="1:17" ht="15" customHeight="1">
      <c r="A67" s="83">
        <f t="shared" ref="A67:A130" si="1">Q67</f>
        <v>0</v>
      </c>
      <c r="B67" s="88">
        <v>41552</v>
      </c>
      <c r="C67" s="89" t="s">
        <v>2399</v>
      </c>
      <c r="D67" s="89" t="s">
        <v>2399</v>
      </c>
      <c r="E67" s="89" t="s">
        <v>2512</v>
      </c>
      <c r="F67" s="89" t="s">
        <v>2512</v>
      </c>
      <c r="G67" s="89">
        <v>1070</v>
      </c>
      <c r="H67" s="89" t="s">
        <v>2401</v>
      </c>
      <c r="I67" s="89"/>
      <c r="J67" s="89"/>
      <c r="K67" s="89"/>
      <c r="L67" s="89"/>
      <c r="M67" s="89">
        <v>50</v>
      </c>
      <c r="N67" s="89" t="s">
        <v>2402</v>
      </c>
      <c r="O67" s="90">
        <v>352</v>
      </c>
      <c r="P67" s="181"/>
      <c r="Q67" s="180"/>
    </row>
    <row r="68" spans="1:17" ht="15" customHeight="1">
      <c r="A68" s="83" t="str">
        <f t="shared" si="1"/>
        <v>WWF315</v>
      </c>
      <c r="B68" s="88">
        <v>41552</v>
      </c>
      <c r="C68" s="89" t="s">
        <v>2399</v>
      </c>
      <c r="D68" s="89" t="s">
        <v>2399</v>
      </c>
      <c r="E68" s="89" t="s">
        <v>2513</v>
      </c>
      <c r="F68" s="89" t="s">
        <v>2513</v>
      </c>
      <c r="G68" s="89">
        <v>1036</v>
      </c>
      <c r="H68" s="89" t="s">
        <v>2401</v>
      </c>
      <c r="I68" s="89"/>
      <c r="J68" s="89"/>
      <c r="K68" s="89"/>
      <c r="L68" s="89"/>
      <c r="M68" s="89">
        <v>50</v>
      </c>
      <c r="N68" s="89" t="s">
        <v>2402</v>
      </c>
      <c r="O68" s="90">
        <v>352</v>
      </c>
      <c r="P68" s="181" t="s">
        <v>2514</v>
      </c>
      <c r="Q68" s="181" t="s">
        <v>2515</v>
      </c>
    </row>
    <row r="69" spans="1:17" ht="15" customHeight="1">
      <c r="A69" s="83">
        <f t="shared" si="1"/>
        <v>0</v>
      </c>
      <c r="B69" s="88">
        <v>41552</v>
      </c>
      <c r="C69" s="89" t="s">
        <v>2399</v>
      </c>
      <c r="D69" s="89" t="s">
        <v>2399</v>
      </c>
      <c r="E69" s="89" t="s">
        <v>2516</v>
      </c>
      <c r="F69" s="89" t="s">
        <v>2516</v>
      </c>
      <c r="G69" s="89">
        <v>1063</v>
      </c>
      <c r="H69" s="89" t="s">
        <v>2401</v>
      </c>
      <c r="I69" s="89"/>
      <c r="J69" s="89"/>
      <c r="K69" s="89"/>
      <c r="L69" s="89"/>
      <c r="M69" s="89">
        <v>50</v>
      </c>
      <c r="N69" s="89" t="s">
        <v>2402</v>
      </c>
      <c r="O69" s="90">
        <v>352</v>
      </c>
      <c r="P69" s="181"/>
      <c r="Q69" s="181"/>
    </row>
    <row r="70" spans="1:17" ht="15" customHeight="1">
      <c r="A70" s="83" t="str">
        <f t="shared" si="1"/>
        <v>WWF316</v>
      </c>
      <c r="B70" s="88">
        <v>41552</v>
      </c>
      <c r="C70" s="89" t="s">
        <v>2517</v>
      </c>
      <c r="D70" s="89" t="s">
        <v>2517</v>
      </c>
      <c r="E70" s="89" t="s">
        <v>2518</v>
      </c>
      <c r="F70" s="89" t="s">
        <v>2518</v>
      </c>
      <c r="G70" s="89">
        <v>1025</v>
      </c>
      <c r="H70" s="89" t="s">
        <v>2401</v>
      </c>
      <c r="I70" s="89"/>
      <c r="J70" s="89"/>
      <c r="K70" s="89"/>
      <c r="L70" s="89"/>
      <c r="M70" s="89">
        <v>50</v>
      </c>
      <c r="N70" s="89" t="s">
        <v>2402</v>
      </c>
      <c r="O70" s="90">
        <v>352</v>
      </c>
      <c r="P70" s="179" t="s">
        <v>2519</v>
      </c>
      <c r="Q70" s="179" t="s">
        <v>2520</v>
      </c>
    </row>
    <row r="71" spans="1:17" ht="15" customHeight="1">
      <c r="A71" s="83">
        <f t="shared" si="1"/>
        <v>0</v>
      </c>
      <c r="B71" s="88">
        <v>41552</v>
      </c>
      <c r="C71" s="89" t="s">
        <v>2517</v>
      </c>
      <c r="D71" s="89" t="s">
        <v>2517</v>
      </c>
      <c r="E71" s="89" t="s">
        <v>2521</v>
      </c>
      <c r="F71" s="89" t="s">
        <v>2521</v>
      </c>
      <c r="G71" s="89">
        <v>1091</v>
      </c>
      <c r="H71" s="89" t="s">
        <v>2401</v>
      </c>
      <c r="I71" s="89"/>
      <c r="J71" s="89"/>
      <c r="K71" s="89"/>
      <c r="L71" s="89"/>
      <c r="M71" s="89">
        <v>50</v>
      </c>
      <c r="N71" s="89" t="s">
        <v>2402</v>
      </c>
      <c r="O71" s="90">
        <v>352</v>
      </c>
      <c r="P71" s="182"/>
      <c r="Q71" s="182"/>
    </row>
    <row r="72" spans="1:17" ht="15" customHeight="1">
      <c r="A72" s="83">
        <f t="shared" si="1"/>
        <v>0</v>
      </c>
      <c r="B72" s="88">
        <v>41552</v>
      </c>
      <c r="C72" s="89" t="s">
        <v>2517</v>
      </c>
      <c r="D72" s="89" t="s">
        <v>2517</v>
      </c>
      <c r="E72" s="89" t="s">
        <v>2522</v>
      </c>
      <c r="F72" s="89" t="s">
        <v>2522</v>
      </c>
      <c r="G72" s="89">
        <v>1067</v>
      </c>
      <c r="H72" s="89" t="s">
        <v>2401</v>
      </c>
      <c r="I72" s="89"/>
      <c r="J72" s="89"/>
      <c r="K72" s="89"/>
      <c r="L72" s="89"/>
      <c r="M72" s="89">
        <v>50</v>
      </c>
      <c r="N72" s="89" t="s">
        <v>2402</v>
      </c>
      <c r="O72" s="90">
        <v>352</v>
      </c>
      <c r="P72" s="180"/>
      <c r="Q72" s="180"/>
    </row>
    <row r="73" spans="1:17" ht="15" customHeight="1">
      <c r="A73" s="83" t="str">
        <f t="shared" si="1"/>
        <v>WWF317</v>
      </c>
      <c r="B73" s="88">
        <v>41552</v>
      </c>
      <c r="C73" s="89" t="s">
        <v>2517</v>
      </c>
      <c r="D73" s="89" t="s">
        <v>2517</v>
      </c>
      <c r="E73" s="89" t="s">
        <v>2523</v>
      </c>
      <c r="F73" s="89" t="s">
        <v>2523</v>
      </c>
      <c r="G73" s="89">
        <v>1072</v>
      </c>
      <c r="H73" s="89" t="s">
        <v>2401</v>
      </c>
      <c r="I73" s="89"/>
      <c r="J73" s="89"/>
      <c r="K73" s="89"/>
      <c r="L73" s="89"/>
      <c r="M73" s="89">
        <v>50</v>
      </c>
      <c r="N73" s="89" t="s">
        <v>2402</v>
      </c>
      <c r="O73" s="90">
        <v>352</v>
      </c>
      <c r="P73" s="179" t="s">
        <v>2524</v>
      </c>
      <c r="Q73" s="179" t="s">
        <v>422</v>
      </c>
    </row>
    <row r="74" spans="1:17" ht="15" customHeight="1">
      <c r="A74" s="83">
        <f t="shared" si="1"/>
        <v>0</v>
      </c>
      <c r="B74" s="88">
        <v>41552</v>
      </c>
      <c r="C74" s="89" t="s">
        <v>2517</v>
      </c>
      <c r="D74" s="89" t="s">
        <v>2517</v>
      </c>
      <c r="E74" s="89" t="s">
        <v>2523</v>
      </c>
      <c r="F74" s="89" t="s">
        <v>2523</v>
      </c>
      <c r="G74" s="89">
        <v>1106</v>
      </c>
      <c r="H74" s="89" t="s">
        <v>2401</v>
      </c>
      <c r="I74" s="89"/>
      <c r="J74" s="89"/>
      <c r="K74" s="89"/>
      <c r="L74" s="89"/>
      <c r="M74" s="89">
        <v>50</v>
      </c>
      <c r="N74" s="89" t="s">
        <v>2402</v>
      </c>
      <c r="O74" s="90">
        <v>352</v>
      </c>
      <c r="P74" s="182"/>
      <c r="Q74" s="182"/>
    </row>
    <row r="75" spans="1:17" ht="15" customHeight="1">
      <c r="A75" s="83">
        <f t="shared" si="1"/>
        <v>0</v>
      </c>
      <c r="B75" s="88">
        <v>41552</v>
      </c>
      <c r="C75" s="89" t="s">
        <v>2517</v>
      </c>
      <c r="D75" s="89" t="s">
        <v>2517</v>
      </c>
      <c r="E75" s="89" t="s">
        <v>2525</v>
      </c>
      <c r="F75" s="89" t="s">
        <v>2525</v>
      </c>
      <c r="G75" s="89">
        <v>1100</v>
      </c>
      <c r="H75" s="89" t="s">
        <v>2401</v>
      </c>
      <c r="I75" s="89"/>
      <c r="J75" s="89"/>
      <c r="K75" s="89"/>
      <c r="L75" s="89"/>
      <c r="M75" s="89">
        <v>50</v>
      </c>
      <c r="N75" s="89" t="s">
        <v>2402</v>
      </c>
      <c r="O75" s="90">
        <v>352</v>
      </c>
      <c r="P75" s="180"/>
      <c r="Q75" s="180"/>
    </row>
    <row r="76" spans="1:17" ht="15" customHeight="1">
      <c r="A76" s="83" t="str">
        <f t="shared" si="1"/>
        <v>WWF318</v>
      </c>
      <c r="B76" s="88">
        <v>41552</v>
      </c>
      <c r="C76" s="89" t="s">
        <v>2517</v>
      </c>
      <c r="D76" s="89" t="s">
        <v>2517</v>
      </c>
      <c r="E76" s="89" t="s">
        <v>2526</v>
      </c>
      <c r="F76" s="89" t="s">
        <v>2526</v>
      </c>
      <c r="G76" s="89">
        <v>1016</v>
      </c>
      <c r="H76" s="89" t="s">
        <v>2401</v>
      </c>
      <c r="I76" s="89"/>
      <c r="J76" s="89"/>
      <c r="K76" s="89"/>
      <c r="L76" s="89"/>
      <c r="M76" s="89">
        <v>50</v>
      </c>
      <c r="N76" s="89" t="s">
        <v>2402</v>
      </c>
      <c r="O76" s="90">
        <v>352</v>
      </c>
      <c r="P76" s="179" t="s">
        <v>2527</v>
      </c>
      <c r="Q76" s="179" t="s">
        <v>2528</v>
      </c>
    </row>
    <row r="77" spans="1:17" ht="15" customHeight="1">
      <c r="A77" s="83">
        <f t="shared" si="1"/>
        <v>0</v>
      </c>
      <c r="B77" s="88">
        <v>41552</v>
      </c>
      <c r="C77" s="89" t="s">
        <v>2517</v>
      </c>
      <c r="D77" s="89" t="s">
        <v>2517</v>
      </c>
      <c r="E77" s="89" t="s">
        <v>2529</v>
      </c>
      <c r="F77" s="89" t="s">
        <v>2529</v>
      </c>
      <c r="G77" s="89">
        <v>1099</v>
      </c>
      <c r="H77" s="89" t="s">
        <v>2401</v>
      </c>
      <c r="I77" s="89"/>
      <c r="J77" s="89"/>
      <c r="K77" s="89"/>
      <c r="L77" s="89"/>
      <c r="M77" s="89">
        <v>50</v>
      </c>
      <c r="N77" s="89" t="s">
        <v>2402</v>
      </c>
      <c r="O77" s="90">
        <v>352</v>
      </c>
      <c r="P77" s="180"/>
      <c r="Q77" s="180"/>
    </row>
    <row r="78" spans="1:17" ht="15" customHeight="1">
      <c r="A78" s="83" t="str">
        <f t="shared" si="1"/>
        <v>WWF319</v>
      </c>
      <c r="B78" s="88">
        <v>41552</v>
      </c>
      <c r="C78" s="89" t="s">
        <v>2517</v>
      </c>
      <c r="D78" s="89" t="s">
        <v>2517</v>
      </c>
      <c r="E78" s="89" t="s">
        <v>2530</v>
      </c>
      <c r="F78" s="89" t="s">
        <v>2530</v>
      </c>
      <c r="G78" s="89">
        <v>1125</v>
      </c>
      <c r="H78" s="89" t="s">
        <v>2401</v>
      </c>
      <c r="I78" s="89"/>
      <c r="J78" s="89"/>
      <c r="K78" s="89"/>
      <c r="L78" s="89"/>
      <c r="M78" s="89">
        <v>50</v>
      </c>
      <c r="N78" s="89" t="s">
        <v>2402</v>
      </c>
      <c r="O78" s="90">
        <v>352</v>
      </c>
      <c r="P78" s="91">
        <v>1125</v>
      </c>
      <c r="Q78" s="91" t="s">
        <v>2531</v>
      </c>
    </row>
    <row r="79" spans="1:17" ht="15" customHeight="1">
      <c r="A79" s="83" t="str">
        <f t="shared" si="1"/>
        <v>WWF320</v>
      </c>
      <c r="B79" s="88">
        <v>41553</v>
      </c>
      <c r="C79" s="89" t="s">
        <v>2399</v>
      </c>
      <c r="D79" s="89" t="s">
        <v>2399</v>
      </c>
      <c r="E79" s="89" t="s">
        <v>2532</v>
      </c>
      <c r="F79" s="89" t="s">
        <v>2532</v>
      </c>
      <c r="G79" s="89">
        <v>1055</v>
      </c>
      <c r="H79" s="89" t="s">
        <v>2401</v>
      </c>
      <c r="I79" s="89"/>
      <c r="J79" s="89"/>
      <c r="K79" s="89"/>
      <c r="L79" s="89"/>
      <c r="M79" s="89">
        <v>50</v>
      </c>
      <c r="N79" s="89" t="s">
        <v>2402</v>
      </c>
      <c r="O79" s="90">
        <v>352</v>
      </c>
      <c r="P79" s="179" t="s">
        <v>2533</v>
      </c>
      <c r="Q79" s="179" t="s">
        <v>2534</v>
      </c>
    </row>
    <row r="80" spans="1:17" ht="15" customHeight="1">
      <c r="A80" s="83">
        <f t="shared" si="1"/>
        <v>0</v>
      </c>
      <c r="B80" s="88">
        <v>41553</v>
      </c>
      <c r="C80" s="89" t="s">
        <v>2399</v>
      </c>
      <c r="D80" s="89" t="s">
        <v>2399</v>
      </c>
      <c r="E80" s="89" t="s">
        <v>2535</v>
      </c>
      <c r="F80" s="89" t="s">
        <v>2535</v>
      </c>
      <c r="G80" s="89">
        <v>1085</v>
      </c>
      <c r="H80" s="89" t="s">
        <v>2401</v>
      </c>
      <c r="I80" s="89"/>
      <c r="J80" s="89"/>
      <c r="K80" s="89"/>
      <c r="L80" s="89"/>
      <c r="M80" s="89">
        <v>50</v>
      </c>
      <c r="N80" s="89" t="s">
        <v>2402</v>
      </c>
      <c r="O80" s="90">
        <v>352</v>
      </c>
      <c r="P80" s="182"/>
      <c r="Q80" s="182"/>
    </row>
    <row r="81" spans="1:17" ht="15" customHeight="1">
      <c r="A81" s="83">
        <f t="shared" si="1"/>
        <v>0</v>
      </c>
      <c r="B81" s="88">
        <v>41553</v>
      </c>
      <c r="C81" s="89" t="s">
        <v>2399</v>
      </c>
      <c r="D81" s="89" t="s">
        <v>2399</v>
      </c>
      <c r="E81" s="89" t="s">
        <v>2536</v>
      </c>
      <c r="F81" s="89" t="s">
        <v>2536</v>
      </c>
      <c r="G81" s="89">
        <v>1111</v>
      </c>
      <c r="H81" s="89" t="s">
        <v>2401</v>
      </c>
      <c r="I81" s="89"/>
      <c r="J81" s="89"/>
      <c r="K81" s="89"/>
      <c r="L81" s="89"/>
      <c r="M81" s="89">
        <v>50</v>
      </c>
      <c r="N81" s="89" t="s">
        <v>2402</v>
      </c>
      <c r="O81" s="90">
        <v>352</v>
      </c>
      <c r="P81" s="180"/>
      <c r="Q81" s="180"/>
    </row>
    <row r="82" spans="1:17" ht="15" customHeight="1">
      <c r="A82" s="83" t="str">
        <f t="shared" si="1"/>
        <v>WWF321</v>
      </c>
      <c r="B82" s="88">
        <v>41553</v>
      </c>
      <c r="C82" s="89" t="s">
        <v>2399</v>
      </c>
      <c r="D82" s="89" t="s">
        <v>2399</v>
      </c>
      <c r="E82" s="89" t="s">
        <v>2537</v>
      </c>
      <c r="F82" s="89" t="s">
        <v>2537</v>
      </c>
      <c r="G82" s="89">
        <v>1056</v>
      </c>
      <c r="H82" s="89" t="s">
        <v>2401</v>
      </c>
      <c r="I82" s="89"/>
      <c r="J82" s="89"/>
      <c r="K82" s="89"/>
      <c r="L82" s="89"/>
      <c r="M82" s="89">
        <v>50</v>
      </c>
      <c r="N82" s="89" t="s">
        <v>2402</v>
      </c>
      <c r="O82" s="90">
        <v>352</v>
      </c>
      <c r="P82" s="179" t="s">
        <v>2538</v>
      </c>
      <c r="Q82" s="179" t="s">
        <v>2539</v>
      </c>
    </row>
    <row r="83" spans="1:17" ht="15" customHeight="1">
      <c r="A83" s="83">
        <f t="shared" si="1"/>
        <v>0</v>
      </c>
      <c r="B83" s="88">
        <v>41553</v>
      </c>
      <c r="C83" s="89" t="s">
        <v>2399</v>
      </c>
      <c r="D83" s="89" t="s">
        <v>2399</v>
      </c>
      <c r="E83" s="89" t="s">
        <v>2540</v>
      </c>
      <c r="F83" s="89" t="s">
        <v>2540</v>
      </c>
      <c r="G83" s="89">
        <v>1073</v>
      </c>
      <c r="H83" s="89" t="s">
        <v>2401</v>
      </c>
      <c r="I83" s="89"/>
      <c r="J83" s="89"/>
      <c r="K83" s="89"/>
      <c r="L83" s="89"/>
      <c r="M83" s="89">
        <v>50</v>
      </c>
      <c r="N83" s="89" t="s">
        <v>2402</v>
      </c>
      <c r="O83" s="90">
        <v>352</v>
      </c>
      <c r="P83" s="180"/>
      <c r="Q83" s="182"/>
    </row>
    <row r="84" spans="1:17" ht="15" customHeight="1">
      <c r="A84" s="83" t="str">
        <f t="shared" si="1"/>
        <v>WWF322</v>
      </c>
      <c r="B84" s="88">
        <v>41553</v>
      </c>
      <c r="C84" s="89" t="s">
        <v>2399</v>
      </c>
      <c r="D84" s="89" t="s">
        <v>2399</v>
      </c>
      <c r="E84" s="89" t="s">
        <v>2541</v>
      </c>
      <c r="F84" s="89" t="s">
        <v>2541</v>
      </c>
      <c r="G84" s="89">
        <v>1064</v>
      </c>
      <c r="H84" s="89" t="s">
        <v>2401</v>
      </c>
      <c r="I84" s="89"/>
      <c r="J84" s="89"/>
      <c r="K84" s="89"/>
      <c r="L84" s="89"/>
      <c r="M84" s="89">
        <v>50</v>
      </c>
      <c r="N84" s="89" t="s">
        <v>2402</v>
      </c>
      <c r="O84" s="90">
        <v>352</v>
      </c>
      <c r="P84" s="182" t="s">
        <v>2542</v>
      </c>
      <c r="Q84" s="179" t="s">
        <v>409</v>
      </c>
    </row>
    <row r="85" spans="1:17" ht="15" customHeight="1">
      <c r="A85" s="83">
        <f t="shared" si="1"/>
        <v>0</v>
      </c>
      <c r="B85" s="88">
        <v>41553</v>
      </c>
      <c r="C85" s="89" t="s">
        <v>2399</v>
      </c>
      <c r="D85" s="89" t="s">
        <v>2399</v>
      </c>
      <c r="E85" s="89" t="s">
        <v>2543</v>
      </c>
      <c r="F85" s="89" t="s">
        <v>2543</v>
      </c>
      <c r="G85" s="89">
        <v>1088</v>
      </c>
      <c r="H85" s="89" t="s">
        <v>2401</v>
      </c>
      <c r="I85" s="89"/>
      <c r="J85" s="89"/>
      <c r="K85" s="89"/>
      <c r="L85" s="89"/>
      <c r="M85" s="89">
        <v>50</v>
      </c>
      <c r="N85" s="89" t="s">
        <v>2402</v>
      </c>
      <c r="O85" s="90">
        <v>352</v>
      </c>
      <c r="P85" s="180"/>
      <c r="Q85" s="182"/>
    </row>
    <row r="86" spans="1:17" ht="15" customHeight="1">
      <c r="A86" s="83" t="str">
        <f t="shared" si="1"/>
        <v>WWF323</v>
      </c>
      <c r="B86" s="88"/>
      <c r="C86" s="89"/>
      <c r="D86" s="89"/>
      <c r="E86" s="89"/>
      <c r="F86" s="89" t="s">
        <v>2544</v>
      </c>
      <c r="G86" s="89">
        <v>1077</v>
      </c>
      <c r="H86" s="89" t="s">
        <v>2401</v>
      </c>
      <c r="I86" s="89"/>
      <c r="J86" s="89"/>
      <c r="K86" s="89"/>
      <c r="L86" s="89"/>
      <c r="M86" s="89">
        <v>50</v>
      </c>
      <c r="N86" s="89" t="s">
        <v>2402</v>
      </c>
      <c r="O86" s="90">
        <v>352</v>
      </c>
      <c r="P86" s="179" t="s">
        <v>2545</v>
      </c>
      <c r="Q86" s="179" t="s">
        <v>411</v>
      </c>
    </row>
    <row r="87" spans="1:17" ht="15" customHeight="1">
      <c r="A87" s="83">
        <f t="shared" si="1"/>
        <v>0</v>
      </c>
      <c r="B87" s="88"/>
      <c r="C87" s="89"/>
      <c r="D87" s="89"/>
      <c r="E87" s="89"/>
      <c r="F87" s="89" t="s">
        <v>2546</v>
      </c>
      <c r="G87" s="89">
        <v>1115</v>
      </c>
      <c r="H87" s="89" t="s">
        <v>2401</v>
      </c>
      <c r="I87" s="89"/>
      <c r="J87" s="89"/>
      <c r="K87" s="89"/>
      <c r="L87" s="89"/>
      <c r="M87" s="89">
        <v>50</v>
      </c>
      <c r="N87" s="89" t="s">
        <v>2402</v>
      </c>
      <c r="O87" s="90">
        <v>352</v>
      </c>
      <c r="P87" s="180"/>
      <c r="Q87" s="182"/>
    </row>
    <row r="88" spans="1:17" ht="15" customHeight="1">
      <c r="A88" s="83" t="str">
        <f t="shared" si="1"/>
        <v>WWF324</v>
      </c>
      <c r="B88" s="88">
        <v>41553</v>
      </c>
      <c r="C88" s="89" t="s">
        <v>2517</v>
      </c>
      <c r="D88" s="89" t="s">
        <v>2517</v>
      </c>
      <c r="E88" s="89" t="s">
        <v>2547</v>
      </c>
      <c r="F88" s="89" t="s">
        <v>2547</v>
      </c>
      <c r="G88" s="89">
        <v>1008</v>
      </c>
      <c r="H88" s="89" t="s">
        <v>2401</v>
      </c>
      <c r="I88" s="89"/>
      <c r="J88" s="89"/>
      <c r="K88" s="89"/>
      <c r="L88" s="89"/>
      <c r="M88" s="89">
        <v>50</v>
      </c>
      <c r="N88" s="89" t="s">
        <v>2402</v>
      </c>
      <c r="O88" s="90">
        <v>352</v>
      </c>
      <c r="P88" s="179" t="s">
        <v>2548</v>
      </c>
      <c r="Q88" s="179" t="s">
        <v>2549</v>
      </c>
    </row>
    <row r="89" spans="1:17" ht="15" customHeight="1">
      <c r="A89" s="83">
        <f t="shared" si="1"/>
        <v>0</v>
      </c>
      <c r="B89" s="88">
        <v>41553</v>
      </c>
      <c r="C89" s="89" t="s">
        <v>2517</v>
      </c>
      <c r="D89" s="89" t="s">
        <v>2517</v>
      </c>
      <c r="E89" s="89" t="s">
        <v>2550</v>
      </c>
      <c r="F89" s="89" t="s">
        <v>2550</v>
      </c>
      <c r="G89" s="89">
        <v>1097</v>
      </c>
      <c r="H89" s="89" t="s">
        <v>2401</v>
      </c>
      <c r="I89" s="89"/>
      <c r="J89" s="89"/>
      <c r="K89" s="89"/>
      <c r="L89" s="89"/>
      <c r="M89" s="89">
        <v>50</v>
      </c>
      <c r="N89" s="89" t="s">
        <v>2402</v>
      </c>
      <c r="O89" s="90">
        <v>352</v>
      </c>
      <c r="P89" s="182"/>
      <c r="Q89" s="182"/>
    </row>
    <row r="90" spans="1:17" ht="15" customHeight="1">
      <c r="A90" s="83">
        <f t="shared" si="1"/>
        <v>0</v>
      </c>
      <c r="B90" s="88">
        <v>41553</v>
      </c>
      <c r="C90" s="89" t="s">
        <v>2517</v>
      </c>
      <c r="D90" s="89" t="s">
        <v>2517</v>
      </c>
      <c r="E90" s="89" t="s">
        <v>2551</v>
      </c>
      <c r="F90" s="89" t="s">
        <v>2551</v>
      </c>
      <c r="G90" s="89">
        <v>1109</v>
      </c>
      <c r="H90" s="89" t="s">
        <v>2401</v>
      </c>
      <c r="I90" s="89"/>
      <c r="J90" s="89"/>
      <c r="K90" s="89"/>
      <c r="L90" s="89"/>
      <c r="M90" s="89">
        <v>50</v>
      </c>
      <c r="N90" s="89" t="s">
        <v>2402</v>
      </c>
      <c r="O90" s="90">
        <v>352</v>
      </c>
      <c r="P90" s="180"/>
      <c r="Q90" s="180"/>
    </row>
    <row r="91" spans="1:17" ht="15" customHeight="1">
      <c r="A91" s="83" t="str">
        <f t="shared" si="1"/>
        <v>WWF325</v>
      </c>
      <c r="B91" s="88">
        <v>41553</v>
      </c>
      <c r="C91" s="89" t="s">
        <v>2517</v>
      </c>
      <c r="D91" s="89" t="s">
        <v>2517</v>
      </c>
      <c r="E91" s="89" t="s">
        <v>2552</v>
      </c>
      <c r="F91" s="89" t="s">
        <v>2552</v>
      </c>
      <c r="G91" s="89">
        <v>1095</v>
      </c>
      <c r="H91" s="89" t="s">
        <v>2401</v>
      </c>
      <c r="I91" s="89"/>
      <c r="J91" s="89"/>
      <c r="K91" s="89"/>
      <c r="L91" s="89"/>
      <c r="M91" s="89">
        <v>50</v>
      </c>
      <c r="N91" s="89" t="s">
        <v>2402</v>
      </c>
      <c r="O91" s="90" t="s">
        <v>2553</v>
      </c>
      <c r="P91" s="179" t="s">
        <v>2554</v>
      </c>
      <c r="Q91" s="179" t="s">
        <v>2555</v>
      </c>
    </row>
    <row r="92" spans="1:17" ht="15" customHeight="1">
      <c r="A92" s="83">
        <f t="shared" si="1"/>
        <v>0</v>
      </c>
      <c r="B92" s="88">
        <v>41553</v>
      </c>
      <c r="C92" s="89" t="s">
        <v>2517</v>
      </c>
      <c r="D92" s="89" t="s">
        <v>2517</v>
      </c>
      <c r="E92" s="89" t="s">
        <v>2556</v>
      </c>
      <c r="F92" s="89" t="s">
        <v>2556</v>
      </c>
      <c r="G92" s="89">
        <v>1101</v>
      </c>
      <c r="H92" s="89"/>
      <c r="I92" s="89" t="s">
        <v>2401</v>
      </c>
      <c r="J92" s="89"/>
      <c r="K92" s="89"/>
      <c r="L92" s="89"/>
      <c r="M92" s="89">
        <v>50</v>
      </c>
      <c r="N92" s="89" t="s">
        <v>2402</v>
      </c>
      <c r="O92" s="90">
        <v>352</v>
      </c>
      <c r="P92" s="180"/>
      <c r="Q92" s="180"/>
    </row>
    <row r="93" spans="1:17" ht="15" customHeight="1">
      <c r="A93" s="83" t="str">
        <f t="shared" si="1"/>
        <v>WWF326</v>
      </c>
      <c r="B93" s="88">
        <v>41553</v>
      </c>
      <c r="C93" s="89" t="s">
        <v>2517</v>
      </c>
      <c r="D93" s="89" t="s">
        <v>2517</v>
      </c>
      <c r="E93" s="89" t="s">
        <v>2557</v>
      </c>
      <c r="F93" s="89" t="s">
        <v>2557</v>
      </c>
      <c r="G93" s="89">
        <v>1133</v>
      </c>
      <c r="H93" s="89" t="s">
        <v>2401</v>
      </c>
      <c r="I93" s="89"/>
      <c r="J93" s="89"/>
      <c r="K93" s="89"/>
      <c r="L93" s="89"/>
      <c r="M93" s="89">
        <v>50</v>
      </c>
      <c r="N93" s="89" t="s">
        <v>2402</v>
      </c>
      <c r="O93" s="90">
        <v>352</v>
      </c>
      <c r="P93" s="179" t="s">
        <v>2558</v>
      </c>
      <c r="Q93" s="179" t="s">
        <v>644</v>
      </c>
    </row>
    <row r="94" spans="1:17" ht="15" customHeight="1">
      <c r="A94" s="83">
        <f t="shared" si="1"/>
        <v>0</v>
      </c>
      <c r="B94" s="88">
        <v>41553</v>
      </c>
      <c r="C94" s="89" t="s">
        <v>2517</v>
      </c>
      <c r="D94" s="89" t="s">
        <v>2517</v>
      </c>
      <c r="E94" s="89" t="s">
        <v>2559</v>
      </c>
      <c r="F94" s="89" t="s">
        <v>2559</v>
      </c>
      <c r="G94" s="89">
        <v>1108</v>
      </c>
      <c r="H94" s="89"/>
      <c r="I94" s="89" t="s">
        <v>2401</v>
      </c>
      <c r="J94" s="89"/>
      <c r="K94" s="89"/>
      <c r="L94" s="89"/>
      <c r="M94" s="89">
        <v>50</v>
      </c>
      <c r="N94" s="89" t="s">
        <v>2402</v>
      </c>
      <c r="O94" s="90">
        <v>352</v>
      </c>
      <c r="P94" s="180"/>
      <c r="Q94" s="180"/>
    </row>
    <row r="95" spans="1:17" ht="15" customHeight="1">
      <c r="A95" s="83" t="str">
        <f t="shared" si="1"/>
        <v>WWF327</v>
      </c>
      <c r="B95" s="88">
        <v>41555</v>
      </c>
      <c r="C95" s="89" t="s">
        <v>2399</v>
      </c>
      <c r="D95" s="89" t="s">
        <v>2399</v>
      </c>
      <c r="E95" s="89" t="s">
        <v>2560</v>
      </c>
      <c r="F95" s="89" t="s">
        <v>2560</v>
      </c>
      <c r="G95" s="89">
        <v>1044</v>
      </c>
      <c r="H95" s="89" t="s">
        <v>2401</v>
      </c>
      <c r="I95" s="89"/>
      <c r="J95" s="89"/>
      <c r="K95" s="89"/>
      <c r="L95" s="89"/>
      <c r="M95" s="89">
        <v>50</v>
      </c>
      <c r="N95" s="89" t="s">
        <v>2402</v>
      </c>
      <c r="O95" s="90">
        <v>352</v>
      </c>
      <c r="P95" s="91">
        <v>1044</v>
      </c>
      <c r="Q95" s="91" t="s">
        <v>2561</v>
      </c>
    </row>
    <row r="96" spans="1:17" ht="15" customHeight="1">
      <c r="A96" s="83" t="str">
        <f t="shared" si="1"/>
        <v>WWF328</v>
      </c>
      <c r="B96" s="88">
        <v>41555</v>
      </c>
      <c r="C96" s="89" t="s">
        <v>2399</v>
      </c>
      <c r="D96" s="89" t="s">
        <v>2399</v>
      </c>
      <c r="E96" s="89" t="s">
        <v>2562</v>
      </c>
      <c r="F96" s="89" t="s">
        <v>2562</v>
      </c>
      <c r="G96" s="89">
        <v>1058</v>
      </c>
      <c r="H96" s="89" t="s">
        <v>2401</v>
      </c>
      <c r="I96" s="89"/>
      <c r="J96" s="89"/>
      <c r="K96" s="89"/>
      <c r="L96" s="89"/>
      <c r="M96" s="89">
        <v>50</v>
      </c>
      <c r="N96" s="89" t="s">
        <v>2402</v>
      </c>
      <c r="O96" s="90">
        <v>352</v>
      </c>
      <c r="P96" s="91">
        <v>1058</v>
      </c>
      <c r="Q96" s="91" t="s">
        <v>2563</v>
      </c>
    </row>
    <row r="97" spans="1:17" ht="15" customHeight="1">
      <c r="A97" s="83" t="str">
        <f t="shared" si="1"/>
        <v>WWF329</v>
      </c>
      <c r="B97" s="88">
        <v>41555</v>
      </c>
      <c r="C97" s="89"/>
      <c r="D97" s="89"/>
      <c r="E97" s="89" t="s">
        <v>2564</v>
      </c>
      <c r="F97" s="89" t="s">
        <v>2564</v>
      </c>
      <c r="G97" s="89">
        <v>1117</v>
      </c>
      <c r="H97" s="89" t="s">
        <v>2401</v>
      </c>
      <c r="I97" s="89"/>
      <c r="J97" s="89"/>
      <c r="K97" s="89"/>
      <c r="L97" s="89"/>
      <c r="M97" s="89">
        <v>50</v>
      </c>
      <c r="N97" s="89" t="s">
        <v>2402</v>
      </c>
      <c r="O97" s="90">
        <v>352</v>
      </c>
      <c r="P97" s="91">
        <v>1117</v>
      </c>
      <c r="Q97" s="91" t="s">
        <v>383</v>
      </c>
    </row>
    <row r="98" spans="1:17" ht="15" customHeight="1">
      <c r="A98" s="83" t="str">
        <f t="shared" si="1"/>
        <v>WWF330</v>
      </c>
      <c r="B98" s="88"/>
      <c r="C98" s="89" t="s">
        <v>2565</v>
      </c>
      <c r="D98" s="89" t="s">
        <v>2565</v>
      </c>
      <c r="E98" s="89" t="s">
        <v>2566</v>
      </c>
      <c r="F98" s="89" t="s">
        <v>2566</v>
      </c>
      <c r="G98" s="89">
        <v>1023</v>
      </c>
      <c r="H98" s="89" t="s">
        <v>2401</v>
      </c>
      <c r="I98" s="89"/>
      <c r="J98" s="89"/>
      <c r="K98" s="89"/>
      <c r="L98" s="89"/>
      <c r="M98" s="89">
        <v>50</v>
      </c>
      <c r="N98" s="89" t="s">
        <v>2402</v>
      </c>
      <c r="O98" s="90">
        <v>352</v>
      </c>
      <c r="P98" s="179" t="s">
        <v>2567</v>
      </c>
      <c r="Q98" s="179" t="s">
        <v>2568</v>
      </c>
    </row>
    <row r="99" spans="1:17" ht="15" customHeight="1">
      <c r="A99" s="83">
        <f t="shared" si="1"/>
        <v>0</v>
      </c>
      <c r="B99" s="88"/>
      <c r="C99" s="89" t="s">
        <v>2565</v>
      </c>
      <c r="D99" s="89" t="s">
        <v>2565</v>
      </c>
      <c r="E99" s="89" t="s">
        <v>2569</v>
      </c>
      <c r="F99" s="89" t="s">
        <v>2569</v>
      </c>
      <c r="G99" s="89">
        <v>1102</v>
      </c>
      <c r="H99" s="89"/>
      <c r="I99" s="89" t="s">
        <v>2401</v>
      </c>
      <c r="J99" s="89"/>
      <c r="K99" s="89"/>
      <c r="L99" s="89"/>
      <c r="M99" s="89">
        <v>50</v>
      </c>
      <c r="N99" s="89" t="s">
        <v>2402</v>
      </c>
      <c r="O99" s="90">
        <v>352</v>
      </c>
      <c r="P99" s="182"/>
      <c r="Q99" s="182"/>
    </row>
    <row r="100" spans="1:17" ht="15" customHeight="1">
      <c r="A100" s="83">
        <f t="shared" si="1"/>
        <v>0</v>
      </c>
      <c r="B100" s="88"/>
      <c r="C100" s="89" t="s">
        <v>2565</v>
      </c>
      <c r="D100" s="89" t="s">
        <v>2565</v>
      </c>
      <c r="E100" s="89" t="s">
        <v>2570</v>
      </c>
      <c r="F100" s="89" t="s">
        <v>2570</v>
      </c>
      <c r="G100" s="89">
        <v>1113</v>
      </c>
      <c r="H100" s="89" t="s">
        <v>2401</v>
      </c>
      <c r="I100" s="89"/>
      <c r="J100" s="89"/>
      <c r="K100" s="89"/>
      <c r="L100" s="89"/>
      <c r="M100" s="89">
        <v>50</v>
      </c>
      <c r="N100" s="89" t="s">
        <v>2402</v>
      </c>
      <c r="O100" s="90">
        <v>352</v>
      </c>
      <c r="P100" s="180"/>
      <c r="Q100" s="180"/>
    </row>
    <row r="101" spans="1:17" ht="15" customHeight="1">
      <c r="A101" s="83" t="str">
        <f t="shared" si="1"/>
        <v>WWF331</v>
      </c>
      <c r="B101" s="88"/>
      <c r="C101" s="89"/>
      <c r="D101" s="89" t="s">
        <v>2417</v>
      </c>
      <c r="E101" s="89"/>
      <c r="F101" s="89" t="s">
        <v>2571</v>
      </c>
      <c r="G101" s="89">
        <v>1024</v>
      </c>
      <c r="H101" s="89" t="s">
        <v>2401</v>
      </c>
      <c r="I101" s="89"/>
      <c r="J101" s="89"/>
      <c r="K101" s="89"/>
      <c r="L101" s="89"/>
      <c r="M101" s="89">
        <v>50</v>
      </c>
      <c r="N101" s="89" t="s">
        <v>2402</v>
      </c>
      <c r="O101" s="90">
        <v>352</v>
      </c>
      <c r="P101" s="179" t="s">
        <v>2572</v>
      </c>
      <c r="Q101" s="179" t="s">
        <v>2573</v>
      </c>
    </row>
    <row r="102" spans="1:17" ht="15" customHeight="1">
      <c r="A102" s="83">
        <f t="shared" si="1"/>
        <v>0</v>
      </c>
      <c r="B102" s="88"/>
      <c r="C102" s="89"/>
      <c r="D102" s="89" t="s">
        <v>2417</v>
      </c>
      <c r="E102" s="89" t="s">
        <v>2574</v>
      </c>
      <c r="F102" s="89" t="s">
        <v>2574</v>
      </c>
      <c r="G102" s="89">
        <v>1048</v>
      </c>
      <c r="H102" s="89" t="s">
        <v>2401</v>
      </c>
      <c r="I102" s="89"/>
      <c r="J102" s="89"/>
      <c r="K102" s="89"/>
      <c r="L102" s="89"/>
      <c r="M102" s="89">
        <v>50</v>
      </c>
      <c r="N102" s="89" t="s">
        <v>2402</v>
      </c>
      <c r="O102" s="90">
        <v>352</v>
      </c>
      <c r="P102" s="182"/>
      <c r="Q102" s="182"/>
    </row>
    <row r="103" spans="1:17" ht="15" customHeight="1">
      <c r="A103" s="83">
        <f t="shared" si="1"/>
        <v>0</v>
      </c>
      <c r="B103" s="88"/>
      <c r="C103" s="89"/>
      <c r="D103" s="89" t="s">
        <v>2417</v>
      </c>
      <c r="E103" s="89" t="s">
        <v>2575</v>
      </c>
      <c r="F103" s="89" t="s">
        <v>2575</v>
      </c>
      <c r="G103" s="89">
        <v>1032</v>
      </c>
      <c r="H103" s="89" t="s">
        <v>2401</v>
      </c>
      <c r="I103" s="89"/>
      <c r="J103" s="89"/>
      <c r="K103" s="89"/>
      <c r="L103" s="89"/>
      <c r="M103" s="89">
        <v>50</v>
      </c>
      <c r="N103" s="89" t="s">
        <v>2402</v>
      </c>
      <c r="O103" s="90">
        <v>352</v>
      </c>
      <c r="P103" s="180"/>
      <c r="Q103" s="180"/>
    </row>
    <row r="104" spans="1:17" ht="15" customHeight="1">
      <c r="A104" s="83" t="str">
        <f t="shared" si="1"/>
        <v>WWF332</v>
      </c>
      <c r="B104" s="88"/>
      <c r="C104" s="89"/>
      <c r="D104" s="89" t="s">
        <v>2417</v>
      </c>
      <c r="E104" s="89" t="s">
        <v>2576</v>
      </c>
      <c r="F104" s="89" t="s">
        <v>2576</v>
      </c>
      <c r="G104" s="89">
        <v>1079</v>
      </c>
      <c r="H104" s="89"/>
      <c r="I104" s="89" t="s">
        <v>2401</v>
      </c>
      <c r="J104" s="89"/>
      <c r="K104" s="89"/>
      <c r="L104" s="89"/>
      <c r="M104" s="89">
        <v>50</v>
      </c>
      <c r="N104" s="89" t="s">
        <v>2402</v>
      </c>
      <c r="O104" s="90">
        <v>352</v>
      </c>
      <c r="P104" s="181" t="s">
        <v>2577</v>
      </c>
      <c r="Q104" s="181" t="s">
        <v>2578</v>
      </c>
    </row>
    <row r="105" spans="1:17" ht="15" customHeight="1">
      <c r="A105" s="83">
        <f t="shared" si="1"/>
        <v>0</v>
      </c>
      <c r="B105" s="88" t="s">
        <v>2464</v>
      </c>
      <c r="C105" s="89"/>
      <c r="D105" s="89" t="s">
        <v>2417</v>
      </c>
      <c r="E105" s="89" t="s">
        <v>2579</v>
      </c>
      <c r="F105" s="89" t="s">
        <v>2579</v>
      </c>
      <c r="G105" s="89">
        <v>1075</v>
      </c>
      <c r="H105" s="89" t="s">
        <v>2401</v>
      </c>
      <c r="I105" s="89"/>
      <c r="J105" s="89"/>
      <c r="K105" s="89"/>
      <c r="L105" s="89"/>
      <c r="M105" s="89">
        <v>50</v>
      </c>
      <c r="N105" s="89" t="s">
        <v>2402</v>
      </c>
      <c r="O105" s="90">
        <v>352</v>
      </c>
      <c r="P105" s="181"/>
      <c r="Q105" s="181"/>
    </row>
    <row r="106" spans="1:17" ht="15" customHeight="1">
      <c r="A106" s="83" t="str">
        <f t="shared" si="1"/>
        <v>WWF333</v>
      </c>
      <c r="B106" s="88"/>
      <c r="C106" s="89"/>
      <c r="D106" s="89" t="s">
        <v>2417</v>
      </c>
      <c r="E106" s="89" t="s">
        <v>2580</v>
      </c>
      <c r="F106" s="89" t="s">
        <v>2580</v>
      </c>
      <c r="G106" s="89">
        <v>1042</v>
      </c>
      <c r="H106" s="89" t="s">
        <v>2401</v>
      </c>
      <c r="I106" s="89"/>
      <c r="J106" s="89"/>
      <c r="K106" s="89"/>
      <c r="L106" s="89"/>
      <c r="M106" s="89">
        <v>50</v>
      </c>
      <c r="N106" s="89" t="s">
        <v>2402</v>
      </c>
      <c r="O106" s="90">
        <v>352</v>
      </c>
      <c r="P106" s="181" t="s">
        <v>2581</v>
      </c>
      <c r="Q106" s="181" t="s">
        <v>666</v>
      </c>
    </row>
    <row r="107" spans="1:17" ht="15" customHeight="1">
      <c r="A107" s="83">
        <f t="shared" si="1"/>
        <v>0</v>
      </c>
      <c r="B107" s="88"/>
      <c r="C107" s="89"/>
      <c r="D107" s="89" t="s">
        <v>2417</v>
      </c>
      <c r="E107" s="89" t="s">
        <v>2582</v>
      </c>
      <c r="F107" s="89" t="s">
        <v>2582</v>
      </c>
      <c r="G107" s="89">
        <v>1031</v>
      </c>
      <c r="H107" s="89" t="s">
        <v>2401</v>
      </c>
      <c r="I107" s="89"/>
      <c r="J107" s="89"/>
      <c r="K107" s="89"/>
      <c r="L107" s="89"/>
      <c r="M107" s="89">
        <v>50</v>
      </c>
      <c r="N107" s="89" t="s">
        <v>2402</v>
      </c>
      <c r="O107" s="90">
        <v>352</v>
      </c>
      <c r="P107" s="181"/>
      <c r="Q107" s="181"/>
    </row>
    <row r="108" spans="1:17" ht="15" customHeight="1">
      <c r="A108" s="83" t="str">
        <f t="shared" si="1"/>
        <v>WWF334</v>
      </c>
      <c r="B108" s="88"/>
      <c r="C108" s="89" t="s">
        <v>2565</v>
      </c>
      <c r="D108" s="89" t="s">
        <v>2565</v>
      </c>
      <c r="E108" s="89"/>
      <c r="F108" s="89" t="s">
        <v>2583</v>
      </c>
      <c r="G108" s="89">
        <v>1026</v>
      </c>
      <c r="H108" s="89" t="s">
        <v>2401</v>
      </c>
      <c r="I108" s="89"/>
      <c r="J108" s="89"/>
      <c r="K108" s="89"/>
      <c r="L108" s="89"/>
      <c r="M108" s="89">
        <v>50</v>
      </c>
      <c r="N108" s="89" t="s">
        <v>2402</v>
      </c>
      <c r="O108" s="90">
        <v>352</v>
      </c>
      <c r="P108" s="91">
        <v>1026</v>
      </c>
      <c r="Q108" s="91" t="s">
        <v>2584</v>
      </c>
    </row>
    <row r="109" spans="1:17" ht="15" customHeight="1">
      <c r="A109" s="83" t="str">
        <f t="shared" si="1"/>
        <v>WWF335</v>
      </c>
      <c r="B109" s="88"/>
      <c r="C109" s="89"/>
      <c r="D109" s="89"/>
      <c r="E109" s="89"/>
      <c r="F109" s="89" t="s">
        <v>2585</v>
      </c>
      <c r="G109" s="89">
        <v>1030</v>
      </c>
      <c r="H109" s="89"/>
      <c r="I109" s="89" t="s">
        <v>2401</v>
      </c>
      <c r="J109" s="89"/>
      <c r="K109" s="89"/>
      <c r="L109" s="89"/>
      <c r="M109" s="89">
        <v>50</v>
      </c>
      <c r="N109" s="89" t="s">
        <v>2402</v>
      </c>
      <c r="O109" s="90">
        <v>352</v>
      </c>
      <c r="P109" s="91">
        <v>1030</v>
      </c>
      <c r="Q109" s="91" t="s">
        <v>237</v>
      </c>
    </row>
    <row r="110" spans="1:17" ht="15" customHeight="1">
      <c r="A110" s="83" t="str">
        <f t="shared" si="1"/>
        <v>WWF336</v>
      </c>
      <c r="B110" s="88">
        <v>41556</v>
      </c>
      <c r="C110" s="89" t="s">
        <v>2399</v>
      </c>
      <c r="D110" s="89" t="s">
        <v>2399</v>
      </c>
      <c r="E110" s="89" t="s">
        <v>2586</v>
      </c>
      <c r="F110" s="89" t="s">
        <v>2586</v>
      </c>
      <c r="G110" s="89">
        <v>1034</v>
      </c>
      <c r="H110" s="89" t="s">
        <v>2401</v>
      </c>
      <c r="I110" s="89"/>
      <c r="J110" s="89"/>
      <c r="K110" s="89"/>
      <c r="L110" s="89"/>
      <c r="M110" s="89">
        <v>50</v>
      </c>
      <c r="N110" s="89" t="s">
        <v>2402</v>
      </c>
      <c r="O110" s="90">
        <v>352</v>
      </c>
      <c r="P110" s="179" t="s">
        <v>2587</v>
      </c>
      <c r="Q110" s="179" t="s">
        <v>2588</v>
      </c>
    </row>
    <row r="111" spans="1:17" ht="15" customHeight="1">
      <c r="A111" s="83">
        <f t="shared" si="1"/>
        <v>0</v>
      </c>
      <c r="B111" s="88">
        <v>41556</v>
      </c>
      <c r="C111" s="89" t="s">
        <v>2399</v>
      </c>
      <c r="D111" s="89" t="s">
        <v>2399</v>
      </c>
      <c r="E111" s="89" t="s">
        <v>2589</v>
      </c>
      <c r="F111" s="89" t="s">
        <v>2589</v>
      </c>
      <c r="G111" s="89">
        <v>1043</v>
      </c>
      <c r="H111" s="89" t="s">
        <v>2401</v>
      </c>
      <c r="I111" s="89"/>
      <c r="J111" s="89"/>
      <c r="K111" s="89"/>
      <c r="L111" s="89"/>
      <c r="M111" s="89">
        <v>50</v>
      </c>
      <c r="N111" s="89" t="s">
        <v>2402</v>
      </c>
      <c r="O111" s="90">
        <v>352</v>
      </c>
      <c r="P111" s="180"/>
      <c r="Q111" s="180"/>
    </row>
    <row r="112" spans="1:17" ht="15" customHeight="1">
      <c r="A112" s="83" t="str">
        <f t="shared" si="1"/>
        <v>WWF337</v>
      </c>
      <c r="B112" s="88"/>
      <c r="C112" s="89" t="s">
        <v>2417</v>
      </c>
      <c r="D112" s="89" t="s">
        <v>2417</v>
      </c>
      <c r="E112" s="89"/>
      <c r="F112" s="89" t="s">
        <v>2590</v>
      </c>
      <c r="G112" s="89">
        <v>1059</v>
      </c>
      <c r="H112" s="89" t="s">
        <v>2401</v>
      </c>
      <c r="I112" s="89"/>
      <c r="J112" s="89"/>
      <c r="K112" s="89"/>
      <c r="L112" s="89"/>
      <c r="M112" s="89">
        <v>50</v>
      </c>
      <c r="N112" s="89" t="s">
        <v>2402</v>
      </c>
      <c r="O112" s="90">
        <v>352</v>
      </c>
      <c r="P112" s="179" t="s">
        <v>2591</v>
      </c>
      <c r="Q112" s="179" t="s">
        <v>2592</v>
      </c>
    </row>
    <row r="113" spans="1:17" ht="15" customHeight="1">
      <c r="A113" s="83">
        <f t="shared" si="1"/>
        <v>0</v>
      </c>
      <c r="B113" s="88"/>
      <c r="C113" s="89" t="s">
        <v>2565</v>
      </c>
      <c r="D113" s="89" t="s">
        <v>2565</v>
      </c>
      <c r="E113" s="89" t="s">
        <v>2593</v>
      </c>
      <c r="F113" s="89" t="s">
        <v>2593</v>
      </c>
      <c r="G113" s="89">
        <v>1082</v>
      </c>
      <c r="H113" s="89" t="s">
        <v>2401</v>
      </c>
      <c r="I113" s="89"/>
      <c r="J113" s="89"/>
      <c r="K113" s="89"/>
      <c r="L113" s="89"/>
      <c r="M113" s="89">
        <v>50</v>
      </c>
      <c r="N113" s="89" t="s">
        <v>2402</v>
      </c>
      <c r="O113" s="90">
        <v>352</v>
      </c>
      <c r="P113" s="182"/>
      <c r="Q113" s="182"/>
    </row>
    <row r="114" spans="1:17" ht="15" customHeight="1">
      <c r="A114" s="83">
        <f t="shared" si="1"/>
        <v>0</v>
      </c>
      <c r="B114" s="88">
        <v>41555</v>
      </c>
      <c r="C114" s="89" t="s">
        <v>2565</v>
      </c>
      <c r="D114" s="89" t="s">
        <v>2565</v>
      </c>
      <c r="E114" s="89"/>
      <c r="F114" s="89" t="s">
        <v>2594</v>
      </c>
      <c r="G114" s="89">
        <v>1012</v>
      </c>
      <c r="H114" s="89" t="s">
        <v>2401</v>
      </c>
      <c r="I114" s="89"/>
      <c r="J114" s="89"/>
      <c r="K114" s="89"/>
      <c r="L114" s="89"/>
      <c r="M114" s="89">
        <v>50</v>
      </c>
      <c r="N114" s="89" t="s">
        <v>2402</v>
      </c>
      <c r="O114" s="90">
        <v>352</v>
      </c>
      <c r="P114" s="180"/>
      <c r="Q114" s="180"/>
    </row>
    <row r="115" spans="1:17" ht="15" customHeight="1">
      <c r="A115" s="83" t="str">
        <f t="shared" si="1"/>
        <v>WWF338</v>
      </c>
      <c r="B115" s="88"/>
      <c r="C115" s="89" t="s">
        <v>2565</v>
      </c>
      <c r="D115" s="89"/>
      <c r="E115" s="89"/>
      <c r="F115" s="89" t="s">
        <v>2595</v>
      </c>
      <c r="G115" s="89">
        <v>1035</v>
      </c>
      <c r="H115" s="89" t="s">
        <v>2401</v>
      </c>
      <c r="I115" s="89"/>
      <c r="J115" s="89"/>
      <c r="K115" s="89"/>
      <c r="L115" s="89"/>
      <c r="M115" s="89">
        <v>50</v>
      </c>
      <c r="N115" s="89" t="s">
        <v>2402</v>
      </c>
      <c r="O115" s="90">
        <v>352</v>
      </c>
      <c r="P115" s="179" t="s">
        <v>2596</v>
      </c>
      <c r="Q115" s="179" t="s">
        <v>2597</v>
      </c>
    </row>
    <row r="116" spans="1:17" ht="15" customHeight="1">
      <c r="A116" s="83">
        <f t="shared" si="1"/>
        <v>0</v>
      </c>
      <c r="B116" s="88"/>
      <c r="C116" s="89" t="s">
        <v>2565</v>
      </c>
      <c r="D116" s="89"/>
      <c r="E116" s="89"/>
      <c r="F116" s="89" t="s">
        <v>2598</v>
      </c>
      <c r="G116" s="89">
        <v>1094</v>
      </c>
      <c r="H116" s="89" t="s">
        <v>2401</v>
      </c>
      <c r="I116" s="89"/>
      <c r="J116" s="89"/>
      <c r="K116" s="89"/>
      <c r="L116" s="89"/>
      <c r="M116" s="89">
        <v>50</v>
      </c>
      <c r="N116" s="89" t="s">
        <v>2402</v>
      </c>
      <c r="O116" s="90">
        <v>352</v>
      </c>
      <c r="P116" s="180"/>
      <c r="Q116" s="180"/>
    </row>
    <row r="117" spans="1:17" ht="15" customHeight="1">
      <c r="A117" s="83" t="str">
        <f t="shared" si="1"/>
        <v>WWF339</v>
      </c>
      <c r="B117" s="88"/>
      <c r="C117" s="89" t="s">
        <v>2565</v>
      </c>
      <c r="D117" s="89"/>
      <c r="E117" s="89"/>
      <c r="F117" s="89" t="s">
        <v>2599</v>
      </c>
      <c r="G117" s="89">
        <v>1137</v>
      </c>
      <c r="H117" s="89" t="s">
        <v>2401</v>
      </c>
      <c r="I117" s="89"/>
      <c r="J117" s="89"/>
      <c r="K117" s="89"/>
      <c r="L117" s="89"/>
      <c r="M117" s="89">
        <v>50</v>
      </c>
      <c r="N117" s="89" t="s">
        <v>2402</v>
      </c>
      <c r="O117" s="90">
        <v>352</v>
      </c>
      <c r="P117" s="179" t="s">
        <v>2600</v>
      </c>
      <c r="Q117" s="179" t="s">
        <v>2601</v>
      </c>
    </row>
    <row r="118" spans="1:17" ht="15" customHeight="1">
      <c r="A118" s="83">
        <f t="shared" si="1"/>
        <v>0</v>
      </c>
      <c r="B118" s="88"/>
      <c r="C118" s="89" t="s">
        <v>2565</v>
      </c>
      <c r="D118" s="89"/>
      <c r="E118" s="89"/>
      <c r="F118" s="89" t="s">
        <v>2602</v>
      </c>
      <c r="G118" s="89">
        <v>1037</v>
      </c>
      <c r="H118" s="89" t="s">
        <v>2401</v>
      </c>
      <c r="I118" s="89"/>
      <c r="J118" s="89"/>
      <c r="K118" s="89"/>
      <c r="L118" s="89"/>
      <c r="M118" s="89">
        <v>50</v>
      </c>
      <c r="N118" s="89" t="s">
        <v>2402</v>
      </c>
      <c r="O118" s="90">
        <v>352</v>
      </c>
      <c r="P118" s="182"/>
      <c r="Q118" s="182"/>
    </row>
    <row r="119" spans="1:17" ht="15" customHeight="1">
      <c r="A119" s="83">
        <f t="shared" si="1"/>
        <v>0</v>
      </c>
      <c r="B119" s="88"/>
      <c r="C119" s="89" t="s">
        <v>2565</v>
      </c>
      <c r="D119" s="89"/>
      <c r="E119" s="89"/>
      <c r="F119" s="89" t="s">
        <v>2603</v>
      </c>
      <c r="G119" s="89">
        <v>1096</v>
      </c>
      <c r="H119" s="89"/>
      <c r="I119" s="89" t="s">
        <v>2401</v>
      </c>
      <c r="J119" s="89"/>
      <c r="K119" s="89"/>
      <c r="L119" s="89"/>
      <c r="M119" s="89">
        <v>50</v>
      </c>
      <c r="N119" s="89" t="s">
        <v>2402</v>
      </c>
      <c r="O119" s="90">
        <v>352</v>
      </c>
      <c r="P119" s="180"/>
      <c r="Q119" s="180"/>
    </row>
    <row r="120" spans="1:17" ht="15" customHeight="1">
      <c r="A120" s="83" t="str">
        <f t="shared" si="1"/>
        <v>WWF340</v>
      </c>
      <c r="B120" s="88"/>
      <c r="C120" s="89"/>
      <c r="D120" s="89"/>
      <c r="E120" s="89"/>
      <c r="F120" s="89" t="s">
        <v>2604</v>
      </c>
      <c r="G120" s="89">
        <v>1040</v>
      </c>
      <c r="H120" s="89" t="s">
        <v>2401</v>
      </c>
      <c r="I120" s="89"/>
      <c r="J120" s="89"/>
      <c r="K120" s="89"/>
      <c r="L120" s="89"/>
      <c r="M120" s="89">
        <v>50</v>
      </c>
      <c r="N120" s="89" t="s">
        <v>2402</v>
      </c>
      <c r="O120" s="90">
        <v>352</v>
      </c>
      <c r="P120" s="91">
        <v>1040</v>
      </c>
      <c r="Q120" s="91" t="s">
        <v>2605</v>
      </c>
    </row>
    <row r="121" spans="1:17" ht="15" customHeight="1">
      <c r="A121" s="83" t="str">
        <f t="shared" si="1"/>
        <v>WWF341</v>
      </c>
      <c r="B121" s="88" t="s">
        <v>2464</v>
      </c>
      <c r="C121" s="89" t="s">
        <v>2565</v>
      </c>
      <c r="D121" s="89" t="s">
        <v>2417</v>
      </c>
      <c r="E121" s="89" t="s">
        <v>2606</v>
      </c>
      <c r="F121" s="89" t="s">
        <v>2606</v>
      </c>
      <c r="G121" s="89">
        <v>1022</v>
      </c>
      <c r="H121" s="89" t="s">
        <v>2401</v>
      </c>
      <c r="I121" s="89"/>
      <c r="J121" s="89"/>
      <c r="K121" s="89"/>
      <c r="L121" s="89"/>
      <c r="M121" s="89">
        <v>50</v>
      </c>
      <c r="N121" s="89" t="s">
        <v>2402</v>
      </c>
      <c r="O121" s="90">
        <v>352</v>
      </c>
      <c r="P121" s="179" t="s">
        <v>2607</v>
      </c>
      <c r="Q121" s="179" t="s">
        <v>2608</v>
      </c>
    </row>
    <row r="122" spans="1:17" ht="15" customHeight="1">
      <c r="A122" s="83">
        <f t="shared" si="1"/>
        <v>0</v>
      </c>
      <c r="B122" s="88"/>
      <c r="C122" s="89" t="s">
        <v>2565</v>
      </c>
      <c r="D122" s="89" t="s">
        <v>2417</v>
      </c>
      <c r="E122" s="89" t="s">
        <v>2609</v>
      </c>
      <c r="F122" s="89" t="s">
        <v>2609</v>
      </c>
      <c r="G122" s="89">
        <v>1041</v>
      </c>
      <c r="H122" s="89" t="s">
        <v>2401</v>
      </c>
      <c r="I122" s="89"/>
      <c r="J122" s="89"/>
      <c r="K122" s="89"/>
      <c r="L122" s="89"/>
      <c r="M122" s="89">
        <v>50</v>
      </c>
      <c r="N122" s="89" t="s">
        <v>2402</v>
      </c>
      <c r="O122" s="90">
        <v>352</v>
      </c>
      <c r="P122" s="182"/>
      <c r="Q122" s="182"/>
    </row>
    <row r="123" spans="1:17" ht="15" customHeight="1">
      <c r="A123" s="83">
        <f t="shared" si="1"/>
        <v>0</v>
      </c>
      <c r="B123" s="88"/>
      <c r="C123" s="89" t="s">
        <v>2565</v>
      </c>
      <c r="D123" s="89" t="s">
        <v>2417</v>
      </c>
      <c r="E123" s="89" t="s">
        <v>2610</v>
      </c>
      <c r="F123" s="89" t="s">
        <v>2610</v>
      </c>
      <c r="G123" s="89">
        <v>1051</v>
      </c>
      <c r="H123" s="89" t="s">
        <v>2401</v>
      </c>
      <c r="I123" s="89"/>
      <c r="J123" s="89"/>
      <c r="K123" s="89"/>
      <c r="L123" s="89"/>
      <c r="M123" s="89">
        <v>50</v>
      </c>
      <c r="N123" s="89" t="s">
        <v>2402</v>
      </c>
      <c r="O123" s="90">
        <v>352</v>
      </c>
      <c r="P123" s="180"/>
      <c r="Q123" s="180"/>
    </row>
    <row r="124" spans="1:17" ht="15" customHeight="1">
      <c r="A124" s="83" t="str">
        <f t="shared" si="1"/>
        <v>WWF342</v>
      </c>
      <c r="B124" s="88"/>
      <c r="C124" s="89" t="s">
        <v>2565</v>
      </c>
      <c r="D124" s="89" t="s">
        <v>2417</v>
      </c>
      <c r="E124" s="89" t="s">
        <v>2611</v>
      </c>
      <c r="F124" s="89" t="s">
        <v>2611</v>
      </c>
      <c r="G124" s="89">
        <v>1033</v>
      </c>
      <c r="H124" s="89" t="s">
        <v>2401</v>
      </c>
      <c r="I124" s="89"/>
      <c r="J124" s="89"/>
      <c r="K124" s="89"/>
      <c r="L124" s="89"/>
      <c r="M124" s="89">
        <v>50</v>
      </c>
      <c r="N124" s="89" t="s">
        <v>2402</v>
      </c>
      <c r="O124" s="90">
        <v>352</v>
      </c>
      <c r="P124" s="179" t="s">
        <v>2612</v>
      </c>
      <c r="Q124" s="179" t="s">
        <v>2613</v>
      </c>
    </row>
    <row r="125" spans="1:17" ht="15" customHeight="1">
      <c r="A125" s="83">
        <f t="shared" si="1"/>
        <v>0</v>
      </c>
      <c r="B125" s="88"/>
      <c r="C125" s="89" t="s">
        <v>2565</v>
      </c>
      <c r="D125" s="89" t="s">
        <v>2417</v>
      </c>
      <c r="E125" s="89" t="s">
        <v>2614</v>
      </c>
      <c r="F125" s="89" t="s">
        <v>2614</v>
      </c>
      <c r="G125" s="89">
        <v>1060</v>
      </c>
      <c r="H125" s="89" t="s">
        <v>2401</v>
      </c>
      <c r="I125" s="89"/>
      <c r="J125" s="89"/>
      <c r="K125" s="89"/>
      <c r="L125" s="89"/>
      <c r="M125" s="89">
        <v>50</v>
      </c>
      <c r="N125" s="89" t="s">
        <v>2402</v>
      </c>
      <c r="O125" s="90">
        <v>352</v>
      </c>
      <c r="P125" s="180"/>
      <c r="Q125" s="180"/>
    </row>
    <row r="126" spans="1:17" ht="15" customHeight="1">
      <c r="A126" s="83" t="str">
        <f t="shared" si="1"/>
        <v>WWF343</v>
      </c>
      <c r="B126" s="93">
        <v>41527</v>
      </c>
      <c r="C126" s="94" t="s">
        <v>2615</v>
      </c>
      <c r="D126" s="94" t="s">
        <v>2616</v>
      </c>
      <c r="E126" s="89"/>
      <c r="F126" s="89" t="s">
        <v>2617</v>
      </c>
      <c r="G126" s="89" t="e">
        <f>G256+1</f>
        <v>#REF!</v>
      </c>
      <c r="H126" s="89"/>
      <c r="I126" s="89" t="s">
        <v>2401</v>
      </c>
      <c r="J126" s="89"/>
      <c r="K126" s="89"/>
      <c r="L126" s="89"/>
      <c r="M126" s="89">
        <v>50</v>
      </c>
      <c r="N126" s="89" t="s">
        <v>2618</v>
      </c>
      <c r="O126" s="90">
        <v>410</v>
      </c>
      <c r="P126" s="179" t="s">
        <v>2619</v>
      </c>
      <c r="Q126" s="179" t="s">
        <v>2620</v>
      </c>
    </row>
    <row r="127" spans="1:17" ht="15" customHeight="1">
      <c r="A127" s="83">
        <f t="shared" si="1"/>
        <v>0</v>
      </c>
      <c r="B127" s="89"/>
      <c r="C127" s="94"/>
      <c r="D127" s="94"/>
      <c r="E127" s="89"/>
      <c r="F127" s="89" t="s">
        <v>2621</v>
      </c>
      <c r="G127" s="89">
        <f>G274+1</f>
        <v>1150</v>
      </c>
      <c r="H127" s="89" t="s">
        <v>2401</v>
      </c>
      <c r="I127" s="89"/>
      <c r="J127" s="89"/>
      <c r="K127" s="89"/>
      <c r="L127" s="89"/>
      <c r="M127" s="89">
        <v>50</v>
      </c>
      <c r="N127" s="89" t="s">
        <v>2618</v>
      </c>
      <c r="O127" s="90"/>
      <c r="P127" s="180"/>
      <c r="Q127" s="180"/>
    </row>
    <row r="128" spans="1:17" ht="15" customHeight="1">
      <c r="A128" s="83" t="str">
        <f t="shared" si="1"/>
        <v>WWF344</v>
      </c>
      <c r="B128" s="89"/>
      <c r="C128" s="94"/>
      <c r="D128" s="94"/>
      <c r="E128" s="89"/>
      <c r="F128" s="89" t="s">
        <v>2622</v>
      </c>
      <c r="G128" s="89">
        <f>G127+1</f>
        <v>1151</v>
      </c>
      <c r="H128" s="89" t="s">
        <v>2401</v>
      </c>
      <c r="I128" s="89"/>
      <c r="J128" s="89"/>
      <c r="K128" s="89"/>
      <c r="L128" s="89"/>
      <c r="M128" s="89">
        <v>50</v>
      </c>
      <c r="N128" s="89" t="s">
        <v>2618</v>
      </c>
      <c r="O128" s="90"/>
      <c r="P128" s="179" t="s">
        <v>2623</v>
      </c>
      <c r="Q128" s="179" t="s">
        <v>2624</v>
      </c>
    </row>
    <row r="129" spans="1:19" ht="15" customHeight="1">
      <c r="A129" s="83">
        <f t="shared" si="1"/>
        <v>0</v>
      </c>
      <c r="B129" s="93">
        <v>41528</v>
      </c>
      <c r="C129" s="94" t="s">
        <v>2625</v>
      </c>
      <c r="D129" s="94" t="s">
        <v>2616</v>
      </c>
      <c r="E129" s="89"/>
      <c r="F129" s="89" t="s">
        <v>2626</v>
      </c>
      <c r="G129" s="89">
        <f>G135+1</f>
        <v>1156</v>
      </c>
      <c r="H129" s="89" t="s">
        <v>2401</v>
      </c>
      <c r="I129" s="89"/>
      <c r="J129" s="89"/>
      <c r="K129" s="89"/>
      <c r="L129" s="89"/>
      <c r="M129" s="89">
        <v>50</v>
      </c>
      <c r="N129" s="89" t="s">
        <v>2618</v>
      </c>
      <c r="O129" s="90">
        <v>410</v>
      </c>
      <c r="P129" s="180"/>
      <c r="Q129" s="180"/>
    </row>
    <row r="130" spans="1:19" ht="15" customHeight="1">
      <c r="A130" s="83" t="str">
        <f t="shared" si="1"/>
        <v>WWF345</v>
      </c>
      <c r="B130" s="89"/>
      <c r="C130" s="94"/>
      <c r="D130" s="94"/>
      <c r="E130" s="89"/>
      <c r="F130" s="89" t="s">
        <v>2627</v>
      </c>
      <c r="G130" s="89">
        <f>G128+1</f>
        <v>1152</v>
      </c>
      <c r="H130" s="89" t="s">
        <v>2401</v>
      </c>
      <c r="I130" s="89"/>
      <c r="J130" s="89"/>
      <c r="K130" s="89"/>
      <c r="L130" s="89"/>
      <c r="M130" s="89">
        <v>50</v>
      </c>
      <c r="N130" s="89" t="s">
        <v>2618</v>
      </c>
      <c r="O130" s="90"/>
      <c r="P130" s="179" t="s">
        <v>2628</v>
      </c>
      <c r="Q130" s="179" t="s">
        <v>269</v>
      </c>
    </row>
    <row r="131" spans="1:19" ht="15" customHeight="1">
      <c r="A131" s="83">
        <f t="shared" ref="A131:A194" si="2">Q131</f>
        <v>0</v>
      </c>
      <c r="B131" s="93">
        <v>41528</v>
      </c>
      <c r="C131" s="94" t="s">
        <v>2625</v>
      </c>
      <c r="D131" s="94" t="s">
        <v>2616</v>
      </c>
      <c r="E131" s="89"/>
      <c r="F131" s="89" t="s">
        <v>2629</v>
      </c>
      <c r="G131" s="89" t="e">
        <f>G183+1</f>
        <v>#REF!</v>
      </c>
      <c r="H131" s="89"/>
      <c r="I131" s="89"/>
      <c r="J131" s="89" t="s">
        <v>2401</v>
      </c>
      <c r="K131" s="89"/>
      <c r="L131" s="89"/>
      <c r="M131" s="89">
        <v>50</v>
      </c>
      <c r="N131" s="89" t="s">
        <v>2618</v>
      </c>
      <c r="O131" s="90">
        <v>410</v>
      </c>
      <c r="P131" s="180"/>
      <c r="Q131" s="180"/>
    </row>
    <row r="132" spans="1:19" ht="15" customHeight="1">
      <c r="A132" s="83" t="str">
        <f t="shared" si="2"/>
        <v>WWF346</v>
      </c>
      <c r="B132" s="93">
        <v>41529</v>
      </c>
      <c r="C132" s="94" t="s">
        <v>2625</v>
      </c>
      <c r="D132" s="94" t="s">
        <v>2616</v>
      </c>
      <c r="E132" s="89"/>
      <c r="F132" s="89" t="s">
        <v>2630</v>
      </c>
      <c r="G132" s="89">
        <f>G130+1</f>
        <v>1153</v>
      </c>
      <c r="H132" s="89" t="s">
        <v>2401</v>
      </c>
      <c r="I132" s="89"/>
      <c r="J132" s="89"/>
      <c r="K132" s="89"/>
      <c r="L132" s="89"/>
      <c r="M132" s="89">
        <v>50</v>
      </c>
      <c r="N132" s="89" t="s">
        <v>2618</v>
      </c>
      <c r="O132" s="90">
        <v>410</v>
      </c>
      <c r="P132" s="179" t="s">
        <v>2631</v>
      </c>
      <c r="Q132" s="179" t="s">
        <v>210</v>
      </c>
    </row>
    <row r="133" spans="1:19" ht="15" customHeight="1">
      <c r="A133" s="83">
        <f t="shared" si="2"/>
        <v>0</v>
      </c>
      <c r="B133" s="93">
        <v>41529</v>
      </c>
      <c r="C133" s="94" t="s">
        <v>2625</v>
      </c>
      <c r="D133" s="94" t="s">
        <v>2632</v>
      </c>
      <c r="E133" s="89"/>
      <c r="F133" s="89" t="s">
        <v>2633</v>
      </c>
      <c r="G133" s="89">
        <f t="shared" ref="G133" si="3">G132+1</f>
        <v>1154</v>
      </c>
      <c r="H133" s="89" t="s">
        <v>2401</v>
      </c>
      <c r="I133" s="89"/>
      <c r="J133" s="89"/>
      <c r="K133" s="89"/>
      <c r="L133" s="89"/>
      <c r="M133" s="89">
        <v>51</v>
      </c>
      <c r="N133" s="89" t="s">
        <v>2618</v>
      </c>
      <c r="O133" s="90">
        <v>410</v>
      </c>
      <c r="P133" s="180"/>
      <c r="Q133" s="180"/>
    </row>
    <row r="134" spans="1:19" ht="15" customHeight="1">
      <c r="A134" s="83" t="str">
        <f t="shared" si="2"/>
        <v>WWF347</v>
      </c>
      <c r="B134" s="93">
        <v>41527</v>
      </c>
      <c r="C134" s="94" t="s">
        <v>2399</v>
      </c>
      <c r="D134" s="94" t="s">
        <v>2399</v>
      </c>
      <c r="E134" s="89"/>
      <c r="F134" s="89" t="s">
        <v>2634</v>
      </c>
      <c r="G134" s="89" t="e">
        <f>G150+1</f>
        <v>#REF!</v>
      </c>
      <c r="H134" s="89"/>
      <c r="I134" s="89"/>
      <c r="J134" s="89" t="s">
        <v>2401</v>
      </c>
      <c r="K134" s="89"/>
      <c r="L134" s="89"/>
      <c r="M134" s="89">
        <v>50</v>
      </c>
      <c r="N134" s="89" t="s">
        <v>2618</v>
      </c>
      <c r="O134" s="90">
        <v>410</v>
      </c>
      <c r="P134" s="179" t="s">
        <v>2635</v>
      </c>
      <c r="Q134" s="179" t="s">
        <v>77</v>
      </c>
    </row>
    <row r="135" spans="1:19" ht="15" customHeight="1">
      <c r="A135" s="83">
        <f t="shared" si="2"/>
        <v>0</v>
      </c>
      <c r="B135" s="89"/>
      <c r="C135" s="94"/>
      <c r="D135" s="94"/>
      <c r="E135" s="89"/>
      <c r="F135" s="89" t="s">
        <v>2636</v>
      </c>
      <c r="G135" s="89">
        <f>G133+1</f>
        <v>1155</v>
      </c>
      <c r="H135" s="89" t="s">
        <v>2401</v>
      </c>
      <c r="I135" s="89"/>
      <c r="J135" s="89"/>
      <c r="K135" s="89"/>
      <c r="L135" s="89"/>
      <c r="M135" s="89">
        <v>50</v>
      </c>
      <c r="N135" s="89" t="s">
        <v>2618</v>
      </c>
      <c r="O135" s="90"/>
      <c r="P135" s="180"/>
      <c r="Q135" s="180"/>
    </row>
    <row r="136" spans="1:19" ht="15" customHeight="1">
      <c r="A136" s="83" t="str">
        <f t="shared" si="2"/>
        <v>WWF348</v>
      </c>
      <c r="B136" s="89"/>
      <c r="C136" s="94"/>
      <c r="D136" s="94"/>
      <c r="E136" s="89"/>
      <c r="F136" s="89" t="s">
        <v>2637</v>
      </c>
      <c r="G136" s="89">
        <f>G129+1</f>
        <v>1157</v>
      </c>
      <c r="H136" s="89" t="s">
        <v>2401</v>
      </c>
      <c r="I136" s="89"/>
      <c r="J136" s="89"/>
      <c r="K136" s="89"/>
      <c r="L136" s="89"/>
      <c r="M136" s="89">
        <v>50</v>
      </c>
      <c r="N136" s="89" t="s">
        <v>2618</v>
      </c>
      <c r="O136" s="90"/>
      <c r="P136" s="91">
        <v>1157</v>
      </c>
      <c r="Q136" s="91" t="s">
        <v>2638</v>
      </c>
    </row>
    <row r="137" spans="1:19" ht="15" customHeight="1">
      <c r="A137" s="83" t="str">
        <f t="shared" si="2"/>
        <v>WWF349</v>
      </c>
      <c r="B137" s="93">
        <v>41526</v>
      </c>
      <c r="C137" s="94" t="s">
        <v>2399</v>
      </c>
      <c r="D137" s="94" t="s">
        <v>2399</v>
      </c>
      <c r="E137" s="89"/>
      <c r="F137" s="89" t="s">
        <v>2639</v>
      </c>
      <c r="G137" s="89" t="e">
        <f>G179+1</f>
        <v>#REF!</v>
      </c>
      <c r="H137" s="89"/>
      <c r="I137" s="89" t="s">
        <v>2401</v>
      </c>
      <c r="J137" s="89"/>
      <c r="K137" s="89"/>
      <c r="L137" s="89"/>
      <c r="M137" s="89">
        <v>50</v>
      </c>
      <c r="N137" s="89" t="s">
        <v>2618</v>
      </c>
      <c r="O137" s="90">
        <v>410</v>
      </c>
      <c r="P137" s="179" t="s">
        <v>2640</v>
      </c>
      <c r="Q137" s="179" t="s">
        <v>2641</v>
      </c>
    </row>
    <row r="138" spans="1:19" ht="15" customHeight="1">
      <c r="A138" s="83">
        <f t="shared" si="2"/>
        <v>0</v>
      </c>
      <c r="B138" s="93">
        <v>41526</v>
      </c>
      <c r="C138" s="94" t="s">
        <v>2642</v>
      </c>
      <c r="D138" s="94" t="s">
        <v>2399</v>
      </c>
      <c r="E138" s="89"/>
      <c r="F138" s="89" t="s">
        <v>2643</v>
      </c>
      <c r="G138" s="89" t="e">
        <f>G148+1</f>
        <v>#REF!</v>
      </c>
      <c r="H138" s="89"/>
      <c r="I138" s="89" t="s">
        <v>2401</v>
      </c>
      <c r="J138" s="89"/>
      <c r="K138" s="89"/>
      <c r="L138" s="89"/>
      <c r="M138" s="89">
        <v>50</v>
      </c>
      <c r="N138" s="89" t="s">
        <v>2618</v>
      </c>
      <c r="O138" s="90">
        <v>410</v>
      </c>
      <c r="P138" s="180"/>
      <c r="Q138" s="180"/>
    </row>
    <row r="139" spans="1:19" ht="15" customHeight="1">
      <c r="A139" s="83" t="str">
        <f t="shared" si="2"/>
        <v>WWF350</v>
      </c>
      <c r="B139" s="93">
        <v>41526</v>
      </c>
      <c r="C139" s="94" t="s">
        <v>2642</v>
      </c>
      <c r="D139" s="94" t="s">
        <v>2399</v>
      </c>
      <c r="E139" s="89"/>
      <c r="F139" s="89" t="s">
        <v>2644</v>
      </c>
      <c r="G139" s="89" t="e">
        <f>G143+1</f>
        <v>#REF!</v>
      </c>
      <c r="H139" s="89" t="s">
        <v>2401</v>
      </c>
      <c r="I139" s="89"/>
      <c r="J139" s="89"/>
      <c r="K139" s="89"/>
      <c r="L139" s="89"/>
      <c r="M139" s="89">
        <v>50</v>
      </c>
      <c r="N139" s="89" t="s">
        <v>2618</v>
      </c>
      <c r="O139" s="90">
        <v>410</v>
      </c>
      <c r="P139" s="179" t="s">
        <v>2645</v>
      </c>
      <c r="Q139" s="179" t="s">
        <v>367</v>
      </c>
    </row>
    <row r="140" spans="1:19" ht="15" customHeight="1">
      <c r="A140" s="83">
        <f t="shared" si="2"/>
        <v>0</v>
      </c>
      <c r="B140" s="93">
        <v>41526</v>
      </c>
      <c r="C140" s="94" t="s">
        <v>2399</v>
      </c>
      <c r="D140" s="94" t="s">
        <v>2399</v>
      </c>
      <c r="E140" s="89"/>
      <c r="F140" s="89" t="s">
        <v>2646</v>
      </c>
      <c r="G140" s="89" t="e">
        <f>#REF!+1</f>
        <v>#REF!</v>
      </c>
      <c r="H140" s="89"/>
      <c r="I140" s="89" t="s">
        <v>2401</v>
      </c>
      <c r="J140" s="89"/>
      <c r="K140" s="89"/>
      <c r="L140" s="89"/>
      <c r="M140" s="89">
        <v>50</v>
      </c>
      <c r="N140" s="89" t="s">
        <v>2618</v>
      </c>
      <c r="O140" s="90">
        <v>410</v>
      </c>
      <c r="P140" s="180"/>
      <c r="Q140" s="180"/>
    </row>
    <row r="141" spans="1:19" ht="15" customHeight="1">
      <c r="A141" s="83" t="str">
        <f t="shared" si="2"/>
        <v>WWF351</v>
      </c>
      <c r="B141" s="93">
        <v>41528</v>
      </c>
      <c r="C141" s="94" t="s">
        <v>2642</v>
      </c>
      <c r="D141" s="94" t="s">
        <v>2647</v>
      </c>
      <c r="E141" s="89" t="s">
        <v>2648</v>
      </c>
      <c r="F141" s="89" t="s">
        <v>2649</v>
      </c>
      <c r="G141" s="89" t="e">
        <f>G140+1</f>
        <v>#REF!</v>
      </c>
      <c r="H141" s="89"/>
      <c r="I141" s="89" t="s">
        <v>2401</v>
      </c>
      <c r="J141" s="89"/>
      <c r="K141" s="89"/>
      <c r="L141" s="89"/>
      <c r="M141" s="89">
        <v>50</v>
      </c>
      <c r="N141" s="89" t="s">
        <v>2618</v>
      </c>
      <c r="O141" s="90">
        <v>410</v>
      </c>
      <c r="P141" s="179" t="s">
        <v>2650</v>
      </c>
      <c r="Q141" s="179" t="s">
        <v>2651</v>
      </c>
    </row>
    <row r="142" spans="1:19" ht="15" customHeight="1">
      <c r="A142" s="83">
        <f t="shared" si="2"/>
        <v>0</v>
      </c>
      <c r="B142" s="93">
        <v>41528</v>
      </c>
      <c r="C142" s="94" t="s">
        <v>2642</v>
      </c>
      <c r="D142" s="94" t="s">
        <v>2647</v>
      </c>
      <c r="E142" s="89" t="s">
        <v>2652</v>
      </c>
      <c r="F142" s="89" t="s">
        <v>2653</v>
      </c>
      <c r="G142" s="89" t="e">
        <f>G141+1</f>
        <v>#REF!</v>
      </c>
      <c r="H142" s="89"/>
      <c r="I142" s="89" t="s">
        <v>2401</v>
      </c>
      <c r="J142" s="89"/>
      <c r="K142" s="89"/>
      <c r="L142" s="89"/>
      <c r="M142" s="89">
        <v>50</v>
      </c>
      <c r="N142" s="89" t="s">
        <v>2618</v>
      </c>
      <c r="O142" s="90">
        <v>410</v>
      </c>
      <c r="P142" s="182"/>
      <c r="Q142" s="182"/>
    </row>
    <row r="143" spans="1:19" ht="15" customHeight="1">
      <c r="A143" s="83">
        <f t="shared" si="2"/>
        <v>0</v>
      </c>
      <c r="B143" s="93">
        <v>41529</v>
      </c>
      <c r="C143" s="94" t="s">
        <v>2642</v>
      </c>
      <c r="D143" s="94" t="s">
        <v>2647</v>
      </c>
      <c r="E143" s="89" t="s">
        <v>2654</v>
      </c>
      <c r="F143" s="89" t="s">
        <v>2655</v>
      </c>
      <c r="G143" s="89" t="e">
        <f>G131+1</f>
        <v>#REF!</v>
      </c>
      <c r="H143" s="89"/>
      <c r="I143" s="89" t="s">
        <v>2401</v>
      </c>
      <c r="J143" s="89"/>
      <c r="K143" s="89"/>
      <c r="L143" s="89"/>
      <c r="M143" s="89">
        <v>50</v>
      </c>
      <c r="N143" s="89" t="s">
        <v>2618</v>
      </c>
      <c r="O143" s="90">
        <v>410</v>
      </c>
      <c r="P143" s="180"/>
      <c r="Q143" s="180"/>
      <c r="S143" s="83" t="s">
        <v>2464</v>
      </c>
    </row>
    <row r="144" spans="1:19" ht="15" customHeight="1">
      <c r="A144" s="83" t="str">
        <f t="shared" si="2"/>
        <v>WWF352</v>
      </c>
      <c r="B144" s="93">
        <v>41529</v>
      </c>
      <c r="C144" s="94" t="s">
        <v>2642</v>
      </c>
      <c r="D144" s="94" t="s">
        <v>2647</v>
      </c>
      <c r="E144" s="89" t="s">
        <v>2656</v>
      </c>
      <c r="F144" s="89" t="s">
        <v>2657</v>
      </c>
      <c r="G144" s="89" t="e">
        <f>G146+1</f>
        <v>#REF!</v>
      </c>
      <c r="H144" s="89"/>
      <c r="I144" s="89" t="s">
        <v>2401</v>
      </c>
      <c r="J144" s="89"/>
      <c r="K144" s="89"/>
      <c r="L144" s="89"/>
      <c r="M144" s="89">
        <v>50</v>
      </c>
      <c r="N144" s="89" t="s">
        <v>2618</v>
      </c>
      <c r="O144" s="90">
        <v>410</v>
      </c>
      <c r="P144" s="179" t="s">
        <v>2658</v>
      </c>
      <c r="Q144" s="179" t="s">
        <v>131</v>
      </c>
    </row>
    <row r="145" spans="1:18" ht="15" customHeight="1">
      <c r="A145" s="83">
        <f t="shared" si="2"/>
        <v>0</v>
      </c>
      <c r="B145" s="93">
        <v>41528</v>
      </c>
      <c r="C145" s="94" t="s">
        <v>2642</v>
      </c>
      <c r="D145" s="94" t="s">
        <v>2647</v>
      </c>
      <c r="E145" s="89" t="s">
        <v>2659</v>
      </c>
      <c r="F145" s="89" t="s">
        <v>2660</v>
      </c>
      <c r="G145" s="89" t="e">
        <f>G139+1</f>
        <v>#REF!</v>
      </c>
      <c r="H145" s="89"/>
      <c r="I145" s="89" t="s">
        <v>2401</v>
      </c>
      <c r="J145" s="89"/>
      <c r="K145" s="89"/>
      <c r="L145" s="89"/>
      <c r="M145" s="89">
        <v>50</v>
      </c>
      <c r="N145" s="89" t="s">
        <v>2618</v>
      </c>
      <c r="O145" s="90">
        <v>410</v>
      </c>
      <c r="P145" s="182"/>
      <c r="Q145" s="182"/>
    </row>
    <row r="146" spans="1:18" ht="15" customHeight="1">
      <c r="A146" s="83">
        <f t="shared" si="2"/>
        <v>0</v>
      </c>
      <c r="B146" s="93">
        <v>41528</v>
      </c>
      <c r="C146" s="94" t="s">
        <v>2642</v>
      </c>
      <c r="D146" s="94" t="s">
        <v>2647</v>
      </c>
      <c r="E146" s="89" t="s">
        <v>2661</v>
      </c>
      <c r="F146" s="89" t="s">
        <v>2662</v>
      </c>
      <c r="G146" s="89" t="e">
        <f>G149+1</f>
        <v>#REF!</v>
      </c>
      <c r="H146" s="89"/>
      <c r="I146" s="89" t="s">
        <v>2401</v>
      </c>
      <c r="J146" s="89"/>
      <c r="K146" s="89"/>
      <c r="L146" s="89"/>
      <c r="M146" s="89">
        <v>50</v>
      </c>
      <c r="N146" s="89" t="s">
        <v>2618</v>
      </c>
      <c r="O146" s="90">
        <v>410</v>
      </c>
      <c r="P146" s="180"/>
      <c r="Q146" s="180"/>
    </row>
    <row r="147" spans="1:18" ht="15" customHeight="1">
      <c r="A147" s="83" t="str">
        <f t="shared" si="2"/>
        <v>WWF353</v>
      </c>
      <c r="B147" s="93">
        <v>41528</v>
      </c>
      <c r="C147" s="94" t="s">
        <v>2399</v>
      </c>
      <c r="D147" s="94" t="s">
        <v>2399</v>
      </c>
      <c r="E147" s="89"/>
      <c r="F147" s="89" t="s">
        <v>2663</v>
      </c>
      <c r="G147" s="89" t="e">
        <f>G145+1</f>
        <v>#REF!</v>
      </c>
      <c r="H147" s="89"/>
      <c r="I147" s="89" t="s">
        <v>2401</v>
      </c>
      <c r="J147" s="89"/>
      <c r="K147" s="89"/>
      <c r="L147" s="89"/>
      <c r="M147" s="89">
        <v>50</v>
      </c>
      <c r="N147" s="89" t="s">
        <v>2618</v>
      </c>
      <c r="O147" s="90">
        <v>410</v>
      </c>
      <c r="P147" s="179" t="s">
        <v>2664</v>
      </c>
      <c r="Q147" s="179" t="s">
        <v>104</v>
      </c>
    </row>
    <row r="148" spans="1:18" ht="15" customHeight="1">
      <c r="A148" s="83">
        <f t="shared" si="2"/>
        <v>0</v>
      </c>
      <c r="B148" s="93">
        <v>41529</v>
      </c>
      <c r="C148" s="94" t="s">
        <v>2665</v>
      </c>
      <c r="D148" s="94" t="s">
        <v>2616</v>
      </c>
      <c r="E148" s="89"/>
      <c r="F148" s="89" t="s">
        <v>2666</v>
      </c>
      <c r="G148" s="89" t="e">
        <f t="shared" ref="G148" si="4">G147+1</f>
        <v>#REF!</v>
      </c>
      <c r="H148" s="89"/>
      <c r="I148" s="89"/>
      <c r="J148" s="89" t="s">
        <v>2401</v>
      </c>
      <c r="K148" s="89"/>
      <c r="L148" s="89"/>
      <c r="M148" s="89">
        <v>50</v>
      </c>
      <c r="N148" s="89" t="s">
        <v>2618</v>
      </c>
      <c r="O148" s="90">
        <v>410</v>
      </c>
      <c r="P148" s="182"/>
      <c r="Q148" s="182"/>
      <c r="R148" s="83" t="s">
        <v>2464</v>
      </c>
    </row>
    <row r="149" spans="1:18" ht="15" customHeight="1">
      <c r="A149" s="83">
        <f t="shared" si="2"/>
        <v>0</v>
      </c>
      <c r="B149" s="93">
        <v>41529</v>
      </c>
      <c r="C149" s="94" t="s">
        <v>2399</v>
      </c>
      <c r="D149" s="94" t="s">
        <v>2399</v>
      </c>
      <c r="E149" s="89"/>
      <c r="F149" s="89" t="s">
        <v>2667</v>
      </c>
      <c r="G149" s="89" t="e">
        <f>G138+1</f>
        <v>#REF!</v>
      </c>
      <c r="H149" s="89"/>
      <c r="I149" s="89" t="s">
        <v>2401</v>
      </c>
      <c r="J149" s="89"/>
      <c r="K149" s="89"/>
      <c r="L149" s="89"/>
      <c r="M149" s="89">
        <v>50</v>
      </c>
      <c r="N149" s="89" t="s">
        <v>2618</v>
      </c>
      <c r="O149" s="90">
        <v>410</v>
      </c>
      <c r="P149" s="180"/>
      <c r="Q149" s="180"/>
    </row>
    <row r="150" spans="1:18" ht="15" customHeight="1">
      <c r="A150" s="83" t="str">
        <f t="shared" si="2"/>
        <v>WWF354</v>
      </c>
      <c r="B150" s="93">
        <v>41529</v>
      </c>
      <c r="C150" s="94" t="s">
        <v>2399</v>
      </c>
      <c r="D150" s="94" t="s">
        <v>2399</v>
      </c>
      <c r="E150" s="89"/>
      <c r="F150" s="89" t="s">
        <v>2668</v>
      </c>
      <c r="G150" s="89" t="e">
        <f>G126+1</f>
        <v>#REF!</v>
      </c>
      <c r="H150" s="89"/>
      <c r="I150" s="89" t="s">
        <v>2401</v>
      </c>
      <c r="J150" s="89"/>
      <c r="K150" s="89"/>
      <c r="L150" s="89"/>
      <c r="M150" s="89">
        <v>50</v>
      </c>
      <c r="N150" s="89" t="s">
        <v>2618</v>
      </c>
      <c r="O150" s="90">
        <v>410</v>
      </c>
      <c r="P150" s="91">
        <v>1227</v>
      </c>
      <c r="Q150" s="91" t="s">
        <v>2669</v>
      </c>
    </row>
    <row r="151" spans="1:18" ht="15" customHeight="1">
      <c r="A151" s="83" t="str">
        <f t="shared" si="2"/>
        <v>WWF355</v>
      </c>
      <c r="B151" s="93">
        <v>41576</v>
      </c>
      <c r="C151" s="94" t="s">
        <v>2399</v>
      </c>
      <c r="D151" s="89" t="s">
        <v>2616</v>
      </c>
      <c r="E151" s="89"/>
      <c r="F151" s="89" t="s">
        <v>2670</v>
      </c>
      <c r="G151" s="89" t="e">
        <f>G199+1</f>
        <v>#REF!</v>
      </c>
      <c r="H151" s="89"/>
      <c r="I151" s="89"/>
      <c r="J151" s="89" t="s">
        <v>2401</v>
      </c>
      <c r="K151" s="89"/>
      <c r="L151" s="89"/>
      <c r="M151" s="89">
        <v>50</v>
      </c>
      <c r="N151" s="89" t="s">
        <v>2671</v>
      </c>
      <c r="O151" s="90">
        <v>21</v>
      </c>
      <c r="P151" s="91">
        <v>1220</v>
      </c>
      <c r="Q151" s="91" t="s">
        <v>2672</v>
      </c>
    </row>
    <row r="152" spans="1:18" ht="15" customHeight="1">
      <c r="A152" s="83" t="str">
        <f t="shared" si="2"/>
        <v>WWF356</v>
      </c>
      <c r="B152" s="93">
        <v>41576</v>
      </c>
      <c r="C152" s="94" t="s">
        <v>2673</v>
      </c>
      <c r="D152" s="89" t="s">
        <v>2616</v>
      </c>
      <c r="E152" s="89"/>
      <c r="F152" s="89" t="s">
        <v>2674</v>
      </c>
      <c r="G152" s="89" t="e">
        <f>G195+1</f>
        <v>#REF!</v>
      </c>
      <c r="H152" s="89"/>
      <c r="I152" s="89"/>
      <c r="J152" s="89" t="s">
        <v>2401</v>
      </c>
      <c r="K152" s="89"/>
      <c r="L152" s="89"/>
      <c r="M152" s="89">
        <v>50</v>
      </c>
      <c r="N152" s="89" t="s">
        <v>2671</v>
      </c>
      <c r="O152" s="90">
        <v>21</v>
      </c>
      <c r="P152" s="179" t="s">
        <v>2675</v>
      </c>
      <c r="Q152" s="179" t="s">
        <v>2676</v>
      </c>
    </row>
    <row r="153" spans="1:18" ht="15" customHeight="1">
      <c r="A153" s="83">
        <f t="shared" si="2"/>
        <v>0</v>
      </c>
      <c r="B153" s="93">
        <v>41576</v>
      </c>
      <c r="C153" s="94" t="s">
        <v>2673</v>
      </c>
      <c r="D153" s="89" t="s">
        <v>2616</v>
      </c>
      <c r="E153" s="89"/>
      <c r="F153" s="89" t="s">
        <v>2677</v>
      </c>
      <c r="G153" s="89">
        <f>G240+1</f>
        <v>1172</v>
      </c>
      <c r="H153" s="89"/>
      <c r="I153" s="89"/>
      <c r="J153" s="89" t="s">
        <v>2401</v>
      </c>
      <c r="K153" s="89"/>
      <c r="L153" s="89"/>
      <c r="M153" s="89">
        <v>50</v>
      </c>
      <c r="N153" s="89" t="s">
        <v>2671</v>
      </c>
      <c r="O153" s="90">
        <v>21</v>
      </c>
      <c r="P153" s="180"/>
      <c r="Q153" s="180"/>
    </row>
    <row r="154" spans="1:18" ht="15" customHeight="1">
      <c r="A154" s="83" t="str">
        <f t="shared" si="2"/>
        <v>WWF357</v>
      </c>
      <c r="B154" s="93">
        <v>41576</v>
      </c>
      <c r="C154" s="94" t="s">
        <v>2673</v>
      </c>
      <c r="D154" s="89" t="s">
        <v>2616</v>
      </c>
      <c r="E154" s="89"/>
      <c r="F154" s="89" t="s">
        <v>2678</v>
      </c>
      <c r="G154" s="89" t="e">
        <f>G207+1</f>
        <v>#REF!</v>
      </c>
      <c r="H154" s="89"/>
      <c r="I154" s="89"/>
      <c r="J154" s="89" t="s">
        <v>2401</v>
      </c>
      <c r="K154" s="89"/>
      <c r="L154" s="89"/>
      <c r="M154" s="89">
        <v>50</v>
      </c>
      <c r="N154" s="89" t="s">
        <v>2671</v>
      </c>
      <c r="O154" s="90">
        <v>21</v>
      </c>
      <c r="P154" s="179" t="s">
        <v>2679</v>
      </c>
      <c r="Q154" s="179" t="s">
        <v>8</v>
      </c>
    </row>
    <row r="155" spans="1:18" ht="15" customHeight="1">
      <c r="A155" s="83">
        <f t="shared" si="2"/>
        <v>0</v>
      </c>
      <c r="B155" s="93">
        <v>41576</v>
      </c>
      <c r="C155" s="94" t="s">
        <v>2673</v>
      </c>
      <c r="D155" s="89" t="s">
        <v>2616</v>
      </c>
      <c r="E155" s="89"/>
      <c r="F155" s="89" t="s">
        <v>2680</v>
      </c>
      <c r="G155" s="89">
        <f>G239+1</f>
        <v>1195</v>
      </c>
      <c r="H155" s="89"/>
      <c r="I155" s="89" t="s">
        <v>2401</v>
      </c>
      <c r="J155" s="89"/>
      <c r="K155" s="89"/>
      <c r="L155" s="89"/>
      <c r="M155" s="89">
        <v>50</v>
      </c>
      <c r="N155" s="89" t="s">
        <v>2671</v>
      </c>
      <c r="O155" s="90">
        <v>21</v>
      </c>
      <c r="P155" s="180"/>
      <c r="Q155" s="180"/>
    </row>
    <row r="156" spans="1:18" ht="15" customHeight="1">
      <c r="A156" s="83" t="str">
        <f t="shared" si="2"/>
        <v>WWF358</v>
      </c>
      <c r="B156" s="93">
        <v>41576</v>
      </c>
      <c r="C156" s="94" t="s">
        <v>2681</v>
      </c>
      <c r="D156" s="89" t="s">
        <v>2681</v>
      </c>
      <c r="E156" s="89"/>
      <c r="F156" s="89" t="s">
        <v>2682</v>
      </c>
      <c r="G156" s="89" t="e">
        <f>G241+1</f>
        <v>#REF!</v>
      </c>
      <c r="H156" s="89"/>
      <c r="I156" s="89" t="s">
        <v>2401</v>
      </c>
      <c r="J156" s="89"/>
      <c r="K156" s="89"/>
      <c r="L156" s="89"/>
      <c r="M156" s="89">
        <v>50</v>
      </c>
      <c r="N156" s="89" t="s">
        <v>2671</v>
      </c>
      <c r="O156" s="90">
        <v>21</v>
      </c>
      <c r="P156" s="91">
        <v>1275</v>
      </c>
      <c r="Q156" s="91" t="s">
        <v>2683</v>
      </c>
    </row>
    <row r="157" spans="1:18" ht="15" customHeight="1">
      <c r="A157" s="83" t="str">
        <f t="shared" si="2"/>
        <v>WWF359</v>
      </c>
      <c r="B157" s="93">
        <v>41577</v>
      </c>
      <c r="C157" s="94" t="s">
        <v>2684</v>
      </c>
      <c r="D157" s="89" t="s">
        <v>2684</v>
      </c>
      <c r="E157" s="89" t="s">
        <v>2685</v>
      </c>
      <c r="F157" s="89" t="s">
        <v>2686</v>
      </c>
      <c r="G157" s="89" t="e">
        <f>G276+1</f>
        <v>#REF!</v>
      </c>
      <c r="H157" s="89"/>
      <c r="I157" s="89" t="s">
        <v>2401</v>
      </c>
      <c r="J157" s="89"/>
      <c r="K157" s="89"/>
      <c r="L157" s="89"/>
      <c r="M157" s="89">
        <v>50</v>
      </c>
      <c r="N157" s="89" t="s">
        <v>2671</v>
      </c>
      <c r="O157" s="90">
        <v>21</v>
      </c>
      <c r="P157" s="91">
        <v>1252</v>
      </c>
      <c r="Q157" s="91" t="s">
        <v>82</v>
      </c>
    </row>
    <row r="158" spans="1:18" ht="15" customHeight="1">
      <c r="A158" s="83" t="str">
        <f t="shared" si="2"/>
        <v>WWF360</v>
      </c>
      <c r="B158" s="93">
        <v>41577</v>
      </c>
      <c r="C158" s="94" t="s">
        <v>2399</v>
      </c>
      <c r="D158" s="89" t="s">
        <v>2399</v>
      </c>
      <c r="E158" s="89" t="s">
        <v>2687</v>
      </c>
      <c r="F158" s="89" t="s">
        <v>2688</v>
      </c>
      <c r="G158" s="89">
        <v>1120</v>
      </c>
      <c r="H158" s="89" t="s">
        <v>2401</v>
      </c>
      <c r="I158" s="89"/>
      <c r="J158" s="89"/>
      <c r="K158" s="89"/>
      <c r="L158" s="89"/>
      <c r="M158" s="89">
        <v>50</v>
      </c>
      <c r="N158" s="89" t="s">
        <v>2671</v>
      </c>
      <c r="O158" s="90">
        <v>21</v>
      </c>
      <c r="P158" s="179" t="s">
        <v>2689</v>
      </c>
      <c r="Q158" s="179" t="s">
        <v>2690</v>
      </c>
    </row>
    <row r="159" spans="1:18" ht="15" customHeight="1">
      <c r="A159" s="83">
        <f t="shared" si="2"/>
        <v>0</v>
      </c>
      <c r="B159" s="93">
        <v>41577</v>
      </c>
      <c r="C159" s="94" t="s">
        <v>2399</v>
      </c>
      <c r="D159" s="89" t="s">
        <v>2399</v>
      </c>
      <c r="E159" s="89" t="s">
        <v>2691</v>
      </c>
      <c r="F159" s="89" t="s">
        <v>2692</v>
      </c>
      <c r="G159" s="89" t="e">
        <f>G171+1</f>
        <v>#REF!</v>
      </c>
      <c r="H159" s="89"/>
      <c r="I159" s="89"/>
      <c r="J159" s="89" t="s">
        <v>2401</v>
      </c>
      <c r="K159" s="89"/>
      <c r="L159" s="89"/>
      <c r="M159" s="89">
        <v>50</v>
      </c>
      <c r="N159" s="89" t="s">
        <v>2671</v>
      </c>
      <c r="O159" s="90">
        <v>21</v>
      </c>
      <c r="P159" s="180"/>
      <c r="Q159" s="180"/>
    </row>
    <row r="160" spans="1:18" ht="15" customHeight="1">
      <c r="A160" s="83" t="str">
        <f t="shared" si="2"/>
        <v>WWF361</v>
      </c>
      <c r="B160" s="93">
        <v>41577</v>
      </c>
      <c r="C160" s="94" t="s">
        <v>2399</v>
      </c>
      <c r="D160" s="89" t="s">
        <v>2399</v>
      </c>
      <c r="E160" s="89" t="s">
        <v>2693</v>
      </c>
      <c r="F160" s="89" t="s">
        <v>2694</v>
      </c>
      <c r="G160" s="89">
        <f>G262+1</f>
        <v>1168</v>
      </c>
      <c r="H160" s="89"/>
      <c r="I160" s="89"/>
      <c r="J160" s="89" t="s">
        <v>2401</v>
      </c>
      <c r="K160" s="89"/>
      <c r="L160" s="89"/>
      <c r="M160" s="89">
        <v>50</v>
      </c>
      <c r="N160" s="89" t="s">
        <v>2671</v>
      </c>
      <c r="O160" s="90">
        <v>21</v>
      </c>
      <c r="P160" s="179" t="s">
        <v>2695</v>
      </c>
      <c r="Q160" s="179" t="s">
        <v>16</v>
      </c>
    </row>
    <row r="161" spans="1:17" ht="15" customHeight="1">
      <c r="A161" s="83">
        <f t="shared" si="2"/>
        <v>0</v>
      </c>
      <c r="B161" s="93">
        <v>41577</v>
      </c>
      <c r="C161" s="94" t="s">
        <v>2399</v>
      </c>
      <c r="D161" s="89" t="s">
        <v>2399</v>
      </c>
      <c r="E161" s="89" t="s">
        <v>2696</v>
      </c>
      <c r="F161" s="89" t="s">
        <v>2697</v>
      </c>
      <c r="G161" s="89" t="e">
        <f>G154+1</f>
        <v>#REF!</v>
      </c>
      <c r="H161" s="89"/>
      <c r="I161" s="89"/>
      <c r="J161" s="89" t="s">
        <v>2401</v>
      </c>
      <c r="K161" s="89"/>
      <c r="L161" s="89"/>
      <c r="M161" s="89">
        <v>50</v>
      </c>
      <c r="N161" s="89" t="s">
        <v>2671</v>
      </c>
      <c r="O161" s="90">
        <v>21</v>
      </c>
      <c r="P161" s="180"/>
      <c r="Q161" s="180"/>
    </row>
    <row r="162" spans="1:17" ht="15" customHeight="1">
      <c r="A162" s="83" t="str">
        <f t="shared" si="2"/>
        <v>WWF362</v>
      </c>
      <c r="B162" s="93">
        <v>41577</v>
      </c>
      <c r="C162" s="94" t="s">
        <v>2681</v>
      </c>
      <c r="D162" s="89" t="s">
        <v>2681</v>
      </c>
      <c r="E162" s="89" t="s">
        <v>2698</v>
      </c>
      <c r="F162" s="89" t="s">
        <v>2699</v>
      </c>
      <c r="G162" s="89" t="e">
        <f>G210+1</f>
        <v>#REF!</v>
      </c>
      <c r="H162" s="89" t="s">
        <v>2401</v>
      </c>
      <c r="I162" s="89"/>
      <c r="J162" s="89"/>
      <c r="K162" s="89"/>
      <c r="L162" s="89"/>
      <c r="M162" s="89">
        <v>50</v>
      </c>
      <c r="N162" s="89" t="s">
        <v>2671</v>
      </c>
      <c r="O162" s="90">
        <v>21</v>
      </c>
      <c r="P162" s="179" t="s">
        <v>2700</v>
      </c>
      <c r="Q162" s="179" t="s">
        <v>2701</v>
      </c>
    </row>
    <row r="163" spans="1:17" ht="15" customHeight="1">
      <c r="A163" s="83">
        <f t="shared" si="2"/>
        <v>0</v>
      </c>
      <c r="B163" s="93">
        <v>41577</v>
      </c>
      <c r="C163" s="94" t="s">
        <v>2681</v>
      </c>
      <c r="D163" s="89" t="s">
        <v>2681</v>
      </c>
      <c r="E163" s="89" t="s">
        <v>2702</v>
      </c>
      <c r="F163" s="89" t="s">
        <v>2703</v>
      </c>
      <c r="G163" s="89">
        <f>G222+1</f>
        <v>1189</v>
      </c>
      <c r="H163" s="89"/>
      <c r="I163" s="89"/>
      <c r="J163" s="89" t="s">
        <v>2401</v>
      </c>
      <c r="K163" s="89"/>
      <c r="L163" s="89"/>
      <c r="M163" s="89">
        <v>50</v>
      </c>
      <c r="N163" s="89" t="s">
        <v>2671</v>
      </c>
      <c r="O163" s="90">
        <v>21</v>
      </c>
      <c r="P163" s="182"/>
      <c r="Q163" s="182"/>
    </row>
    <row r="164" spans="1:17" ht="15" customHeight="1">
      <c r="A164" s="83">
        <f t="shared" si="2"/>
        <v>0</v>
      </c>
      <c r="B164" s="93">
        <v>41577</v>
      </c>
      <c r="C164" s="94" t="s">
        <v>2681</v>
      </c>
      <c r="D164" s="89" t="s">
        <v>2681</v>
      </c>
      <c r="E164" s="89" t="s">
        <v>2704</v>
      </c>
      <c r="F164" s="89" t="s">
        <v>2705</v>
      </c>
      <c r="G164" s="89">
        <f>G155+1</f>
        <v>1196</v>
      </c>
      <c r="H164" s="89"/>
      <c r="I164" s="89"/>
      <c r="J164" s="89" t="s">
        <v>2401</v>
      </c>
      <c r="K164" s="89"/>
      <c r="L164" s="89"/>
      <c r="M164" s="89">
        <v>50</v>
      </c>
      <c r="N164" s="89" t="s">
        <v>2671</v>
      </c>
      <c r="O164" s="90">
        <v>21</v>
      </c>
      <c r="P164" s="182"/>
      <c r="Q164" s="182"/>
    </row>
    <row r="165" spans="1:17" ht="15" customHeight="1">
      <c r="A165" s="83">
        <f t="shared" si="2"/>
        <v>0</v>
      </c>
      <c r="B165" s="93">
        <v>41577</v>
      </c>
      <c r="C165" s="94" t="s">
        <v>2681</v>
      </c>
      <c r="D165" s="89" t="s">
        <v>2681</v>
      </c>
      <c r="E165" s="89" t="s">
        <v>2706</v>
      </c>
      <c r="F165" s="89" t="s">
        <v>2707</v>
      </c>
      <c r="G165" s="89">
        <v>1114</v>
      </c>
      <c r="H165" s="89" t="s">
        <v>2401</v>
      </c>
      <c r="I165" s="89"/>
      <c r="J165" s="89"/>
      <c r="K165" s="89"/>
      <c r="L165" s="89"/>
      <c r="M165" s="89">
        <v>50</v>
      </c>
      <c r="N165" s="89" t="s">
        <v>2671</v>
      </c>
      <c r="O165" s="90">
        <v>21</v>
      </c>
      <c r="P165" s="180"/>
      <c r="Q165" s="180"/>
    </row>
    <row r="166" spans="1:17" ht="15" customHeight="1">
      <c r="A166" s="83" t="str">
        <f t="shared" si="2"/>
        <v>WWF363</v>
      </c>
      <c r="B166" s="93">
        <v>41577</v>
      </c>
      <c r="C166" s="94" t="s">
        <v>2708</v>
      </c>
      <c r="D166" s="89" t="s">
        <v>2616</v>
      </c>
      <c r="E166" s="89" t="s">
        <v>2709</v>
      </c>
      <c r="F166" s="89" t="s">
        <v>2710</v>
      </c>
      <c r="G166" s="89">
        <f>G163+1</f>
        <v>1190</v>
      </c>
      <c r="H166" s="89"/>
      <c r="I166" s="89"/>
      <c r="J166" s="89" t="s">
        <v>2401</v>
      </c>
      <c r="K166" s="89"/>
      <c r="L166" s="89"/>
      <c r="M166" s="89">
        <v>50</v>
      </c>
      <c r="N166" s="89" t="s">
        <v>2671</v>
      </c>
      <c r="O166" s="90">
        <v>21</v>
      </c>
      <c r="P166" s="179" t="s">
        <v>2711</v>
      </c>
      <c r="Q166" s="179" t="s">
        <v>2712</v>
      </c>
    </row>
    <row r="167" spans="1:17" ht="15" customHeight="1">
      <c r="A167" s="83">
        <f t="shared" si="2"/>
        <v>0</v>
      </c>
      <c r="B167" s="93">
        <v>41577</v>
      </c>
      <c r="C167" s="94" t="s">
        <v>2708</v>
      </c>
      <c r="D167" s="89" t="s">
        <v>2616</v>
      </c>
      <c r="E167" s="89" t="s">
        <v>2713</v>
      </c>
      <c r="F167" s="89" t="s">
        <v>2714</v>
      </c>
      <c r="G167" s="89">
        <v>1110</v>
      </c>
      <c r="H167" s="89" t="s">
        <v>2401</v>
      </c>
      <c r="I167" s="89"/>
      <c r="J167" s="89"/>
      <c r="K167" s="89"/>
      <c r="L167" s="89"/>
      <c r="M167" s="89">
        <v>50</v>
      </c>
      <c r="N167" s="89" t="s">
        <v>2671</v>
      </c>
      <c r="O167" s="90">
        <v>21</v>
      </c>
      <c r="P167" s="180"/>
      <c r="Q167" s="180"/>
    </row>
    <row r="168" spans="1:17" ht="15" customHeight="1">
      <c r="A168" s="83" t="str">
        <f t="shared" si="2"/>
        <v>WWF364</v>
      </c>
      <c r="B168" s="93">
        <v>41578</v>
      </c>
      <c r="C168" s="94" t="s">
        <v>2684</v>
      </c>
      <c r="D168" s="89" t="s">
        <v>2684</v>
      </c>
      <c r="E168" s="89" t="s">
        <v>2715</v>
      </c>
      <c r="F168" s="89" t="s">
        <v>2716</v>
      </c>
      <c r="G168" s="89" t="e">
        <f>G180+1</f>
        <v>#REF!</v>
      </c>
      <c r="H168" s="89" t="s">
        <v>2401</v>
      </c>
      <c r="I168" s="89"/>
      <c r="J168" s="89"/>
      <c r="K168" s="89"/>
      <c r="L168" s="89"/>
      <c r="M168" s="89">
        <v>50</v>
      </c>
      <c r="N168" s="89" t="s">
        <v>2671</v>
      </c>
      <c r="O168" s="90">
        <v>21</v>
      </c>
      <c r="P168" s="179" t="s">
        <v>2717</v>
      </c>
      <c r="Q168" s="179" t="s">
        <v>2718</v>
      </c>
    </row>
    <row r="169" spans="1:17" ht="15" customHeight="1">
      <c r="A169" s="83">
        <f t="shared" si="2"/>
        <v>0</v>
      </c>
      <c r="B169" s="93">
        <v>41578</v>
      </c>
      <c r="C169" s="94" t="s">
        <v>2684</v>
      </c>
      <c r="D169" s="89" t="s">
        <v>2684</v>
      </c>
      <c r="E169" s="89" t="s">
        <v>2719</v>
      </c>
      <c r="F169" s="89" t="s">
        <v>2720</v>
      </c>
      <c r="G169" s="89">
        <f>G136+1</f>
        <v>1158</v>
      </c>
      <c r="H169" s="89"/>
      <c r="I169" s="89"/>
      <c r="J169" s="89" t="s">
        <v>2401</v>
      </c>
      <c r="K169" s="89"/>
      <c r="L169" s="89"/>
      <c r="M169" s="89">
        <v>50</v>
      </c>
      <c r="N169" s="89" t="s">
        <v>2671</v>
      </c>
      <c r="O169" s="90">
        <v>21</v>
      </c>
      <c r="P169" s="182"/>
      <c r="Q169" s="182"/>
    </row>
    <row r="170" spans="1:17" ht="15" customHeight="1">
      <c r="A170" s="83">
        <f t="shared" si="2"/>
        <v>0</v>
      </c>
      <c r="B170" s="93">
        <v>41578</v>
      </c>
      <c r="C170" s="94" t="s">
        <v>2684</v>
      </c>
      <c r="D170" s="89" t="s">
        <v>2684</v>
      </c>
      <c r="E170" s="89" t="s">
        <v>2721</v>
      </c>
      <c r="F170" s="89" t="s">
        <v>2722</v>
      </c>
      <c r="G170" s="89" t="e">
        <f>G227+1</f>
        <v>#REF!</v>
      </c>
      <c r="H170" s="89"/>
      <c r="I170" s="89"/>
      <c r="J170" s="89" t="s">
        <v>2401</v>
      </c>
      <c r="K170" s="89"/>
      <c r="L170" s="89"/>
      <c r="M170" s="89">
        <v>50</v>
      </c>
      <c r="N170" s="89" t="s">
        <v>2671</v>
      </c>
      <c r="O170" s="90">
        <v>21</v>
      </c>
      <c r="P170" s="180"/>
      <c r="Q170" s="180"/>
    </row>
    <row r="171" spans="1:17" ht="15" customHeight="1">
      <c r="A171" s="83" t="str">
        <f t="shared" si="2"/>
        <v>WWF365</v>
      </c>
      <c r="B171" s="93">
        <v>41578</v>
      </c>
      <c r="C171" s="94" t="s">
        <v>2399</v>
      </c>
      <c r="D171" s="89" t="s">
        <v>2399</v>
      </c>
      <c r="E171" s="89" t="s">
        <v>2723</v>
      </c>
      <c r="F171" s="89" t="s">
        <v>2724</v>
      </c>
      <c r="G171" s="89" t="e">
        <f>G196+1</f>
        <v>#REF!</v>
      </c>
      <c r="H171" s="89"/>
      <c r="I171" s="89"/>
      <c r="J171" s="89" t="s">
        <v>2401</v>
      </c>
      <c r="K171" s="89"/>
      <c r="L171" s="89"/>
      <c r="M171" s="89">
        <v>50</v>
      </c>
      <c r="N171" s="89" t="s">
        <v>2671</v>
      </c>
      <c r="O171" s="90">
        <v>21</v>
      </c>
      <c r="P171" s="179" t="s">
        <v>2725</v>
      </c>
      <c r="Q171" s="179" t="s">
        <v>2726</v>
      </c>
    </row>
    <row r="172" spans="1:17" ht="15" customHeight="1">
      <c r="A172" s="83">
        <f t="shared" si="2"/>
        <v>0</v>
      </c>
      <c r="B172" s="93">
        <v>41578</v>
      </c>
      <c r="C172" s="94" t="s">
        <v>2399</v>
      </c>
      <c r="D172" s="89" t="s">
        <v>2399</v>
      </c>
      <c r="E172" s="89" t="s">
        <v>2727</v>
      </c>
      <c r="F172" s="89" t="s">
        <v>2728</v>
      </c>
      <c r="G172" s="89" t="e">
        <f>G157+1</f>
        <v>#REF!</v>
      </c>
      <c r="H172" s="89"/>
      <c r="I172" s="89" t="s">
        <v>2401</v>
      </c>
      <c r="J172" s="89"/>
      <c r="K172" s="89"/>
      <c r="L172" s="89"/>
      <c r="M172" s="89">
        <v>50</v>
      </c>
      <c r="N172" s="89" t="s">
        <v>2671</v>
      </c>
      <c r="O172" s="90">
        <v>21</v>
      </c>
      <c r="P172" s="180"/>
      <c r="Q172" s="180"/>
    </row>
    <row r="173" spans="1:17" ht="15" customHeight="1">
      <c r="A173" s="83" t="str">
        <f t="shared" si="2"/>
        <v>WWF366</v>
      </c>
      <c r="B173" s="93">
        <v>41578</v>
      </c>
      <c r="C173" s="94" t="s">
        <v>2399</v>
      </c>
      <c r="D173" s="89" t="s">
        <v>2399</v>
      </c>
      <c r="E173" s="89" t="s">
        <v>2729</v>
      </c>
      <c r="F173" s="89" t="s">
        <v>2730</v>
      </c>
      <c r="G173" s="89" t="e">
        <f>G152+1</f>
        <v>#REF!</v>
      </c>
      <c r="H173" s="89"/>
      <c r="I173" s="89" t="s">
        <v>2401</v>
      </c>
      <c r="J173" s="89"/>
      <c r="K173" s="89"/>
      <c r="L173" s="89"/>
      <c r="M173" s="89">
        <v>50</v>
      </c>
      <c r="N173" s="89" t="s">
        <v>2671</v>
      </c>
      <c r="O173" s="90">
        <v>21</v>
      </c>
      <c r="P173" s="179" t="s">
        <v>2731</v>
      </c>
      <c r="Q173" s="179" t="s">
        <v>302</v>
      </c>
    </row>
    <row r="174" spans="1:17" ht="15" customHeight="1">
      <c r="A174" s="83">
        <f t="shared" si="2"/>
        <v>0</v>
      </c>
      <c r="B174" s="93">
        <v>41578</v>
      </c>
      <c r="C174" s="94" t="s">
        <v>2399</v>
      </c>
      <c r="D174" s="89" t="s">
        <v>2399</v>
      </c>
      <c r="E174" s="89" t="s">
        <v>2732</v>
      </c>
      <c r="F174" s="89" t="s">
        <v>2733</v>
      </c>
      <c r="G174" s="89" t="e">
        <f>G249+1</f>
        <v>#REF!</v>
      </c>
      <c r="H174" s="89"/>
      <c r="I174" s="89" t="s">
        <v>2401</v>
      </c>
      <c r="J174" s="89"/>
      <c r="K174" s="89"/>
      <c r="L174" s="89"/>
      <c r="M174" s="89">
        <v>50</v>
      </c>
      <c r="N174" s="89" t="s">
        <v>2671</v>
      </c>
      <c r="O174" s="90">
        <v>21</v>
      </c>
      <c r="P174" s="180"/>
      <c r="Q174" s="180"/>
    </row>
    <row r="175" spans="1:17" ht="15" customHeight="1">
      <c r="A175" s="83" t="str">
        <f t="shared" si="2"/>
        <v>WWF367</v>
      </c>
      <c r="B175" s="93">
        <v>41578</v>
      </c>
      <c r="C175" s="94" t="s">
        <v>2708</v>
      </c>
      <c r="D175" s="89" t="s">
        <v>2616</v>
      </c>
      <c r="E175" s="89" t="s">
        <v>2734</v>
      </c>
      <c r="F175" s="89" t="s">
        <v>2735</v>
      </c>
      <c r="G175" s="89">
        <f>G268+1</f>
        <v>1181</v>
      </c>
      <c r="H175" s="89"/>
      <c r="I175" s="89"/>
      <c r="J175" s="89" t="s">
        <v>2401</v>
      </c>
      <c r="K175" s="89"/>
      <c r="L175" s="89"/>
      <c r="M175" s="89">
        <v>50</v>
      </c>
      <c r="N175" s="89" t="s">
        <v>2671</v>
      </c>
      <c r="O175" s="90">
        <v>21</v>
      </c>
      <c r="P175" s="91">
        <v>1181</v>
      </c>
      <c r="Q175" s="91" t="s">
        <v>2736</v>
      </c>
    </row>
    <row r="176" spans="1:17" ht="15" customHeight="1">
      <c r="A176" s="83" t="str">
        <f t="shared" si="2"/>
        <v>WWF368</v>
      </c>
      <c r="B176" s="93">
        <v>41578</v>
      </c>
      <c r="C176" s="94" t="s">
        <v>2681</v>
      </c>
      <c r="D176" s="89" t="s">
        <v>2681</v>
      </c>
      <c r="E176" s="89" t="s">
        <v>2737</v>
      </c>
      <c r="F176" s="89" t="s">
        <v>2738</v>
      </c>
      <c r="G176" s="89">
        <v>1116</v>
      </c>
      <c r="H176" s="89" t="s">
        <v>2401</v>
      </c>
      <c r="I176" s="89"/>
      <c r="J176" s="89"/>
      <c r="K176" s="89"/>
      <c r="L176" s="89"/>
      <c r="M176" s="89">
        <v>30</v>
      </c>
      <c r="N176" s="89" t="s">
        <v>2671</v>
      </c>
      <c r="O176" s="90">
        <v>21</v>
      </c>
      <c r="P176" s="91">
        <v>1116</v>
      </c>
      <c r="Q176" s="91" t="s">
        <v>38</v>
      </c>
    </row>
    <row r="177" spans="1:17" ht="15" customHeight="1">
      <c r="A177" s="83" t="str">
        <f t="shared" si="2"/>
        <v>WWF369</v>
      </c>
      <c r="B177" s="93">
        <v>41579</v>
      </c>
      <c r="C177" s="94" t="s">
        <v>2399</v>
      </c>
      <c r="D177" s="89" t="s">
        <v>2399</v>
      </c>
      <c r="E177" s="89" t="s">
        <v>2739</v>
      </c>
      <c r="F177" s="89" t="s">
        <v>2740</v>
      </c>
      <c r="G177" s="89">
        <f>G255+1</f>
        <v>1177</v>
      </c>
      <c r="H177" s="89"/>
      <c r="I177" s="89" t="s">
        <v>2401</v>
      </c>
      <c r="J177" s="89"/>
      <c r="K177" s="89"/>
      <c r="L177" s="89"/>
      <c r="M177" s="89">
        <v>50</v>
      </c>
      <c r="N177" s="89" t="s">
        <v>2671</v>
      </c>
      <c r="O177" s="90">
        <v>21</v>
      </c>
      <c r="P177" s="179" t="s">
        <v>2741</v>
      </c>
      <c r="Q177" s="179" t="s">
        <v>2742</v>
      </c>
    </row>
    <row r="178" spans="1:17" ht="15" customHeight="1">
      <c r="A178" s="83">
        <f t="shared" si="2"/>
        <v>0</v>
      </c>
      <c r="B178" s="93">
        <v>41579</v>
      </c>
      <c r="C178" s="94" t="s">
        <v>2399</v>
      </c>
      <c r="D178" s="89" t="s">
        <v>2399</v>
      </c>
      <c r="E178" s="89" t="s">
        <v>2743</v>
      </c>
      <c r="F178" s="89" t="s">
        <v>2744</v>
      </c>
      <c r="G178" s="89" t="e">
        <f>G192+1</f>
        <v>#REF!</v>
      </c>
      <c r="H178" s="89"/>
      <c r="I178" s="89" t="s">
        <v>2401</v>
      </c>
      <c r="J178" s="89"/>
      <c r="K178" s="89"/>
      <c r="L178" s="89"/>
      <c r="M178" s="89">
        <v>50</v>
      </c>
      <c r="N178" s="89" t="s">
        <v>2671</v>
      </c>
      <c r="O178" s="90">
        <v>21</v>
      </c>
      <c r="P178" s="180"/>
      <c r="Q178" s="180"/>
    </row>
    <row r="179" spans="1:17" ht="15" customHeight="1">
      <c r="A179" s="83" t="str">
        <f t="shared" si="2"/>
        <v>WWF370</v>
      </c>
      <c r="B179" s="93">
        <v>41579</v>
      </c>
      <c r="C179" s="94" t="s">
        <v>2684</v>
      </c>
      <c r="D179" s="89" t="s">
        <v>2684</v>
      </c>
      <c r="E179" s="89" t="s">
        <v>2745</v>
      </c>
      <c r="F179" s="89" t="s">
        <v>2746</v>
      </c>
      <c r="G179" s="89" t="e">
        <f>G224+1</f>
        <v>#REF!</v>
      </c>
      <c r="H179" s="89"/>
      <c r="I179" s="89" t="s">
        <v>2401</v>
      </c>
      <c r="J179" s="89"/>
      <c r="K179" s="89"/>
      <c r="L179" s="89"/>
      <c r="M179" s="89">
        <v>50</v>
      </c>
      <c r="N179" s="89" t="s">
        <v>2671</v>
      </c>
      <c r="O179" s="90">
        <v>21</v>
      </c>
      <c r="P179" s="179" t="s">
        <v>2747</v>
      </c>
      <c r="Q179" s="179" t="s">
        <v>286</v>
      </c>
    </row>
    <row r="180" spans="1:17" ht="15" customHeight="1">
      <c r="A180" s="83">
        <f t="shared" si="2"/>
        <v>0</v>
      </c>
      <c r="B180" s="89"/>
      <c r="C180" s="94"/>
      <c r="D180" s="89"/>
      <c r="E180" s="89"/>
      <c r="F180" s="89" t="s">
        <v>2748</v>
      </c>
      <c r="G180" s="89" t="e">
        <f>G206+1</f>
        <v>#REF!</v>
      </c>
      <c r="H180" s="89"/>
      <c r="I180" s="89" t="s">
        <v>2401</v>
      </c>
      <c r="J180" s="89"/>
      <c r="K180" s="89"/>
      <c r="L180" s="89"/>
      <c r="M180" s="89">
        <v>50</v>
      </c>
      <c r="N180" s="89" t="s">
        <v>2671</v>
      </c>
      <c r="O180" s="90">
        <v>21</v>
      </c>
      <c r="P180" s="180"/>
      <c r="Q180" s="180"/>
    </row>
    <row r="181" spans="1:17" ht="15" customHeight="1">
      <c r="A181" s="83" t="str">
        <f t="shared" si="2"/>
        <v>WWF371</v>
      </c>
      <c r="B181" s="93">
        <v>41579</v>
      </c>
      <c r="C181" s="94" t="s">
        <v>2684</v>
      </c>
      <c r="D181" s="89" t="s">
        <v>2684</v>
      </c>
      <c r="E181" s="89"/>
      <c r="F181" s="89" t="s">
        <v>2749</v>
      </c>
      <c r="G181" s="89">
        <f>G212+1</f>
        <v>1174</v>
      </c>
      <c r="H181" s="89"/>
      <c r="I181" s="89"/>
      <c r="J181" s="89" t="s">
        <v>2401</v>
      </c>
      <c r="K181" s="89"/>
      <c r="L181" s="89"/>
      <c r="M181" s="89">
        <v>50</v>
      </c>
      <c r="N181" s="89" t="s">
        <v>2671</v>
      </c>
      <c r="O181" s="90">
        <v>21</v>
      </c>
      <c r="P181" s="179" t="s">
        <v>2750</v>
      </c>
      <c r="Q181" s="179" t="s">
        <v>214</v>
      </c>
    </row>
    <row r="182" spans="1:17" ht="15" customHeight="1">
      <c r="A182" s="83">
        <f t="shared" si="2"/>
        <v>0</v>
      </c>
      <c r="B182" s="89"/>
      <c r="C182" s="94"/>
      <c r="D182" s="89"/>
      <c r="E182" s="89"/>
      <c r="F182" s="89" t="s">
        <v>2751</v>
      </c>
      <c r="G182" s="89" t="e">
        <f>G190+1</f>
        <v>#REF!</v>
      </c>
      <c r="H182" s="89"/>
      <c r="I182" s="89" t="s">
        <v>2401</v>
      </c>
      <c r="J182" s="89"/>
      <c r="K182" s="89"/>
      <c r="L182" s="89"/>
      <c r="M182" s="89">
        <v>50</v>
      </c>
      <c r="N182" s="89" t="s">
        <v>2671</v>
      </c>
      <c r="O182" s="90">
        <v>21</v>
      </c>
      <c r="P182" s="180"/>
      <c r="Q182" s="180"/>
    </row>
    <row r="183" spans="1:17" ht="15" customHeight="1">
      <c r="A183" s="83" t="str">
        <f t="shared" si="2"/>
        <v>WWF372</v>
      </c>
      <c r="B183" s="93">
        <v>41579</v>
      </c>
      <c r="C183" s="94" t="s">
        <v>2708</v>
      </c>
      <c r="D183" s="89" t="s">
        <v>2708</v>
      </c>
      <c r="E183" s="89"/>
      <c r="F183" s="89" t="s">
        <v>2752</v>
      </c>
      <c r="G183" s="89" t="e">
        <f>G142+1</f>
        <v>#REF!</v>
      </c>
      <c r="H183" s="89"/>
      <c r="I183" s="89" t="s">
        <v>2401</v>
      </c>
      <c r="J183" s="89"/>
      <c r="K183" s="89"/>
      <c r="L183" s="89"/>
      <c r="M183" s="89">
        <v>50</v>
      </c>
      <c r="N183" s="89" t="s">
        <v>2671</v>
      </c>
      <c r="O183" s="90">
        <v>21</v>
      </c>
      <c r="P183" s="91">
        <v>1204</v>
      </c>
      <c r="Q183" s="91" t="s">
        <v>2753</v>
      </c>
    </row>
    <row r="184" spans="1:17" ht="15" customHeight="1">
      <c r="A184" s="83" t="str">
        <f t="shared" si="2"/>
        <v>WWF373</v>
      </c>
      <c r="B184" s="93">
        <v>41579</v>
      </c>
      <c r="C184" s="94" t="s">
        <v>2681</v>
      </c>
      <c r="D184" s="89" t="s">
        <v>2681</v>
      </c>
      <c r="E184" s="89" t="s">
        <v>2464</v>
      </c>
      <c r="F184" s="89" t="s">
        <v>2754</v>
      </c>
      <c r="G184" s="89" t="e">
        <f>G185+1</f>
        <v>#REF!</v>
      </c>
      <c r="H184" s="89"/>
      <c r="I184" s="89"/>
      <c r="J184" s="89" t="s">
        <v>2401</v>
      </c>
      <c r="K184" s="89"/>
      <c r="L184" s="89"/>
      <c r="M184" s="89">
        <v>50</v>
      </c>
      <c r="N184" s="89" t="s">
        <v>2671</v>
      </c>
      <c r="O184" s="90">
        <v>21</v>
      </c>
      <c r="P184" s="179" t="s">
        <v>2755</v>
      </c>
      <c r="Q184" s="179" t="s">
        <v>2756</v>
      </c>
    </row>
    <row r="185" spans="1:17" ht="15" customHeight="1">
      <c r="A185" s="83">
        <f t="shared" si="2"/>
        <v>0</v>
      </c>
      <c r="B185" s="93">
        <v>41579</v>
      </c>
      <c r="C185" s="94" t="s">
        <v>2681</v>
      </c>
      <c r="D185" s="89" t="s">
        <v>2681</v>
      </c>
      <c r="E185" s="89"/>
      <c r="F185" s="89" t="s">
        <v>2757</v>
      </c>
      <c r="G185" s="89" t="e">
        <f>G193+1</f>
        <v>#REF!</v>
      </c>
      <c r="H185" s="89"/>
      <c r="I185" s="89" t="s">
        <v>2401</v>
      </c>
      <c r="J185" s="89"/>
      <c r="K185" s="89"/>
      <c r="L185" s="89"/>
      <c r="M185" s="89">
        <v>50</v>
      </c>
      <c r="N185" s="89" t="s">
        <v>2671</v>
      </c>
      <c r="O185" s="90">
        <v>21</v>
      </c>
      <c r="P185" s="182"/>
      <c r="Q185" s="182"/>
    </row>
    <row r="186" spans="1:17" ht="15" customHeight="1">
      <c r="A186" s="83">
        <f t="shared" si="2"/>
        <v>0</v>
      </c>
      <c r="B186" s="89"/>
      <c r="C186" s="94"/>
      <c r="D186" s="89"/>
      <c r="E186" s="89"/>
      <c r="F186" s="89" t="s">
        <v>2758</v>
      </c>
      <c r="G186" s="89" t="e">
        <f>G156+1</f>
        <v>#REF!</v>
      </c>
      <c r="H186" s="89"/>
      <c r="I186" s="89" t="s">
        <v>2401</v>
      </c>
      <c r="J186" s="89"/>
      <c r="K186" s="89"/>
      <c r="L186" s="89"/>
      <c r="M186" s="89">
        <v>50</v>
      </c>
      <c r="N186" s="89" t="s">
        <v>2671</v>
      </c>
      <c r="O186" s="90"/>
      <c r="P186" s="180"/>
      <c r="Q186" s="180"/>
    </row>
    <row r="187" spans="1:17" ht="15" customHeight="1">
      <c r="A187" s="83" t="str">
        <f t="shared" si="2"/>
        <v>WWF374</v>
      </c>
      <c r="B187" s="93"/>
      <c r="C187" s="94"/>
      <c r="D187" s="89"/>
      <c r="E187" s="89"/>
      <c r="F187" s="89" t="s">
        <v>2759</v>
      </c>
      <c r="G187" s="89" t="e">
        <f>G162+1</f>
        <v>#REF!</v>
      </c>
      <c r="H187" s="89"/>
      <c r="I187" s="89" t="s">
        <v>2401</v>
      </c>
      <c r="J187" s="89"/>
      <c r="K187" s="89"/>
      <c r="L187" s="89"/>
      <c r="M187" s="89">
        <v>50</v>
      </c>
      <c r="N187" s="89" t="s">
        <v>2671</v>
      </c>
      <c r="O187" s="90"/>
      <c r="P187" s="179" t="s">
        <v>2760</v>
      </c>
      <c r="Q187" s="179" t="s">
        <v>2761</v>
      </c>
    </row>
    <row r="188" spans="1:17" ht="15" customHeight="1">
      <c r="A188" s="83">
        <f t="shared" si="2"/>
        <v>0</v>
      </c>
      <c r="B188" s="93">
        <v>41580</v>
      </c>
      <c r="C188" s="94" t="s">
        <v>2762</v>
      </c>
      <c r="D188" s="89" t="s">
        <v>2684</v>
      </c>
      <c r="E188" s="89" t="s">
        <v>2763</v>
      </c>
      <c r="F188" s="89" t="s">
        <v>2764</v>
      </c>
      <c r="G188" s="89" t="e">
        <f>G271+1</f>
        <v>#REF!</v>
      </c>
      <c r="H188" s="89"/>
      <c r="I188" s="89"/>
      <c r="J188" s="89" t="s">
        <v>2401</v>
      </c>
      <c r="K188" s="89"/>
      <c r="L188" s="89"/>
      <c r="M188" s="89">
        <v>50</v>
      </c>
      <c r="N188" s="89" t="s">
        <v>2671</v>
      </c>
      <c r="O188" s="90" t="s">
        <v>2765</v>
      </c>
      <c r="P188" s="180"/>
      <c r="Q188" s="180"/>
    </row>
    <row r="189" spans="1:17" ht="15" customHeight="1">
      <c r="A189" s="83" t="str">
        <f t="shared" si="2"/>
        <v>WWF375</v>
      </c>
      <c r="B189" s="93">
        <v>41581</v>
      </c>
      <c r="C189" s="94" t="s">
        <v>2399</v>
      </c>
      <c r="D189" s="89" t="s">
        <v>2399</v>
      </c>
      <c r="E189" s="89" t="s">
        <v>2766</v>
      </c>
      <c r="F189" s="89" t="s">
        <v>2767</v>
      </c>
      <c r="G189" s="89" t="e">
        <f>G233+1</f>
        <v>#REF!</v>
      </c>
      <c r="H189" s="89"/>
      <c r="I189" s="89" t="s">
        <v>2401</v>
      </c>
      <c r="J189" s="89"/>
      <c r="K189" s="89"/>
      <c r="L189" s="89"/>
      <c r="M189" s="89">
        <v>50</v>
      </c>
      <c r="N189" s="89" t="s">
        <v>2671</v>
      </c>
      <c r="O189" s="90" t="s">
        <v>2765</v>
      </c>
      <c r="P189" s="179" t="s">
        <v>2768</v>
      </c>
      <c r="Q189" s="179" t="s">
        <v>2769</v>
      </c>
    </row>
    <row r="190" spans="1:17" ht="15" customHeight="1">
      <c r="A190" s="83">
        <f t="shared" si="2"/>
        <v>0</v>
      </c>
      <c r="B190" s="93">
        <v>41581</v>
      </c>
      <c r="C190" s="94" t="s">
        <v>2399</v>
      </c>
      <c r="D190" s="89" t="s">
        <v>2399</v>
      </c>
      <c r="E190" s="89" t="s">
        <v>2770</v>
      </c>
      <c r="F190" s="89" t="s">
        <v>2771</v>
      </c>
      <c r="G190" s="89" t="e">
        <f>G221+1</f>
        <v>#REF!</v>
      </c>
      <c r="H190" s="89"/>
      <c r="I190" s="89" t="s">
        <v>2401</v>
      </c>
      <c r="J190" s="89"/>
      <c r="K190" s="89"/>
      <c r="L190" s="89"/>
      <c r="M190" s="89">
        <v>50</v>
      </c>
      <c r="N190" s="89" t="s">
        <v>2671</v>
      </c>
      <c r="O190" s="90" t="s">
        <v>2765</v>
      </c>
      <c r="P190" s="182"/>
      <c r="Q190" s="182"/>
    </row>
    <row r="191" spans="1:17" ht="15" customHeight="1">
      <c r="A191" s="83">
        <f t="shared" si="2"/>
        <v>0</v>
      </c>
      <c r="B191" s="89"/>
      <c r="C191" s="94"/>
      <c r="D191" s="89"/>
      <c r="E191" s="89"/>
      <c r="F191" s="89" t="s">
        <v>2772</v>
      </c>
      <c r="G191" s="89">
        <v>1284</v>
      </c>
      <c r="H191" s="89" t="s">
        <v>2401</v>
      </c>
      <c r="I191" s="89"/>
      <c r="J191" s="89"/>
      <c r="K191" s="89"/>
      <c r="L191" s="89"/>
      <c r="M191" s="89">
        <v>50</v>
      </c>
      <c r="N191" s="89" t="s">
        <v>2671</v>
      </c>
      <c r="O191" s="90"/>
      <c r="P191" s="180"/>
      <c r="Q191" s="180"/>
    </row>
    <row r="192" spans="1:17" ht="15" customHeight="1">
      <c r="A192" s="83" t="str">
        <f t="shared" si="2"/>
        <v>WWF376</v>
      </c>
      <c r="B192" s="93">
        <v>41581</v>
      </c>
      <c r="C192" s="94" t="s">
        <v>2708</v>
      </c>
      <c r="D192" s="89" t="s">
        <v>2708</v>
      </c>
      <c r="E192" s="89"/>
      <c r="F192" s="89" t="s">
        <v>2773</v>
      </c>
      <c r="G192" s="89" t="e">
        <f>G215+1</f>
        <v>#REF!</v>
      </c>
      <c r="H192" s="89"/>
      <c r="I192" s="89"/>
      <c r="J192" s="89" t="s">
        <v>2401</v>
      </c>
      <c r="K192" s="89"/>
      <c r="L192" s="89"/>
      <c r="M192" s="89">
        <v>50</v>
      </c>
      <c r="N192" s="89" t="s">
        <v>2671</v>
      </c>
      <c r="O192" s="90">
        <v>20</v>
      </c>
      <c r="P192" s="179" t="s">
        <v>2774</v>
      </c>
      <c r="Q192" s="179" t="s">
        <v>2775</v>
      </c>
    </row>
    <row r="193" spans="1:17" ht="15" customHeight="1">
      <c r="A193" s="83">
        <f t="shared" si="2"/>
        <v>0</v>
      </c>
      <c r="B193" s="93">
        <v>41581</v>
      </c>
      <c r="C193" s="94" t="s">
        <v>2708</v>
      </c>
      <c r="D193" s="89" t="s">
        <v>2708</v>
      </c>
      <c r="E193" s="89"/>
      <c r="F193" s="89" t="s">
        <v>2776</v>
      </c>
      <c r="G193" s="89" t="e">
        <f>G243+1</f>
        <v>#REF!</v>
      </c>
      <c r="H193" s="89"/>
      <c r="I193" s="89" t="s">
        <v>2401</v>
      </c>
      <c r="J193" s="89"/>
      <c r="K193" s="89"/>
      <c r="L193" s="89"/>
      <c r="M193" s="89">
        <v>50</v>
      </c>
      <c r="N193" s="89" t="s">
        <v>2671</v>
      </c>
      <c r="O193" s="90">
        <v>20</v>
      </c>
      <c r="P193" s="180"/>
      <c r="Q193" s="180"/>
    </row>
    <row r="194" spans="1:17" ht="15" customHeight="1">
      <c r="A194" s="83" t="str">
        <f t="shared" si="2"/>
        <v>WWF377</v>
      </c>
      <c r="B194" s="93">
        <v>41583</v>
      </c>
      <c r="C194" s="94" t="s">
        <v>2399</v>
      </c>
      <c r="D194" s="89" t="s">
        <v>2399</v>
      </c>
      <c r="E194" s="89" t="s">
        <v>2777</v>
      </c>
      <c r="F194" s="89" t="s">
        <v>2778</v>
      </c>
      <c r="G194" s="89">
        <f>G252+1</f>
        <v>1165</v>
      </c>
      <c r="H194" s="89"/>
      <c r="I194" s="89" t="s">
        <v>2401</v>
      </c>
      <c r="J194" s="89"/>
      <c r="K194" s="89"/>
      <c r="L194" s="89"/>
      <c r="M194" s="89">
        <v>50</v>
      </c>
      <c r="N194" s="89" t="s">
        <v>2671</v>
      </c>
      <c r="O194" s="90" t="s">
        <v>2765</v>
      </c>
      <c r="P194" s="179" t="s">
        <v>2779</v>
      </c>
      <c r="Q194" s="179" t="s">
        <v>212</v>
      </c>
    </row>
    <row r="195" spans="1:17" ht="15" customHeight="1">
      <c r="A195" s="83">
        <f t="shared" ref="A195:A258" si="5">Q195</f>
        <v>0</v>
      </c>
      <c r="B195" s="93">
        <v>41583</v>
      </c>
      <c r="C195" s="94" t="s">
        <v>2780</v>
      </c>
      <c r="D195" s="89" t="s">
        <v>2399</v>
      </c>
      <c r="E195" s="89" t="s">
        <v>2781</v>
      </c>
      <c r="F195" s="89" t="s">
        <v>2782</v>
      </c>
      <c r="G195" s="89" t="e">
        <f>G144+1</f>
        <v>#REF!</v>
      </c>
      <c r="H195" s="89"/>
      <c r="I195" s="89" t="s">
        <v>2401</v>
      </c>
      <c r="J195" s="89"/>
      <c r="K195" s="89"/>
      <c r="L195" s="89"/>
      <c r="M195" s="89">
        <v>50</v>
      </c>
      <c r="N195" s="89" t="s">
        <v>2671</v>
      </c>
      <c r="O195" s="90"/>
      <c r="P195" s="180"/>
      <c r="Q195" s="180"/>
    </row>
    <row r="196" spans="1:17" ht="15" customHeight="1">
      <c r="A196" s="83" t="str">
        <f t="shared" si="5"/>
        <v>WWF378</v>
      </c>
      <c r="B196" s="93">
        <v>41583</v>
      </c>
      <c r="C196" s="94" t="s">
        <v>2399</v>
      </c>
      <c r="D196" s="89" t="s">
        <v>2399</v>
      </c>
      <c r="E196" s="89" t="s">
        <v>2783</v>
      </c>
      <c r="F196" s="89" t="s">
        <v>2784</v>
      </c>
      <c r="G196" s="89" t="e">
        <f>G260+1</f>
        <v>#REF!</v>
      </c>
      <c r="H196" s="89"/>
      <c r="I196" s="89" t="s">
        <v>2401</v>
      </c>
      <c r="J196" s="89"/>
      <c r="K196" s="89"/>
      <c r="L196" s="89"/>
      <c r="M196" s="89">
        <v>50</v>
      </c>
      <c r="N196" s="89" t="s">
        <v>2671</v>
      </c>
      <c r="O196" s="90" t="s">
        <v>2765</v>
      </c>
      <c r="P196" s="179" t="s">
        <v>2785</v>
      </c>
      <c r="Q196" s="179" t="s">
        <v>73</v>
      </c>
    </row>
    <row r="197" spans="1:17" ht="15" customHeight="1">
      <c r="A197" s="83">
        <f t="shared" si="5"/>
        <v>0</v>
      </c>
      <c r="B197" s="93">
        <v>41583</v>
      </c>
      <c r="C197" s="94" t="s">
        <v>2399</v>
      </c>
      <c r="D197" s="89" t="s">
        <v>2399</v>
      </c>
      <c r="E197" s="89" t="s">
        <v>2786</v>
      </c>
      <c r="F197" s="89" t="s">
        <v>2787</v>
      </c>
      <c r="G197" s="89">
        <v>1285</v>
      </c>
      <c r="H197" s="89"/>
      <c r="I197" s="89"/>
      <c r="J197" s="89" t="s">
        <v>2401</v>
      </c>
      <c r="K197" s="89"/>
      <c r="L197" s="89"/>
      <c r="M197" s="89">
        <v>50</v>
      </c>
      <c r="N197" s="89" t="s">
        <v>2671</v>
      </c>
      <c r="O197" s="90" t="s">
        <v>2765</v>
      </c>
      <c r="P197" s="180"/>
      <c r="Q197" s="180"/>
    </row>
    <row r="198" spans="1:17" ht="15" customHeight="1">
      <c r="A198" s="83" t="str">
        <f t="shared" si="5"/>
        <v>WWF379</v>
      </c>
      <c r="B198" s="93">
        <v>41583</v>
      </c>
      <c r="C198" s="94" t="s">
        <v>2399</v>
      </c>
      <c r="D198" s="89" t="s">
        <v>2399</v>
      </c>
      <c r="E198" s="89" t="s">
        <v>2788</v>
      </c>
      <c r="F198" s="89" t="s">
        <v>2789</v>
      </c>
      <c r="G198" s="89" t="e">
        <f>G189+1</f>
        <v>#REF!</v>
      </c>
      <c r="H198" s="89"/>
      <c r="I198" s="89" t="s">
        <v>2401</v>
      </c>
      <c r="J198" s="89"/>
      <c r="K198" s="89"/>
      <c r="L198" s="89"/>
      <c r="M198" s="89">
        <v>50</v>
      </c>
      <c r="N198" s="89" t="s">
        <v>2671</v>
      </c>
      <c r="O198" s="90" t="s">
        <v>2765</v>
      </c>
      <c r="P198" s="179" t="s">
        <v>2790</v>
      </c>
      <c r="Q198" s="179" t="s">
        <v>2791</v>
      </c>
    </row>
    <row r="199" spans="1:17" ht="15" customHeight="1">
      <c r="A199" s="83">
        <f t="shared" si="5"/>
        <v>0</v>
      </c>
      <c r="B199" s="89"/>
      <c r="C199" s="94"/>
      <c r="D199" s="89"/>
      <c r="E199" s="89"/>
      <c r="F199" s="89" t="s">
        <v>2792</v>
      </c>
      <c r="G199" s="89" t="e">
        <f>G231+1</f>
        <v>#REF!</v>
      </c>
      <c r="H199" s="89"/>
      <c r="I199" s="89" t="s">
        <v>2401</v>
      </c>
      <c r="J199" s="89"/>
      <c r="K199" s="89"/>
      <c r="L199" s="89"/>
      <c r="M199" s="89">
        <v>50</v>
      </c>
      <c r="N199" s="89" t="s">
        <v>2671</v>
      </c>
      <c r="O199" s="90"/>
      <c r="P199" s="180"/>
      <c r="Q199" s="180"/>
    </row>
    <row r="200" spans="1:17" ht="15" customHeight="1">
      <c r="A200" s="83" t="str">
        <f t="shared" si="5"/>
        <v>WWF380</v>
      </c>
      <c r="B200" s="93">
        <v>41583</v>
      </c>
      <c r="C200" s="94" t="s">
        <v>2399</v>
      </c>
      <c r="D200" s="89" t="s">
        <v>2399</v>
      </c>
      <c r="E200" s="89" t="s">
        <v>2793</v>
      </c>
      <c r="F200" s="89" t="s">
        <v>2793</v>
      </c>
      <c r="G200" s="89">
        <f>G217+1</f>
        <v>1179</v>
      </c>
      <c r="H200" s="89"/>
      <c r="I200" s="89"/>
      <c r="J200" s="89" t="s">
        <v>2401</v>
      </c>
      <c r="K200" s="89"/>
      <c r="L200" s="89"/>
      <c r="M200" s="89">
        <v>50</v>
      </c>
      <c r="N200" s="89" t="s">
        <v>2671</v>
      </c>
      <c r="O200" s="90" t="s">
        <v>2765</v>
      </c>
      <c r="P200" s="179" t="s">
        <v>2794</v>
      </c>
      <c r="Q200" s="179" t="s">
        <v>2795</v>
      </c>
    </row>
    <row r="201" spans="1:17" ht="15" customHeight="1">
      <c r="A201" s="83">
        <f t="shared" si="5"/>
        <v>0</v>
      </c>
      <c r="B201" s="93">
        <v>41583</v>
      </c>
      <c r="C201" s="94" t="s">
        <v>2399</v>
      </c>
      <c r="D201" s="89" t="s">
        <v>2399</v>
      </c>
      <c r="E201" s="89" t="s">
        <v>2793</v>
      </c>
      <c r="F201" s="89" t="s">
        <v>2793</v>
      </c>
      <c r="G201" s="89" t="e">
        <f>G226+1</f>
        <v>#REF!</v>
      </c>
      <c r="H201" s="89"/>
      <c r="I201" s="89" t="s">
        <v>2401</v>
      </c>
      <c r="J201" s="89"/>
      <c r="K201" s="89"/>
      <c r="L201" s="89"/>
      <c r="M201" s="89">
        <v>50</v>
      </c>
      <c r="N201" s="89" t="s">
        <v>2671</v>
      </c>
      <c r="O201" s="90" t="s">
        <v>2765</v>
      </c>
      <c r="P201" s="180"/>
      <c r="Q201" s="180"/>
    </row>
    <row r="202" spans="1:17" ht="15" customHeight="1">
      <c r="A202" s="83" t="str">
        <f t="shared" si="5"/>
        <v>WWF381</v>
      </c>
      <c r="B202" s="93">
        <v>41583</v>
      </c>
      <c r="C202" s="94" t="s">
        <v>2708</v>
      </c>
      <c r="D202" s="89" t="s">
        <v>2616</v>
      </c>
      <c r="E202" s="89"/>
      <c r="F202" s="89" t="s">
        <v>2796</v>
      </c>
      <c r="G202" s="89">
        <f>G203+1</f>
        <v>1185</v>
      </c>
      <c r="H202" s="89"/>
      <c r="I202" s="89"/>
      <c r="J202" s="89" t="s">
        <v>2401</v>
      </c>
      <c r="K202" s="89"/>
      <c r="L202" s="89"/>
      <c r="M202" s="89">
        <v>50</v>
      </c>
      <c r="N202" s="89" t="s">
        <v>2671</v>
      </c>
      <c r="O202" s="90">
        <v>20</v>
      </c>
      <c r="P202" s="91">
        <v>1185</v>
      </c>
      <c r="Q202" s="91" t="s">
        <v>2797</v>
      </c>
    </row>
    <row r="203" spans="1:17" ht="15" customHeight="1">
      <c r="A203" s="83" t="str">
        <f t="shared" si="5"/>
        <v>WWF382</v>
      </c>
      <c r="B203" s="93">
        <v>41583</v>
      </c>
      <c r="C203" s="94" t="s">
        <v>2681</v>
      </c>
      <c r="D203" s="89" t="s">
        <v>2681</v>
      </c>
      <c r="E203" s="89"/>
      <c r="F203" s="89" t="s">
        <v>2798</v>
      </c>
      <c r="G203" s="89">
        <f>G209+1</f>
        <v>1184</v>
      </c>
      <c r="H203" s="89"/>
      <c r="I203" s="89"/>
      <c r="J203" s="89" t="s">
        <v>2401</v>
      </c>
      <c r="K203" s="89"/>
      <c r="L203" s="89"/>
      <c r="M203" s="89">
        <v>50</v>
      </c>
      <c r="N203" s="89" t="s">
        <v>2671</v>
      </c>
      <c r="O203" s="90" t="s">
        <v>2765</v>
      </c>
      <c r="P203" s="179" t="s">
        <v>2799</v>
      </c>
      <c r="Q203" s="179" t="s">
        <v>2800</v>
      </c>
    </row>
    <row r="204" spans="1:17" ht="15" customHeight="1">
      <c r="A204" s="83">
        <f t="shared" si="5"/>
        <v>0</v>
      </c>
      <c r="B204" s="93">
        <v>41583</v>
      </c>
      <c r="C204" s="94" t="s">
        <v>2681</v>
      </c>
      <c r="D204" s="89" t="s">
        <v>2681</v>
      </c>
      <c r="E204" s="89"/>
      <c r="F204" s="89" t="s">
        <v>2801</v>
      </c>
      <c r="G204" s="89">
        <v>1112</v>
      </c>
      <c r="H204" s="89" t="s">
        <v>2401</v>
      </c>
      <c r="I204" s="89"/>
      <c r="J204" s="89"/>
      <c r="K204" s="89"/>
      <c r="L204" s="89"/>
      <c r="M204" s="89">
        <v>50</v>
      </c>
      <c r="N204" s="89" t="s">
        <v>2671</v>
      </c>
      <c r="O204" s="90" t="s">
        <v>2765</v>
      </c>
      <c r="P204" s="180"/>
      <c r="Q204" s="180"/>
    </row>
    <row r="205" spans="1:17" ht="15" customHeight="1">
      <c r="A205" s="83" t="str">
        <f t="shared" si="5"/>
        <v>WWF383</v>
      </c>
      <c r="B205" s="89"/>
      <c r="C205" s="94"/>
      <c r="D205" s="89"/>
      <c r="E205" s="89"/>
      <c r="F205" s="89" t="s">
        <v>2802</v>
      </c>
      <c r="G205" s="89" t="e">
        <f>G264+1</f>
        <v>#REF!</v>
      </c>
      <c r="H205" s="89"/>
      <c r="I205" s="89"/>
      <c r="J205" s="89" t="s">
        <v>2401</v>
      </c>
      <c r="K205" s="89"/>
      <c r="L205" s="89"/>
      <c r="M205" s="89">
        <v>50</v>
      </c>
      <c r="N205" s="89" t="s">
        <v>2671</v>
      </c>
      <c r="O205" s="90"/>
      <c r="P205" s="179" t="s">
        <v>2803</v>
      </c>
      <c r="Q205" s="179" t="s">
        <v>316</v>
      </c>
    </row>
    <row r="206" spans="1:17" ht="15" customHeight="1">
      <c r="A206" s="83">
        <f t="shared" si="5"/>
        <v>0</v>
      </c>
      <c r="B206" s="93">
        <v>41583</v>
      </c>
      <c r="C206" s="94" t="s">
        <v>2684</v>
      </c>
      <c r="D206" s="89" t="s">
        <v>2684</v>
      </c>
      <c r="E206" s="89" t="s">
        <v>2804</v>
      </c>
      <c r="F206" s="89" t="s">
        <v>2805</v>
      </c>
      <c r="G206" s="89" t="e">
        <f>G229+1</f>
        <v>#REF!</v>
      </c>
      <c r="H206" s="89"/>
      <c r="I206" s="89" t="s">
        <v>2401</v>
      </c>
      <c r="J206" s="89"/>
      <c r="K206" s="89"/>
      <c r="L206" s="89"/>
      <c r="M206" s="89">
        <v>50</v>
      </c>
      <c r="N206" s="89" t="s">
        <v>2671</v>
      </c>
      <c r="O206" s="90" t="s">
        <v>2765</v>
      </c>
      <c r="P206" s="180"/>
      <c r="Q206" s="180"/>
    </row>
    <row r="207" spans="1:17" ht="15" customHeight="1">
      <c r="A207" s="83" t="str">
        <f t="shared" si="5"/>
        <v>WWF384</v>
      </c>
      <c r="B207" s="93">
        <v>41584</v>
      </c>
      <c r="C207" s="94" t="s">
        <v>2399</v>
      </c>
      <c r="D207" s="89" t="s">
        <v>2399</v>
      </c>
      <c r="E207" s="89" t="s">
        <v>2806</v>
      </c>
      <c r="F207" s="89" t="s">
        <v>2806</v>
      </c>
      <c r="G207" s="89" t="e">
        <f>G159+1</f>
        <v>#REF!</v>
      </c>
      <c r="H207" s="89"/>
      <c r="I207" s="89" t="s">
        <v>2401</v>
      </c>
      <c r="J207" s="89"/>
      <c r="K207" s="89"/>
      <c r="L207" s="89"/>
      <c r="M207" s="89">
        <v>50</v>
      </c>
      <c r="N207" s="89" t="s">
        <v>2671</v>
      </c>
      <c r="O207" s="90" t="s">
        <v>2765</v>
      </c>
      <c r="P207" s="91">
        <v>1244</v>
      </c>
      <c r="Q207" s="91" t="s">
        <v>2807</v>
      </c>
    </row>
    <row r="208" spans="1:17" ht="15" customHeight="1">
      <c r="A208" s="83" t="str">
        <f t="shared" si="5"/>
        <v>WWF385</v>
      </c>
      <c r="B208" s="93">
        <v>41584</v>
      </c>
      <c r="C208" s="94" t="s">
        <v>2708</v>
      </c>
      <c r="D208" s="89" t="s">
        <v>2708</v>
      </c>
      <c r="E208" s="89" t="s">
        <v>2808</v>
      </c>
      <c r="F208" s="89" t="s">
        <v>2809</v>
      </c>
      <c r="G208" s="89">
        <f>G194+1</f>
        <v>1166</v>
      </c>
      <c r="H208" s="89"/>
      <c r="I208" s="89"/>
      <c r="J208" s="89" t="s">
        <v>2401</v>
      </c>
      <c r="K208" s="89"/>
      <c r="L208" s="89"/>
      <c r="M208" s="89">
        <v>50</v>
      </c>
      <c r="N208" s="89" t="s">
        <v>2671</v>
      </c>
      <c r="O208" s="90">
        <v>20</v>
      </c>
      <c r="P208" s="179" t="s">
        <v>2810</v>
      </c>
      <c r="Q208" s="179" t="s">
        <v>2811</v>
      </c>
    </row>
    <row r="209" spans="1:17" ht="15" customHeight="1">
      <c r="A209" s="83">
        <f t="shared" si="5"/>
        <v>0</v>
      </c>
      <c r="B209" s="93">
        <v>41584</v>
      </c>
      <c r="C209" s="94" t="s">
        <v>2708</v>
      </c>
      <c r="D209" s="89" t="s">
        <v>2616</v>
      </c>
      <c r="E209" s="89" t="s">
        <v>2812</v>
      </c>
      <c r="F209" s="89" t="s">
        <v>2813</v>
      </c>
      <c r="G209" s="89">
        <f>G258+1</f>
        <v>1183</v>
      </c>
      <c r="H209" s="89"/>
      <c r="I209" s="89"/>
      <c r="J209" s="89" t="s">
        <v>2401</v>
      </c>
      <c r="K209" s="89"/>
      <c r="L209" s="89"/>
      <c r="M209" s="89">
        <v>50</v>
      </c>
      <c r="N209" s="89" t="s">
        <v>2671</v>
      </c>
      <c r="O209" s="90">
        <v>20</v>
      </c>
      <c r="P209" s="180"/>
      <c r="Q209" s="180"/>
    </row>
    <row r="210" spans="1:17" ht="15" customHeight="1">
      <c r="A210" s="83" t="str">
        <f t="shared" si="5"/>
        <v>WWF386</v>
      </c>
      <c r="B210" s="93">
        <v>41584</v>
      </c>
      <c r="C210" s="94" t="s">
        <v>2708</v>
      </c>
      <c r="D210" s="89" t="s">
        <v>2814</v>
      </c>
      <c r="E210" s="89" t="s">
        <v>2815</v>
      </c>
      <c r="F210" s="89" t="s">
        <v>2816</v>
      </c>
      <c r="G210" s="89" t="e">
        <f>G235+1</f>
        <v>#REF!</v>
      </c>
      <c r="H210" s="89"/>
      <c r="I210" s="89" t="s">
        <v>2401</v>
      </c>
      <c r="J210" s="89"/>
      <c r="K210" s="89"/>
      <c r="L210" s="89"/>
      <c r="M210" s="89">
        <v>50</v>
      </c>
      <c r="N210" s="89" t="s">
        <v>2671</v>
      </c>
      <c r="O210" s="90">
        <v>20</v>
      </c>
      <c r="P210" s="182" t="s">
        <v>2817</v>
      </c>
      <c r="Q210" s="179" t="s">
        <v>510</v>
      </c>
    </row>
    <row r="211" spans="1:17" ht="15" customHeight="1">
      <c r="A211" s="83">
        <f t="shared" si="5"/>
        <v>0</v>
      </c>
      <c r="B211" s="93">
        <v>41584</v>
      </c>
      <c r="C211" s="94" t="s">
        <v>2708</v>
      </c>
      <c r="D211" s="89" t="s">
        <v>2616</v>
      </c>
      <c r="E211" s="89" t="s">
        <v>2818</v>
      </c>
      <c r="F211" s="89" t="s">
        <v>2819</v>
      </c>
      <c r="G211" s="89">
        <f>G160+1</f>
        <v>1169</v>
      </c>
      <c r="H211" s="89"/>
      <c r="I211" s="89"/>
      <c r="J211" s="89" t="s">
        <v>2401</v>
      </c>
      <c r="K211" s="89"/>
      <c r="L211" s="89"/>
      <c r="M211" s="89">
        <v>50</v>
      </c>
      <c r="N211" s="89" t="s">
        <v>2671</v>
      </c>
      <c r="O211" s="90">
        <v>20</v>
      </c>
      <c r="P211" s="180"/>
      <c r="Q211" s="180"/>
    </row>
    <row r="212" spans="1:17" ht="15" customHeight="1">
      <c r="A212" s="83" t="str">
        <f t="shared" si="5"/>
        <v>WWF387</v>
      </c>
      <c r="B212" s="93">
        <v>41584</v>
      </c>
      <c r="C212" s="94" t="s">
        <v>2681</v>
      </c>
      <c r="D212" s="89" t="s">
        <v>2681</v>
      </c>
      <c r="E212" s="89" t="s">
        <v>2820</v>
      </c>
      <c r="F212" s="89" t="s">
        <v>2821</v>
      </c>
      <c r="G212" s="89">
        <f>G153+1</f>
        <v>1173</v>
      </c>
      <c r="H212" s="89"/>
      <c r="I212" s="89"/>
      <c r="J212" s="89" t="s">
        <v>2401</v>
      </c>
      <c r="K212" s="89"/>
      <c r="L212" s="89"/>
      <c r="M212" s="89">
        <v>50</v>
      </c>
      <c r="N212" s="89" t="s">
        <v>2671</v>
      </c>
      <c r="O212" s="90" t="s">
        <v>2765</v>
      </c>
      <c r="P212" s="179" t="s">
        <v>2822</v>
      </c>
      <c r="Q212" s="179" t="s">
        <v>2823</v>
      </c>
    </row>
    <row r="213" spans="1:17" ht="15" customHeight="1">
      <c r="A213" s="83">
        <f t="shared" si="5"/>
        <v>0</v>
      </c>
      <c r="B213" s="93">
        <v>41584</v>
      </c>
      <c r="C213" s="94" t="s">
        <v>2681</v>
      </c>
      <c r="D213" s="89" t="s">
        <v>2681</v>
      </c>
      <c r="E213" s="89" t="s">
        <v>2824</v>
      </c>
      <c r="F213" s="89" t="s">
        <v>2825</v>
      </c>
      <c r="G213" s="89">
        <v>1128</v>
      </c>
      <c r="H213" s="89" t="s">
        <v>2401</v>
      </c>
      <c r="I213" s="89"/>
      <c r="J213" s="89"/>
      <c r="K213" s="89"/>
      <c r="L213" s="89"/>
      <c r="M213" s="89">
        <v>50</v>
      </c>
      <c r="N213" s="89" t="s">
        <v>2671</v>
      </c>
      <c r="O213" s="90" t="s">
        <v>2765</v>
      </c>
      <c r="P213" s="182"/>
      <c r="Q213" s="182"/>
    </row>
    <row r="214" spans="1:17" ht="15" customHeight="1">
      <c r="A214" s="83">
        <f t="shared" si="5"/>
        <v>0</v>
      </c>
      <c r="B214" s="93">
        <v>41584</v>
      </c>
      <c r="C214" s="94" t="s">
        <v>2681</v>
      </c>
      <c r="D214" s="89" t="s">
        <v>2681</v>
      </c>
      <c r="E214" s="89" t="s">
        <v>2826</v>
      </c>
      <c r="F214" s="89" t="s">
        <v>2827</v>
      </c>
      <c r="G214" s="89">
        <v>1118</v>
      </c>
      <c r="H214" s="89" t="s">
        <v>2401</v>
      </c>
      <c r="I214" s="89"/>
      <c r="J214" s="89"/>
      <c r="K214" s="89"/>
      <c r="L214" s="89"/>
      <c r="M214" s="89">
        <v>50</v>
      </c>
      <c r="N214" s="89" t="s">
        <v>2671</v>
      </c>
      <c r="O214" s="90" t="s">
        <v>2765</v>
      </c>
      <c r="P214" s="180"/>
      <c r="Q214" s="180"/>
    </row>
    <row r="215" spans="1:17" ht="15" customHeight="1">
      <c r="A215" s="83" t="str">
        <f t="shared" si="5"/>
        <v>WWF388</v>
      </c>
      <c r="B215" s="93">
        <v>41584</v>
      </c>
      <c r="C215" s="94" t="s">
        <v>2681</v>
      </c>
      <c r="D215" s="89" t="s">
        <v>2681</v>
      </c>
      <c r="E215" s="89" t="s">
        <v>2828</v>
      </c>
      <c r="F215" s="89" t="s">
        <v>2829</v>
      </c>
      <c r="G215" s="89" t="e">
        <f>G257+1</f>
        <v>#REF!</v>
      </c>
      <c r="H215" s="89"/>
      <c r="I215" s="89"/>
      <c r="J215" s="89" t="s">
        <v>2401</v>
      </c>
      <c r="K215" s="89"/>
      <c r="L215" s="89"/>
      <c r="M215" s="89">
        <v>50</v>
      </c>
      <c r="N215" s="89" t="s">
        <v>2671</v>
      </c>
      <c r="O215" s="90" t="s">
        <v>2765</v>
      </c>
      <c r="P215" s="179" t="s">
        <v>2830</v>
      </c>
      <c r="Q215" s="179" t="s">
        <v>282</v>
      </c>
    </row>
    <row r="216" spans="1:17" ht="15" customHeight="1">
      <c r="A216" s="83">
        <f t="shared" si="5"/>
        <v>0</v>
      </c>
      <c r="B216" s="93">
        <v>41584</v>
      </c>
      <c r="C216" s="94" t="s">
        <v>2681</v>
      </c>
      <c r="D216" s="89" t="s">
        <v>2681</v>
      </c>
      <c r="E216" s="89" t="s">
        <v>2831</v>
      </c>
      <c r="F216" s="89" t="s">
        <v>2832</v>
      </c>
      <c r="G216" s="89" t="e">
        <f>G188+1</f>
        <v>#REF!</v>
      </c>
      <c r="H216" s="89"/>
      <c r="I216" s="89"/>
      <c r="J216" s="89" t="s">
        <v>2401</v>
      </c>
      <c r="K216" s="89"/>
      <c r="L216" s="89"/>
      <c r="M216" s="89">
        <v>50</v>
      </c>
      <c r="N216" s="89" t="s">
        <v>2671</v>
      </c>
      <c r="O216" s="90" t="s">
        <v>2765</v>
      </c>
      <c r="P216" s="182"/>
      <c r="Q216" s="182"/>
    </row>
    <row r="217" spans="1:17" ht="15" customHeight="1">
      <c r="A217" s="83">
        <f t="shared" si="5"/>
        <v>0</v>
      </c>
      <c r="B217" s="93">
        <v>41584</v>
      </c>
      <c r="C217" s="94" t="s">
        <v>2681</v>
      </c>
      <c r="D217" s="89" t="s">
        <v>2681</v>
      </c>
      <c r="E217" s="89" t="s">
        <v>2833</v>
      </c>
      <c r="F217" s="89" t="s">
        <v>2834</v>
      </c>
      <c r="G217" s="89">
        <f>G177+1</f>
        <v>1178</v>
      </c>
      <c r="H217" s="89"/>
      <c r="I217" s="89" t="s">
        <v>2401</v>
      </c>
      <c r="J217" s="89"/>
      <c r="K217" s="89"/>
      <c r="L217" s="89"/>
      <c r="M217" s="89">
        <v>50</v>
      </c>
      <c r="N217" s="89" t="s">
        <v>2671</v>
      </c>
      <c r="O217" s="90" t="s">
        <v>2765</v>
      </c>
      <c r="P217" s="180"/>
      <c r="Q217" s="180"/>
    </row>
    <row r="218" spans="1:17" ht="15" customHeight="1">
      <c r="A218" s="83" t="str">
        <f t="shared" si="5"/>
        <v>WWF389</v>
      </c>
      <c r="B218" s="93">
        <v>41584</v>
      </c>
      <c r="C218" s="94" t="s">
        <v>2681</v>
      </c>
      <c r="D218" s="89" t="s">
        <v>2681</v>
      </c>
      <c r="E218" s="89" t="s">
        <v>2835</v>
      </c>
      <c r="F218" s="89" t="s">
        <v>2836</v>
      </c>
      <c r="G218" s="89" t="e">
        <f>G205+1</f>
        <v>#REF!</v>
      </c>
      <c r="H218" s="89"/>
      <c r="I218" s="89"/>
      <c r="J218" s="89" t="s">
        <v>2401</v>
      </c>
      <c r="K218" s="89"/>
      <c r="L218" s="89"/>
      <c r="M218" s="89">
        <v>50</v>
      </c>
      <c r="N218" s="89" t="s">
        <v>2671</v>
      </c>
      <c r="O218" s="90" t="s">
        <v>2765</v>
      </c>
      <c r="P218" s="179" t="s">
        <v>2837</v>
      </c>
      <c r="Q218" s="179" t="s">
        <v>2838</v>
      </c>
    </row>
    <row r="219" spans="1:17" ht="15" customHeight="1">
      <c r="A219" s="83">
        <f t="shared" si="5"/>
        <v>0</v>
      </c>
      <c r="B219" s="93">
        <v>41584</v>
      </c>
      <c r="C219" s="94" t="s">
        <v>2681</v>
      </c>
      <c r="D219" s="89" t="s">
        <v>2681</v>
      </c>
      <c r="E219" s="89" t="s">
        <v>2839</v>
      </c>
      <c r="F219" s="89" t="s">
        <v>2840</v>
      </c>
      <c r="G219" s="89">
        <f>G248+1</f>
        <v>1187</v>
      </c>
      <c r="H219" s="89"/>
      <c r="I219" s="89"/>
      <c r="J219" s="89" t="s">
        <v>2401</v>
      </c>
      <c r="K219" s="89"/>
      <c r="L219" s="89"/>
      <c r="M219" s="89">
        <v>50</v>
      </c>
      <c r="N219" s="89" t="s">
        <v>2671</v>
      </c>
      <c r="O219" s="90" t="s">
        <v>2765</v>
      </c>
      <c r="P219" s="180"/>
      <c r="Q219" s="180"/>
    </row>
    <row r="220" spans="1:17" ht="15" customHeight="1">
      <c r="A220" s="83" t="str">
        <f t="shared" si="5"/>
        <v>WWF390</v>
      </c>
      <c r="B220" s="93">
        <v>41584</v>
      </c>
      <c r="C220" s="94" t="s">
        <v>2684</v>
      </c>
      <c r="D220" s="89" t="s">
        <v>2684</v>
      </c>
      <c r="E220" s="89" t="s">
        <v>2841</v>
      </c>
      <c r="F220" s="89" t="s">
        <v>2842</v>
      </c>
      <c r="G220" s="89">
        <f>G254+1</f>
        <v>1198</v>
      </c>
      <c r="H220" s="89"/>
      <c r="I220" s="89" t="s">
        <v>2401</v>
      </c>
      <c r="J220" s="89"/>
      <c r="K220" s="89"/>
      <c r="L220" s="89"/>
      <c r="M220" s="89">
        <v>50</v>
      </c>
      <c r="N220" s="89" t="s">
        <v>2671</v>
      </c>
      <c r="O220" s="90" t="s">
        <v>2765</v>
      </c>
      <c r="P220" s="179" t="s">
        <v>2843</v>
      </c>
      <c r="Q220" s="179" t="s">
        <v>392</v>
      </c>
    </row>
    <row r="221" spans="1:17" ht="15" customHeight="1">
      <c r="A221" s="83">
        <f t="shared" si="5"/>
        <v>0</v>
      </c>
      <c r="B221" s="93">
        <v>41585</v>
      </c>
      <c r="C221" s="94" t="s">
        <v>2684</v>
      </c>
      <c r="D221" s="89" t="s">
        <v>2684</v>
      </c>
      <c r="E221" s="89" t="s">
        <v>2844</v>
      </c>
      <c r="F221" s="89" t="s">
        <v>2844</v>
      </c>
      <c r="G221" s="89" t="e">
        <f>G267+1</f>
        <v>#REF!</v>
      </c>
      <c r="H221" s="89"/>
      <c r="I221" s="89" t="s">
        <v>2401</v>
      </c>
      <c r="J221" s="89"/>
      <c r="K221" s="89"/>
      <c r="L221" s="89"/>
      <c r="M221" s="89">
        <v>50</v>
      </c>
      <c r="N221" s="89" t="s">
        <v>2671</v>
      </c>
      <c r="O221" s="90"/>
      <c r="P221" s="180"/>
      <c r="Q221" s="180"/>
    </row>
    <row r="222" spans="1:17" ht="15" customHeight="1">
      <c r="A222" s="83" t="str">
        <f t="shared" si="5"/>
        <v>WWF391</v>
      </c>
      <c r="B222" s="93">
        <v>41585</v>
      </c>
      <c r="C222" s="94" t="s">
        <v>2684</v>
      </c>
      <c r="D222" s="89" t="s">
        <v>2684</v>
      </c>
      <c r="E222" s="89" t="s">
        <v>2845</v>
      </c>
      <c r="F222" s="89" t="s">
        <v>2845</v>
      </c>
      <c r="G222" s="89">
        <f>G219+1</f>
        <v>1188</v>
      </c>
      <c r="H222" s="89"/>
      <c r="I222" s="89"/>
      <c r="J222" s="89" t="s">
        <v>2401</v>
      </c>
      <c r="K222" s="89"/>
      <c r="L222" s="89"/>
      <c r="M222" s="89">
        <v>50</v>
      </c>
      <c r="N222" s="89" t="s">
        <v>2671</v>
      </c>
      <c r="O222" s="90"/>
      <c r="P222" s="179" t="s">
        <v>2846</v>
      </c>
      <c r="Q222" s="179" t="s">
        <v>518</v>
      </c>
    </row>
    <row r="223" spans="1:17" ht="15" customHeight="1">
      <c r="A223" s="83">
        <f t="shared" si="5"/>
        <v>0</v>
      </c>
      <c r="B223" s="89"/>
      <c r="C223" s="94"/>
      <c r="D223" s="89"/>
      <c r="E223" s="89"/>
      <c r="F223" s="89" t="s">
        <v>2847</v>
      </c>
      <c r="G223" s="89" t="e">
        <f>G182+1</f>
        <v>#REF!</v>
      </c>
      <c r="H223" s="89"/>
      <c r="I223" s="89"/>
      <c r="J223" s="89" t="s">
        <v>2401</v>
      </c>
      <c r="K223" s="89"/>
      <c r="L223" s="89"/>
      <c r="M223" s="89">
        <v>50</v>
      </c>
      <c r="N223" s="89" t="s">
        <v>2671</v>
      </c>
      <c r="O223" s="90"/>
      <c r="P223" s="180"/>
      <c r="Q223" s="180"/>
    </row>
    <row r="224" spans="1:17" ht="15" customHeight="1">
      <c r="A224" s="83" t="str">
        <f t="shared" si="5"/>
        <v>WWF392</v>
      </c>
      <c r="B224" s="93">
        <v>41585</v>
      </c>
      <c r="C224" s="94" t="s">
        <v>2684</v>
      </c>
      <c r="D224" s="89" t="s">
        <v>2684</v>
      </c>
      <c r="E224" s="89" t="s">
        <v>2848</v>
      </c>
      <c r="F224" s="89" t="s">
        <v>2849</v>
      </c>
      <c r="G224" s="89" t="e">
        <f>G161+1</f>
        <v>#REF!</v>
      </c>
      <c r="H224" s="89"/>
      <c r="I224" s="89" t="s">
        <v>2401</v>
      </c>
      <c r="J224" s="89"/>
      <c r="K224" s="89"/>
      <c r="L224" s="89"/>
      <c r="M224" s="89">
        <v>50</v>
      </c>
      <c r="N224" s="89" t="s">
        <v>2671</v>
      </c>
      <c r="O224" s="90" t="s">
        <v>2765</v>
      </c>
      <c r="P224" s="179" t="s">
        <v>2850</v>
      </c>
      <c r="Q224" s="179" t="s">
        <v>2851</v>
      </c>
    </row>
    <row r="225" spans="1:17" ht="15" customHeight="1">
      <c r="A225" s="83">
        <f t="shared" si="5"/>
        <v>0</v>
      </c>
      <c r="B225" s="95">
        <v>41585</v>
      </c>
      <c r="C225" s="94" t="s">
        <v>2684</v>
      </c>
      <c r="D225" s="89" t="s">
        <v>2684</v>
      </c>
      <c r="E225" s="89" t="s">
        <v>2852</v>
      </c>
      <c r="F225" s="89" t="s">
        <v>2852</v>
      </c>
      <c r="G225" s="89">
        <f>G166+1</f>
        <v>1191</v>
      </c>
      <c r="H225" s="89"/>
      <c r="I225" s="89" t="s">
        <v>2401</v>
      </c>
      <c r="J225" s="89"/>
      <c r="K225" s="89"/>
      <c r="L225" s="89"/>
      <c r="M225" s="89">
        <v>50</v>
      </c>
      <c r="N225" s="89" t="s">
        <v>2671</v>
      </c>
      <c r="O225" s="90"/>
      <c r="P225" s="180"/>
      <c r="Q225" s="180"/>
    </row>
    <row r="226" spans="1:17" ht="15" customHeight="1">
      <c r="A226" s="83" t="str">
        <f t="shared" si="5"/>
        <v>WWF393</v>
      </c>
      <c r="B226" s="93">
        <v>41585</v>
      </c>
      <c r="C226" s="94" t="s">
        <v>2684</v>
      </c>
      <c r="D226" s="89" t="s">
        <v>2684</v>
      </c>
      <c r="E226" s="89" t="s">
        <v>2853</v>
      </c>
      <c r="F226" s="89" t="s">
        <v>2853</v>
      </c>
      <c r="G226" s="89" t="e">
        <f>G134+1</f>
        <v>#REF!</v>
      </c>
      <c r="H226" s="89"/>
      <c r="I226" s="89" t="s">
        <v>2401</v>
      </c>
      <c r="J226" s="89"/>
      <c r="K226" s="89"/>
      <c r="L226" s="89"/>
      <c r="M226" s="89">
        <v>50</v>
      </c>
      <c r="N226" s="89" t="s">
        <v>2671</v>
      </c>
      <c r="O226" s="90" t="s">
        <v>2765</v>
      </c>
      <c r="P226" s="179" t="s">
        <v>2854</v>
      </c>
      <c r="Q226" s="179" t="s">
        <v>252</v>
      </c>
    </row>
    <row r="227" spans="1:17" ht="15" customHeight="1">
      <c r="A227" s="83">
        <f t="shared" si="5"/>
        <v>0</v>
      </c>
      <c r="B227" s="93">
        <v>41585</v>
      </c>
      <c r="C227" s="94" t="s">
        <v>2684</v>
      </c>
      <c r="D227" s="89" t="s">
        <v>2684</v>
      </c>
      <c r="E227" s="89" t="s">
        <v>2855</v>
      </c>
      <c r="F227" s="89" t="s">
        <v>2855</v>
      </c>
      <c r="G227" s="89" t="e">
        <f>G218+1</f>
        <v>#REF!</v>
      </c>
      <c r="H227" s="89"/>
      <c r="I227" s="89"/>
      <c r="J227" s="89" t="s">
        <v>2401</v>
      </c>
      <c r="K227" s="89"/>
      <c r="L227" s="89"/>
      <c r="M227" s="89">
        <v>50</v>
      </c>
      <c r="N227" s="89" t="s">
        <v>2671</v>
      </c>
      <c r="O227" s="90"/>
      <c r="P227" s="180"/>
      <c r="Q227" s="180"/>
    </row>
    <row r="228" spans="1:17" ht="15" customHeight="1">
      <c r="A228" s="83" t="str">
        <f t="shared" si="5"/>
        <v>WWF394</v>
      </c>
      <c r="B228" s="93">
        <v>41585</v>
      </c>
      <c r="C228" s="94" t="s">
        <v>2399</v>
      </c>
      <c r="D228" s="89" t="s">
        <v>2399</v>
      </c>
      <c r="E228" s="89" t="s">
        <v>2856</v>
      </c>
      <c r="F228" s="89" t="s">
        <v>2856</v>
      </c>
      <c r="G228" s="89">
        <v>1124</v>
      </c>
      <c r="H228" s="89" t="s">
        <v>2401</v>
      </c>
      <c r="I228" s="89"/>
      <c r="J228" s="89"/>
      <c r="K228" s="89"/>
      <c r="L228" s="89"/>
      <c r="M228" s="89">
        <v>50</v>
      </c>
      <c r="N228" s="89" t="s">
        <v>2671</v>
      </c>
      <c r="O228" s="90" t="s">
        <v>2765</v>
      </c>
      <c r="P228" s="179" t="s">
        <v>2857</v>
      </c>
      <c r="Q228" s="179" t="s">
        <v>45</v>
      </c>
    </row>
    <row r="229" spans="1:17" ht="15" customHeight="1">
      <c r="A229" s="83">
        <f t="shared" si="5"/>
        <v>0</v>
      </c>
      <c r="B229" s="93">
        <v>41585</v>
      </c>
      <c r="C229" s="94" t="s">
        <v>2399</v>
      </c>
      <c r="D229" s="89" t="s">
        <v>2399</v>
      </c>
      <c r="E229" s="89" t="s">
        <v>2858</v>
      </c>
      <c r="F229" s="89" t="s">
        <v>2858</v>
      </c>
      <c r="G229" s="89" t="e">
        <f>G174+1</f>
        <v>#REF!</v>
      </c>
      <c r="H229" s="89" t="s">
        <v>2401</v>
      </c>
      <c r="I229" s="89"/>
      <c r="J229" s="89"/>
      <c r="K229" s="89"/>
      <c r="L229" s="89"/>
      <c r="M229" s="89">
        <v>50</v>
      </c>
      <c r="N229" s="89" t="s">
        <v>2671</v>
      </c>
      <c r="O229" s="90" t="s">
        <v>2765</v>
      </c>
      <c r="P229" s="180"/>
      <c r="Q229" s="180"/>
    </row>
    <row r="230" spans="1:17" ht="15" customHeight="1">
      <c r="A230" s="83" t="str">
        <f t="shared" si="5"/>
        <v>WWF395</v>
      </c>
      <c r="B230" s="93">
        <v>41585</v>
      </c>
      <c r="C230" s="94" t="s">
        <v>2399</v>
      </c>
      <c r="D230" s="89" t="s">
        <v>2399</v>
      </c>
      <c r="E230" s="89" t="s">
        <v>2859</v>
      </c>
      <c r="F230" s="89" t="s">
        <v>2859</v>
      </c>
      <c r="G230" s="89">
        <v>1130</v>
      </c>
      <c r="H230" s="89" t="s">
        <v>2401</v>
      </c>
      <c r="I230" s="89"/>
      <c r="J230" s="89"/>
      <c r="K230" s="89"/>
      <c r="L230" s="89"/>
      <c r="M230" s="89">
        <v>50</v>
      </c>
      <c r="N230" s="89" t="s">
        <v>2671</v>
      </c>
      <c r="O230" s="90"/>
      <c r="P230" s="179" t="s">
        <v>2860</v>
      </c>
      <c r="Q230" s="179" t="s">
        <v>2861</v>
      </c>
    </row>
    <row r="231" spans="1:17" ht="15" customHeight="1">
      <c r="A231" s="83">
        <f t="shared" si="5"/>
        <v>0</v>
      </c>
      <c r="B231" s="93">
        <v>41585</v>
      </c>
      <c r="C231" s="94" t="s">
        <v>2399</v>
      </c>
      <c r="D231" s="89" t="s">
        <v>2399</v>
      </c>
      <c r="E231" s="89" t="s">
        <v>2862</v>
      </c>
      <c r="F231" s="89" t="s">
        <v>2862</v>
      </c>
      <c r="G231" s="89" t="e">
        <f>G173+1</f>
        <v>#REF!</v>
      </c>
      <c r="H231" s="89"/>
      <c r="I231" s="89" t="s">
        <v>2401</v>
      </c>
      <c r="J231" s="89"/>
      <c r="K231" s="89"/>
      <c r="L231" s="89"/>
      <c r="M231" s="89">
        <v>50</v>
      </c>
      <c r="N231" s="89" t="s">
        <v>2671</v>
      </c>
      <c r="O231" s="90"/>
      <c r="P231" s="182"/>
      <c r="Q231" s="182"/>
    </row>
    <row r="232" spans="1:17" ht="15" customHeight="1">
      <c r="A232" s="83">
        <f t="shared" si="5"/>
        <v>0</v>
      </c>
      <c r="B232" s="93">
        <v>41585</v>
      </c>
      <c r="C232" s="94" t="s">
        <v>2399</v>
      </c>
      <c r="D232" s="89" t="s">
        <v>2399</v>
      </c>
      <c r="E232" s="89" t="s">
        <v>2863</v>
      </c>
      <c r="F232" s="89" t="s">
        <v>2863</v>
      </c>
      <c r="G232" s="89">
        <f>G272+1</f>
        <v>1160</v>
      </c>
      <c r="H232" s="89"/>
      <c r="I232" s="89"/>
      <c r="J232" s="89" t="s">
        <v>2401</v>
      </c>
      <c r="K232" s="89"/>
      <c r="L232" s="89"/>
      <c r="M232" s="89">
        <v>50</v>
      </c>
      <c r="N232" s="89" t="s">
        <v>2671</v>
      </c>
      <c r="O232" s="90"/>
      <c r="P232" s="180"/>
      <c r="Q232" s="180"/>
    </row>
    <row r="233" spans="1:17" ht="15" customHeight="1">
      <c r="A233" s="83" t="str">
        <f t="shared" si="5"/>
        <v>WWF396</v>
      </c>
      <c r="B233" s="93">
        <v>41585</v>
      </c>
      <c r="C233" s="94" t="s">
        <v>2399</v>
      </c>
      <c r="D233" s="89" t="s">
        <v>2399</v>
      </c>
      <c r="E233" s="89" t="s">
        <v>2864</v>
      </c>
      <c r="F233" s="89" t="s">
        <v>2864</v>
      </c>
      <c r="G233" s="89" t="e">
        <f>G201+1</f>
        <v>#REF!</v>
      </c>
      <c r="H233" s="89"/>
      <c r="I233" s="89" t="s">
        <v>2401</v>
      </c>
      <c r="J233" s="89"/>
      <c r="K233" s="89"/>
      <c r="L233" s="89"/>
      <c r="M233" s="89">
        <v>50</v>
      </c>
      <c r="N233" s="89" t="s">
        <v>2671</v>
      </c>
      <c r="O233" s="90"/>
      <c r="P233" s="179" t="s">
        <v>2865</v>
      </c>
      <c r="Q233" s="179" t="s">
        <v>2866</v>
      </c>
    </row>
    <row r="234" spans="1:17" ht="15" customHeight="1">
      <c r="A234" s="83">
        <f t="shared" si="5"/>
        <v>0</v>
      </c>
      <c r="B234" s="93">
        <v>41585</v>
      </c>
      <c r="C234" s="94" t="s">
        <v>2399</v>
      </c>
      <c r="D234" s="89" t="s">
        <v>2399</v>
      </c>
      <c r="E234" s="89" t="s">
        <v>2867</v>
      </c>
      <c r="F234" s="89" t="s">
        <v>2867</v>
      </c>
      <c r="G234" s="89">
        <v>1122</v>
      </c>
      <c r="H234" s="89" t="s">
        <v>2401</v>
      </c>
      <c r="I234" s="89"/>
      <c r="J234" s="89"/>
      <c r="K234" s="89"/>
      <c r="L234" s="89"/>
      <c r="M234" s="89">
        <v>50</v>
      </c>
      <c r="N234" s="89" t="s">
        <v>2671</v>
      </c>
      <c r="O234" s="90" t="s">
        <v>2765</v>
      </c>
      <c r="P234" s="180"/>
      <c r="Q234" s="180"/>
    </row>
    <row r="235" spans="1:17" ht="15" customHeight="1">
      <c r="A235" s="83" t="str">
        <f t="shared" si="5"/>
        <v>WWF397</v>
      </c>
      <c r="B235" s="93">
        <v>41585</v>
      </c>
      <c r="C235" s="94" t="s">
        <v>2399</v>
      </c>
      <c r="D235" s="89" t="s">
        <v>2399</v>
      </c>
      <c r="E235" s="89" t="s">
        <v>2868</v>
      </c>
      <c r="F235" s="89" t="s">
        <v>2869</v>
      </c>
      <c r="G235" s="89" t="e">
        <f>G178+1</f>
        <v>#REF!</v>
      </c>
      <c r="H235" s="89"/>
      <c r="I235" s="89" t="s">
        <v>2401</v>
      </c>
      <c r="J235" s="89"/>
      <c r="K235" s="89"/>
      <c r="L235" s="89"/>
      <c r="M235" s="89">
        <v>50</v>
      </c>
      <c r="N235" s="89" t="s">
        <v>2671</v>
      </c>
      <c r="O235" s="90" t="s">
        <v>2765</v>
      </c>
      <c r="P235" s="179" t="s">
        <v>2870</v>
      </c>
      <c r="Q235" s="179" t="s">
        <v>391</v>
      </c>
    </row>
    <row r="236" spans="1:17" ht="15" customHeight="1">
      <c r="A236" s="83">
        <f t="shared" si="5"/>
        <v>0</v>
      </c>
      <c r="B236" s="93">
        <v>41585</v>
      </c>
      <c r="C236" s="94" t="s">
        <v>2399</v>
      </c>
      <c r="D236" s="89" t="s">
        <v>2399</v>
      </c>
      <c r="E236" s="89" t="s">
        <v>2868</v>
      </c>
      <c r="F236" s="89" t="s">
        <v>2869</v>
      </c>
      <c r="G236" s="89" t="e">
        <f>G198+1</f>
        <v>#REF!</v>
      </c>
      <c r="H236" s="89"/>
      <c r="I236" s="89" t="s">
        <v>2401</v>
      </c>
      <c r="J236" s="89"/>
      <c r="K236" s="89"/>
      <c r="L236" s="89"/>
      <c r="M236" s="89">
        <v>50</v>
      </c>
      <c r="N236" s="89" t="s">
        <v>2671</v>
      </c>
      <c r="O236" s="90" t="s">
        <v>2765</v>
      </c>
      <c r="P236" s="180"/>
      <c r="Q236" s="180"/>
    </row>
    <row r="237" spans="1:17" ht="15" customHeight="1">
      <c r="A237" s="83" t="str">
        <f t="shared" si="5"/>
        <v>WWF398</v>
      </c>
      <c r="B237" s="93">
        <v>41585</v>
      </c>
      <c r="C237" s="94" t="s">
        <v>2681</v>
      </c>
      <c r="D237" s="89" t="s">
        <v>2681</v>
      </c>
      <c r="E237" s="89" t="s">
        <v>2871</v>
      </c>
      <c r="F237" s="89" t="s">
        <v>2871</v>
      </c>
      <c r="G237" s="89">
        <v>1126</v>
      </c>
      <c r="H237" s="89" t="s">
        <v>2401</v>
      </c>
      <c r="I237" s="89"/>
      <c r="J237" s="89"/>
      <c r="K237" s="89"/>
      <c r="L237" s="89"/>
      <c r="M237" s="89">
        <v>50</v>
      </c>
      <c r="N237" s="89" t="s">
        <v>2671</v>
      </c>
      <c r="O237" s="90" t="s">
        <v>2765</v>
      </c>
      <c r="P237" s="179" t="s">
        <v>2872</v>
      </c>
      <c r="Q237" s="179" t="s">
        <v>2873</v>
      </c>
    </row>
    <row r="238" spans="1:17" ht="15" customHeight="1">
      <c r="A238" s="83">
        <f t="shared" si="5"/>
        <v>0</v>
      </c>
      <c r="B238" s="93">
        <v>41585</v>
      </c>
      <c r="C238" s="94" t="s">
        <v>2681</v>
      </c>
      <c r="D238" s="89" t="s">
        <v>2681</v>
      </c>
      <c r="E238" s="89" t="s">
        <v>2874</v>
      </c>
      <c r="F238" s="89" t="s">
        <v>2874</v>
      </c>
      <c r="G238" s="89">
        <f>G247+1</f>
        <v>1193</v>
      </c>
      <c r="H238" s="89"/>
      <c r="I238" s="89" t="s">
        <v>2401</v>
      </c>
      <c r="J238" s="89"/>
      <c r="K238" s="89"/>
      <c r="L238" s="89"/>
      <c r="M238" s="89">
        <v>50</v>
      </c>
      <c r="N238" s="89" t="s">
        <v>2671</v>
      </c>
      <c r="O238" s="90"/>
      <c r="P238" s="182"/>
      <c r="Q238" s="182"/>
    </row>
    <row r="239" spans="1:17" ht="15" customHeight="1">
      <c r="A239" s="83">
        <f t="shared" si="5"/>
        <v>0</v>
      </c>
      <c r="B239" s="93">
        <v>41585</v>
      </c>
      <c r="C239" s="94" t="s">
        <v>2681</v>
      </c>
      <c r="D239" s="89" t="s">
        <v>2681</v>
      </c>
      <c r="E239" s="89" t="s">
        <v>2875</v>
      </c>
      <c r="F239" s="89" t="s">
        <v>2875</v>
      </c>
      <c r="G239" s="89">
        <f>G238+1</f>
        <v>1194</v>
      </c>
      <c r="H239" s="89"/>
      <c r="I239" s="89"/>
      <c r="J239" s="89" t="s">
        <v>2401</v>
      </c>
      <c r="K239" s="89"/>
      <c r="L239" s="89"/>
      <c r="M239" s="89">
        <v>50</v>
      </c>
      <c r="N239" s="89" t="s">
        <v>2671</v>
      </c>
      <c r="O239" s="90"/>
      <c r="P239" s="180"/>
      <c r="Q239" s="180"/>
    </row>
    <row r="240" spans="1:17" ht="15" customHeight="1">
      <c r="A240" s="83" t="str">
        <f t="shared" si="5"/>
        <v>WWF399</v>
      </c>
      <c r="B240" s="93">
        <v>41585</v>
      </c>
      <c r="C240" s="94" t="s">
        <v>2681</v>
      </c>
      <c r="D240" s="89" t="s">
        <v>2681</v>
      </c>
      <c r="E240" s="89" t="s">
        <v>2876</v>
      </c>
      <c r="F240" s="89" t="s">
        <v>2876</v>
      </c>
      <c r="G240" s="89">
        <f>G253+1</f>
        <v>1171</v>
      </c>
      <c r="H240" s="89"/>
      <c r="I240" s="89"/>
      <c r="J240" s="89" t="s">
        <v>2401</v>
      </c>
      <c r="K240" s="89"/>
      <c r="L240" s="89"/>
      <c r="M240" s="89">
        <v>50</v>
      </c>
      <c r="N240" s="89" t="s">
        <v>2671</v>
      </c>
      <c r="O240" s="90" t="s">
        <v>2765</v>
      </c>
      <c r="P240" s="179" t="s">
        <v>2877</v>
      </c>
      <c r="Q240" s="179" t="s">
        <v>2878</v>
      </c>
    </row>
    <row r="241" spans="1:17" ht="15" customHeight="1">
      <c r="A241" s="83">
        <f t="shared" si="5"/>
        <v>0</v>
      </c>
      <c r="B241" s="93">
        <v>41585</v>
      </c>
      <c r="C241" s="94" t="s">
        <v>2681</v>
      </c>
      <c r="D241" s="89" t="s">
        <v>2681</v>
      </c>
      <c r="E241" s="89" t="s">
        <v>2879</v>
      </c>
      <c r="F241" s="89" t="s">
        <v>2879</v>
      </c>
      <c r="G241" s="89" t="e">
        <f>G277+1</f>
        <v>#REF!</v>
      </c>
      <c r="H241" s="89"/>
      <c r="I241" s="89" t="s">
        <v>2401</v>
      </c>
      <c r="J241" s="89"/>
      <c r="K241" s="89"/>
      <c r="L241" s="89"/>
      <c r="M241" s="89">
        <v>50</v>
      </c>
      <c r="N241" s="89" t="s">
        <v>2671</v>
      </c>
      <c r="O241" s="90" t="s">
        <v>2765</v>
      </c>
      <c r="P241" s="180"/>
      <c r="Q241" s="180"/>
    </row>
    <row r="242" spans="1:17" ht="15" customHeight="1">
      <c r="A242" s="83" t="str">
        <f t="shared" si="5"/>
        <v>WWF400</v>
      </c>
      <c r="B242" s="93">
        <v>41585</v>
      </c>
      <c r="C242" s="94" t="s">
        <v>2681</v>
      </c>
      <c r="D242" s="89" t="s">
        <v>2681</v>
      </c>
      <c r="E242" s="89" t="s">
        <v>2880</v>
      </c>
      <c r="F242" s="89" t="s">
        <v>2881</v>
      </c>
      <c r="G242" s="89">
        <f>G232+1</f>
        <v>1161</v>
      </c>
      <c r="H242" s="89"/>
      <c r="I242" s="89"/>
      <c r="J242" s="89" t="s">
        <v>2401</v>
      </c>
      <c r="K242" s="89"/>
      <c r="L242" s="89"/>
      <c r="M242" s="89">
        <v>50</v>
      </c>
      <c r="N242" s="89" t="s">
        <v>2671</v>
      </c>
      <c r="O242" s="90" t="s">
        <v>2765</v>
      </c>
      <c r="P242" s="179" t="s">
        <v>2882</v>
      </c>
      <c r="Q242" s="179" t="s">
        <v>398</v>
      </c>
    </row>
    <row r="243" spans="1:17" ht="15" customHeight="1">
      <c r="A243" s="83">
        <f t="shared" si="5"/>
        <v>0</v>
      </c>
      <c r="B243" s="93">
        <v>40854</v>
      </c>
      <c r="C243" s="94" t="s">
        <v>2681</v>
      </c>
      <c r="D243" s="89" t="s">
        <v>2681</v>
      </c>
      <c r="E243" s="89" t="s">
        <v>2883</v>
      </c>
      <c r="F243" s="89" t="s">
        <v>2884</v>
      </c>
      <c r="G243" s="89" t="e">
        <f>G151+1</f>
        <v>#REF!</v>
      </c>
      <c r="H243" s="89"/>
      <c r="I243" s="89"/>
      <c r="J243" s="89" t="s">
        <v>2401</v>
      </c>
      <c r="K243" s="89"/>
      <c r="L243" s="89"/>
      <c r="M243" s="89">
        <v>50</v>
      </c>
      <c r="N243" s="89" t="s">
        <v>2671</v>
      </c>
      <c r="O243" s="90"/>
      <c r="P243" s="180"/>
      <c r="Q243" s="180"/>
    </row>
    <row r="244" spans="1:17" ht="15" customHeight="1">
      <c r="A244" s="83" t="str">
        <f t="shared" si="5"/>
        <v>WWF401</v>
      </c>
      <c r="B244" s="93">
        <v>41585</v>
      </c>
      <c r="C244" s="94" t="s">
        <v>2681</v>
      </c>
      <c r="D244" s="89" t="s">
        <v>2681</v>
      </c>
      <c r="E244" s="89" t="s">
        <v>2885</v>
      </c>
      <c r="F244" s="89" t="s">
        <v>2886</v>
      </c>
      <c r="G244" s="89" t="e">
        <f>G168+1</f>
        <v>#REF!</v>
      </c>
      <c r="H244" s="89"/>
      <c r="I244" s="89" t="s">
        <v>2401</v>
      </c>
      <c r="J244" s="89"/>
      <c r="K244" s="89"/>
      <c r="L244" s="89"/>
      <c r="M244" s="89">
        <v>50</v>
      </c>
      <c r="N244" s="89" t="s">
        <v>2671</v>
      </c>
      <c r="O244" s="90" t="s">
        <v>2765</v>
      </c>
      <c r="P244" s="179" t="s">
        <v>2887</v>
      </c>
      <c r="Q244" s="179" t="s">
        <v>442</v>
      </c>
    </row>
    <row r="245" spans="1:17" ht="15" customHeight="1">
      <c r="A245" s="83">
        <f t="shared" si="5"/>
        <v>0</v>
      </c>
      <c r="B245" s="93">
        <v>41585</v>
      </c>
      <c r="C245" s="94" t="s">
        <v>2681</v>
      </c>
      <c r="D245" s="89" t="s">
        <v>2681</v>
      </c>
      <c r="E245" s="89" t="s">
        <v>2880</v>
      </c>
      <c r="F245" s="89" t="s">
        <v>2888</v>
      </c>
      <c r="G245" s="89" t="e">
        <f>G251+1</f>
        <v>#REF!</v>
      </c>
      <c r="H245" s="89"/>
      <c r="I245" s="89" t="s">
        <v>2401</v>
      </c>
      <c r="J245" s="89"/>
      <c r="K245" s="89"/>
      <c r="L245" s="89"/>
      <c r="M245" s="89">
        <v>50</v>
      </c>
      <c r="N245" s="89" t="s">
        <v>2671</v>
      </c>
      <c r="O245" s="90" t="s">
        <v>2765</v>
      </c>
      <c r="P245" s="180"/>
      <c r="Q245" s="180"/>
    </row>
    <row r="246" spans="1:17" ht="15" customHeight="1">
      <c r="A246" s="83" t="str">
        <f t="shared" si="5"/>
        <v>WWF402</v>
      </c>
      <c r="B246" s="93">
        <v>41585</v>
      </c>
      <c r="C246" s="94" t="s">
        <v>2708</v>
      </c>
      <c r="D246" s="89" t="s">
        <v>2616</v>
      </c>
      <c r="E246" s="89" t="s">
        <v>2889</v>
      </c>
      <c r="F246" s="89" t="s">
        <v>2890</v>
      </c>
      <c r="G246" s="89" t="e">
        <f>G187+1</f>
        <v>#REF!</v>
      </c>
      <c r="H246" s="89"/>
      <c r="I246" s="89" t="s">
        <v>2401</v>
      </c>
      <c r="J246" s="89"/>
      <c r="K246" s="89"/>
      <c r="L246" s="89"/>
      <c r="M246" s="89">
        <v>50</v>
      </c>
      <c r="N246" s="89" t="s">
        <v>2671</v>
      </c>
      <c r="O246" s="90">
        <v>20</v>
      </c>
      <c r="P246" s="179" t="s">
        <v>2891</v>
      </c>
      <c r="Q246" s="179" t="s">
        <v>2892</v>
      </c>
    </row>
    <row r="247" spans="1:17" ht="15" customHeight="1">
      <c r="A247" s="83">
        <f t="shared" si="5"/>
        <v>0</v>
      </c>
      <c r="B247" s="93">
        <v>41585</v>
      </c>
      <c r="C247" s="94" t="s">
        <v>2708</v>
      </c>
      <c r="D247" s="89" t="s">
        <v>2616</v>
      </c>
      <c r="E247" s="89" t="s">
        <v>2893</v>
      </c>
      <c r="F247" s="89" t="s">
        <v>2893</v>
      </c>
      <c r="G247" s="89">
        <f>G225+1</f>
        <v>1192</v>
      </c>
      <c r="H247" s="89"/>
      <c r="I247" s="89" t="s">
        <v>2401</v>
      </c>
      <c r="J247" s="89"/>
      <c r="K247" s="89"/>
      <c r="L247" s="89"/>
      <c r="M247" s="89">
        <v>50</v>
      </c>
      <c r="N247" s="89" t="s">
        <v>2671</v>
      </c>
      <c r="O247" s="90">
        <v>20</v>
      </c>
      <c r="P247" s="182"/>
      <c r="Q247" s="182"/>
    </row>
    <row r="248" spans="1:17" ht="15" customHeight="1">
      <c r="A248" s="83">
        <f t="shared" si="5"/>
        <v>0</v>
      </c>
      <c r="B248" s="93">
        <v>41585</v>
      </c>
      <c r="C248" s="94" t="s">
        <v>2708</v>
      </c>
      <c r="D248" s="89" t="s">
        <v>2616</v>
      </c>
      <c r="E248" s="89" t="s">
        <v>2894</v>
      </c>
      <c r="F248" s="89" t="s">
        <v>2894</v>
      </c>
      <c r="G248" s="89">
        <f>G202+1</f>
        <v>1186</v>
      </c>
      <c r="H248" s="89"/>
      <c r="I248" s="89"/>
      <c r="J248" s="89" t="s">
        <v>2401</v>
      </c>
      <c r="K248" s="89"/>
      <c r="L248" s="89"/>
      <c r="M248" s="89">
        <v>50</v>
      </c>
      <c r="N248" s="89" t="s">
        <v>2671</v>
      </c>
      <c r="O248" s="90">
        <v>20</v>
      </c>
      <c r="P248" s="182"/>
      <c r="Q248" s="182"/>
    </row>
    <row r="249" spans="1:17" ht="15" customHeight="1">
      <c r="A249" s="83">
        <f t="shared" si="5"/>
        <v>0</v>
      </c>
      <c r="B249" s="93">
        <v>41585</v>
      </c>
      <c r="C249" s="94" t="s">
        <v>2708</v>
      </c>
      <c r="D249" s="89" t="s">
        <v>2616</v>
      </c>
      <c r="E249" s="89" t="s">
        <v>2890</v>
      </c>
      <c r="F249" s="89" t="s">
        <v>2895</v>
      </c>
      <c r="G249" s="89" t="e">
        <f>G186+1</f>
        <v>#REF!</v>
      </c>
      <c r="H249" s="89"/>
      <c r="I249" s="89" t="s">
        <v>2401</v>
      </c>
      <c r="J249" s="89"/>
      <c r="K249" s="89"/>
      <c r="L249" s="89"/>
      <c r="M249" s="89">
        <v>50</v>
      </c>
      <c r="N249" s="89" t="s">
        <v>2671</v>
      </c>
      <c r="O249" s="90">
        <v>20</v>
      </c>
      <c r="P249" s="180"/>
      <c r="Q249" s="180"/>
    </row>
    <row r="250" spans="1:17" ht="15" customHeight="1">
      <c r="A250" s="83" t="str">
        <f t="shared" si="5"/>
        <v>WWF403</v>
      </c>
      <c r="B250" s="93">
        <v>41586</v>
      </c>
      <c r="C250" s="94" t="s">
        <v>2684</v>
      </c>
      <c r="D250" s="89" t="s">
        <v>2684</v>
      </c>
      <c r="E250" s="89" t="s">
        <v>2896</v>
      </c>
      <c r="F250" s="89" t="s">
        <v>2896</v>
      </c>
      <c r="G250" s="89">
        <f>G181+1</f>
        <v>1175</v>
      </c>
      <c r="H250" s="89"/>
      <c r="I250" s="89"/>
      <c r="J250" s="89" t="s">
        <v>2401</v>
      </c>
      <c r="K250" s="89"/>
      <c r="L250" s="89"/>
      <c r="M250" s="89">
        <v>50</v>
      </c>
      <c r="N250" s="89" t="s">
        <v>2671</v>
      </c>
      <c r="O250" s="90" t="s">
        <v>2765</v>
      </c>
      <c r="P250" s="179" t="s">
        <v>2897</v>
      </c>
      <c r="Q250" s="179" t="s">
        <v>2898</v>
      </c>
    </row>
    <row r="251" spans="1:17" ht="15" customHeight="1">
      <c r="A251" s="83">
        <f t="shared" si="5"/>
        <v>0</v>
      </c>
      <c r="B251" s="93">
        <v>41586</v>
      </c>
      <c r="C251" s="94" t="s">
        <v>2684</v>
      </c>
      <c r="D251" s="89" t="s">
        <v>2684</v>
      </c>
      <c r="E251" s="89" t="s">
        <v>2880</v>
      </c>
      <c r="F251" s="89" t="s">
        <v>2899</v>
      </c>
      <c r="G251" s="89" t="e">
        <f>G246+1</f>
        <v>#REF!</v>
      </c>
      <c r="H251" s="89" t="s">
        <v>2401</v>
      </c>
      <c r="I251" s="89"/>
      <c r="J251" s="89"/>
      <c r="K251" s="89"/>
      <c r="L251" s="89"/>
      <c r="M251" s="89">
        <v>50</v>
      </c>
      <c r="N251" s="89" t="s">
        <v>2671</v>
      </c>
      <c r="O251" s="90" t="s">
        <v>2765</v>
      </c>
      <c r="P251" s="180"/>
      <c r="Q251" s="180"/>
    </row>
    <row r="252" spans="1:17" ht="15" customHeight="1">
      <c r="A252" s="83" t="str">
        <f t="shared" si="5"/>
        <v>WWF404</v>
      </c>
      <c r="B252" s="93">
        <v>41586</v>
      </c>
      <c r="C252" s="94" t="s">
        <v>2684</v>
      </c>
      <c r="D252" s="89" t="s">
        <v>2684</v>
      </c>
      <c r="E252" s="89" t="s">
        <v>2880</v>
      </c>
      <c r="F252" s="89" t="s">
        <v>2900</v>
      </c>
      <c r="G252" s="89">
        <f>G259+1</f>
        <v>1164</v>
      </c>
      <c r="H252" s="89"/>
      <c r="I252" s="89"/>
      <c r="J252" s="89" t="s">
        <v>2401</v>
      </c>
      <c r="K252" s="89"/>
      <c r="L252" s="89"/>
      <c r="M252" s="89">
        <v>50</v>
      </c>
      <c r="N252" s="89" t="s">
        <v>2671</v>
      </c>
      <c r="O252" s="90" t="s">
        <v>2765</v>
      </c>
      <c r="P252" s="179" t="s">
        <v>2901</v>
      </c>
      <c r="Q252" s="179" t="s">
        <v>248</v>
      </c>
    </row>
    <row r="253" spans="1:17" ht="15" customHeight="1">
      <c r="A253" s="83">
        <f t="shared" si="5"/>
        <v>0</v>
      </c>
      <c r="B253" s="93">
        <v>41586</v>
      </c>
      <c r="C253" s="94" t="s">
        <v>2684</v>
      </c>
      <c r="D253" s="89" t="s">
        <v>2762</v>
      </c>
      <c r="E253" s="89" t="s">
        <v>2880</v>
      </c>
      <c r="F253" s="89" t="s">
        <v>2902</v>
      </c>
      <c r="G253" s="89">
        <f>G211+1</f>
        <v>1170</v>
      </c>
      <c r="H253" s="89"/>
      <c r="I253" s="89" t="s">
        <v>2401</v>
      </c>
      <c r="J253" s="89"/>
      <c r="K253" s="89"/>
      <c r="L253" s="89"/>
      <c r="M253" s="89">
        <v>50</v>
      </c>
      <c r="N253" s="89" t="s">
        <v>2671</v>
      </c>
      <c r="O253" s="90" t="s">
        <v>2765</v>
      </c>
      <c r="P253" s="180"/>
      <c r="Q253" s="180"/>
    </row>
    <row r="254" spans="1:17" ht="15" customHeight="1">
      <c r="A254" s="83" t="str">
        <f t="shared" si="5"/>
        <v>WWF405</v>
      </c>
      <c r="B254" s="93">
        <v>41586</v>
      </c>
      <c r="C254" s="94" t="s">
        <v>2399</v>
      </c>
      <c r="D254" s="89" t="s">
        <v>2399</v>
      </c>
      <c r="E254" s="89" t="s">
        <v>2903</v>
      </c>
      <c r="F254" s="89" t="s">
        <v>2904</v>
      </c>
      <c r="G254" s="89">
        <f>G164+1</f>
        <v>1197</v>
      </c>
      <c r="H254" s="89"/>
      <c r="I254" s="89" t="s">
        <v>2401</v>
      </c>
      <c r="J254" s="89"/>
      <c r="K254" s="89"/>
      <c r="L254" s="89"/>
      <c r="M254" s="89">
        <v>50</v>
      </c>
      <c r="N254" s="89" t="s">
        <v>2671</v>
      </c>
      <c r="O254" s="90" t="s">
        <v>2765</v>
      </c>
      <c r="P254" s="91">
        <v>1197</v>
      </c>
      <c r="Q254" s="91" t="s">
        <v>2905</v>
      </c>
    </row>
    <row r="255" spans="1:17" ht="15" customHeight="1">
      <c r="A255" s="83" t="str">
        <f t="shared" si="5"/>
        <v>WWF406</v>
      </c>
      <c r="B255" s="93">
        <v>41586</v>
      </c>
      <c r="C255" s="94" t="s">
        <v>2681</v>
      </c>
      <c r="D255" s="89" t="s">
        <v>2681</v>
      </c>
      <c r="E255" s="89" t="s">
        <v>2906</v>
      </c>
      <c r="F255" s="89" t="s">
        <v>2907</v>
      </c>
      <c r="G255" s="89">
        <f>G250+1</f>
        <v>1176</v>
      </c>
      <c r="H255" s="89"/>
      <c r="I255" s="89" t="s">
        <v>2401</v>
      </c>
      <c r="J255" s="89"/>
      <c r="K255" s="89"/>
      <c r="L255" s="89"/>
      <c r="M255" s="89">
        <v>50</v>
      </c>
      <c r="N255" s="89" t="s">
        <v>2671</v>
      </c>
      <c r="O255" s="90" t="s">
        <v>2765</v>
      </c>
      <c r="P255" s="179" t="s">
        <v>2908</v>
      </c>
      <c r="Q255" s="179" t="s">
        <v>2909</v>
      </c>
    </row>
    <row r="256" spans="1:17" ht="15" customHeight="1">
      <c r="A256" s="83">
        <f t="shared" si="5"/>
        <v>0</v>
      </c>
      <c r="B256" s="93">
        <v>41587</v>
      </c>
      <c r="C256" s="94" t="s">
        <v>2708</v>
      </c>
      <c r="D256" s="89" t="s">
        <v>2681</v>
      </c>
      <c r="E256" s="89" t="s">
        <v>2910</v>
      </c>
      <c r="F256" s="89" t="s">
        <v>2911</v>
      </c>
      <c r="G256" s="89" t="e">
        <f>G184+1</f>
        <v>#REF!</v>
      </c>
      <c r="H256" s="89"/>
      <c r="I256" s="89" t="s">
        <v>2401</v>
      </c>
      <c r="J256" s="89"/>
      <c r="K256" s="89"/>
      <c r="L256" s="89"/>
      <c r="M256" s="89">
        <v>50</v>
      </c>
      <c r="N256" s="89" t="s">
        <v>2671</v>
      </c>
      <c r="O256" s="90" t="s">
        <v>2765</v>
      </c>
      <c r="P256" s="180"/>
      <c r="Q256" s="180"/>
    </row>
    <row r="257" spans="1:17" ht="15" customHeight="1">
      <c r="A257" s="83" t="str">
        <f t="shared" si="5"/>
        <v>WWF407</v>
      </c>
      <c r="B257" s="93">
        <v>41586</v>
      </c>
      <c r="C257" s="94" t="s">
        <v>2681</v>
      </c>
      <c r="D257" s="89" t="s">
        <v>2681</v>
      </c>
      <c r="E257" s="89" t="s">
        <v>2912</v>
      </c>
      <c r="F257" s="89" t="s">
        <v>2913</v>
      </c>
      <c r="G257" s="89" t="e">
        <f>G170+1</f>
        <v>#REF!</v>
      </c>
      <c r="H257" s="89"/>
      <c r="I257" s="89"/>
      <c r="J257" s="89" t="s">
        <v>2401</v>
      </c>
      <c r="K257" s="89"/>
      <c r="L257" s="89"/>
      <c r="M257" s="89">
        <v>50</v>
      </c>
      <c r="N257" s="89" t="s">
        <v>2671</v>
      </c>
      <c r="O257" s="90" t="s">
        <v>2765</v>
      </c>
      <c r="P257" s="91">
        <v>1262</v>
      </c>
      <c r="Q257" s="91" t="s">
        <v>2914</v>
      </c>
    </row>
    <row r="258" spans="1:17" ht="15" customHeight="1">
      <c r="A258" s="83" t="str">
        <f t="shared" si="5"/>
        <v>WWF408</v>
      </c>
      <c r="B258" s="93">
        <v>41587</v>
      </c>
      <c r="C258" s="94" t="s">
        <v>2399</v>
      </c>
      <c r="D258" s="89" t="s">
        <v>2399</v>
      </c>
      <c r="E258" s="89" t="s">
        <v>2915</v>
      </c>
      <c r="F258" s="89" t="s">
        <v>2916</v>
      </c>
      <c r="G258" s="89">
        <f>G175+1</f>
        <v>1182</v>
      </c>
      <c r="H258" s="89"/>
      <c r="I258" s="89" t="s">
        <v>2401</v>
      </c>
      <c r="J258" s="89"/>
      <c r="K258" s="89" t="s">
        <v>2464</v>
      </c>
      <c r="L258" s="89"/>
      <c r="M258" s="89">
        <v>50</v>
      </c>
      <c r="N258" s="89" t="s">
        <v>2671</v>
      </c>
      <c r="O258" s="90" t="s">
        <v>2765</v>
      </c>
      <c r="P258" s="179" t="s">
        <v>2917</v>
      </c>
      <c r="Q258" s="179" t="s">
        <v>2918</v>
      </c>
    </row>
    <row r="259" spans="1:17" ht="15" customHeight="1">
      <c r="A259" s="83">
        <f t="shared" ref="A259:A322" si="6">Q259</f>
        <v>0</v>
      </c>
      <c r="B259" s="93">
        <v>41587</v>
      </c>
      <c r="C259" s="94" t="s">
        <v>2399</v>
      </c>
      <c r="D259" s="89" t="s">
        <v>2399</v>
      </c>
      <c r="E259" s="89" t="s">
        <v>2919</v>
      </c>
      <c r="F259" s="89" t="s">
        <v>2920</v>
      </c>
      <c r="G259" s="89">
        <f>G265+1</f>
        <v>1163</v>
      </c>
      <c r="H259" s="89"/>
      <c r="I259" s="89"/>
      <c r="J259" s="89" t="s">
        <v>2401</v>
      </c>
      <c r="K259" s="89"/>
      <c r="L259" s="89"/>
      <c r="M259" s="89">
        <v>50</v>
      </c>
      <c r="N259" s="89" t="s">
        <v>2671</v>
      </c>
      <c r="O259" s="90" t="s">
        <v>2765</v>
      </c>
      <c r="P259" s="182"/>
      <c r="Q259" s="182"/>
    </row>
    <row r="260" spans="1:17" ht="15" customHeight="1">
      <c r="A260" s="83">
        <f t="shared" si="6"/>
        <v>0</v>
      </c>
      <c r="B260" s="93">
        <v>41587</v>
      </c>
      <c r="C260" s="94" t="s">
        <v>2399</v>
      </c>
      <c r="D260" s="89" t="s">
        <v>2399</v>
      </c>
      <c r="E260" s="89" t="s">
        <v>2921</v>
      </c>
      <c r="F260" s="89" t="s">
        <v>2922</v>
      </c>
      <c r="G260" s="89" t="e">
        <f>G223+1</f>
        <v>#REF!</v>
      </c>
      <c r="H260" s="89"/>
      <c r="I260" s="89" t="s">
        <v>2401</v>
      </c>
      <c r="J260" s="89"/>
      <c r="K260" s="89"/>
      <c r="L260" s="89"/>
      <c r="M260" s="89">
        <v>50</v>
      </c>
      <c r="N260" s="89" t="s">
        <v>2671</v>
      </c>
      <c r="O260" s="90" t="s">
        <v>2765</v>
      </c>
      <c r="P260" s="180"/>
      <c r="Q260" s="180"/>
    </row>
    <row r="261" spans="1:17" ht="15" customHeight="1">
      <c r="A261" s="83" t="str">
        <f t="shared" si="6"/>
        <v>WWF409</v>
      </c>
      <c r="B261" s="93">
        <v>41587</v>
      </c>
      <c r="C261" s="94" t="s">
        <v>2399</v>
      </c>
      <c r="D261" s="89" t="s">
        <v>2399</v>
      </c>
      <c r="E261" s="89" t="s">
        <v>2923</v>
      </c>
      <c r="F261" s="89" t="s">
        <v>2924</v>
      </c>
      <c r="G261" s="89">
        <v>1132</v>
      </c>
      <c r="H261" s="89" t="s">
        <v>2401</v>
      </c>
      <c r="I261" s="89"/>
      <c r="J261" s="89"/>
      <c r="K261" s="89"/>
      <c r="L261" s="89"/>
      <c r="M261" s="89">
        <v>50</v>
      </c>
      <c r="N261" s="89" t="s">
        <v>2671</v>
      </c>
      <c r="O261" s="90" t="s">
        <v>2765</v>
      </c>
      <c r="P261" s="179" t="s">
        <v>2925</v>
      </c>
      <c r="Q261" s="179" t="s">
        <v>2926</v>
      </c>
    </row>
    <row r="262" spans="1:17" ht="15" customHeight="1">
      <c r="A262" s="83">
        <f t="shared" si="6"/>
        <v>0</v>
      </c>
      <c r="B262" s="93">
        <v>41587</v>
      </c>
      <c r="C262" s="94" t="s">
        <v>2399</v>
      </c>
      <c r="D262" s="89" t="s">
        <v>2399</v>
      </c>
      <c r="E262" s="89" t="s">
        <v>2927</v>
      </c>
      <c r="F262" s="89" t="s">
        <v>2928</v>
      </c>
      <c r="G262" s="89">
        <f>G208+1</f>
        <v>1167</v>
      </c>
      <c r="H262" s="89"/>
      <c r="I262" s="89"/>
      <c r="J262" s="89" t="s">
        <v>2401</v>
      </c>
      <c r="K262" s="89"/>
      <c r="L262" s="89"/>
      <c r="M262" s="89">
        <v>50</v>
      </c>
      <c r="N262" s="89" t="s">
        <v>2671</v>
      </c>
      <c r="O262" s="90" t="s">
        <v>2765</v>
      </c>
      <c r="P262" s="182"/>
      <c r="Q262" s="182"/>
    </row>
    <row r="263" spans="1:17" ht="15" customHeight="1">
      <c r="A263" s="83" t="str">
        <f t="shared" si="6"/>
        <v>WWF410</v>
      </c>
      <c r="B263" s="96">
        <v>41925</v>
      </c>
      <c r="C263" s="94"/>
      <c r="D263" s="89"/>
      <c r="E263" s="89"/>
      <c r="F263" s="89" t="s">
        <v>2929</v>
      </c>
      <c r="G263" s="89">
        <f>G275+1</f>
        <v>1145</v>
      </c>
      <c r="H263" s="89"/>
      <c r="I263" s="89"/>
      <c r="J263" s="89" t="s">
        <v>2401</v>
      </c>
      <c r="K263" s="89"/>
      <c r="L263" s="89"/>
      <c r="M263" s="89">
        <v>50</v>
      </c>
      <c r="N263" s="89" t="s">
        <v>2671</v>
      </c>
      <c r="O263" s="90"/>
      <c r="P263" s="181" t="s">
        <v>2930</v>
      </c>
      <c r="Q263" s="181" t="s">
        <v>2931</v>
      </c>
    </row>
    <row r="264" spans="1:17" ht="15" customHeight="1">
      <c r="A264" s="83">
        <f t="shared" si="6"/>
        <v>0</v>
      </c>
      <c r="B264" s="93">
        <v>41587</v>
      </c>
      <c r="C264" s="94"/>
      <c r="D264" s="89"/>
      <c r="E264" s="89"/>
      <c r="F264" s="89" t="s">
        <v>2932</v>
      </c>
      <c r="G264" s="89" t="e">
        <f>G216+1</f>
        <v>#REF!</v>
      </c>
      <c r="H264" s="89"/>
      <c r="I264" s="89"/>
      <c r="J264" s="89" t="s">
        <v>2401</v>
      </c>
      <c r="K264" s="89"/>
      <c r="L264" s="89"/>
      <c r="M264" s="89">
        <v>50</v>
      </c>
      <c r="N264" s="89" t="s">
        <v>2671</v>
      </c>
      <c r="O264" s="90"/>
      <c r="P264" s="181"/>
      <c r="Q264" s="181"/>
    </row>
    <row r="265" spans="1:17" ht="15" customHeight="1">
      <c r="A265" s="83">
        <f t="shared" si="6"/>
        <v>0</v>
      </c>
      <c r="B265" s="89"/>
      <c r="C265" s="94"/>
      <c r="D265" s="89"/>
      <c r="E265" s="89"/>
      <c r="F265" s="89" t="s">
        <v>2933</v>
      </c>
      <c r="G265" s="89">
        <f>G242+1</f>
        <v>1162</v>
      </c>
      <c r="H265" s="89"/>
      <c r="I265" s="89"/>
      <c r="J265" s="89" t="s">
        <v>2401</v>
      </c>
      <c r="K265" s="89"/>
      <c r="L265" s="89"/>
      <c r="M265" s="89">
        <v>50</v>
      </c>
      <c r="N265" s="89" t="s">
        <v>2671</v>
      </c>
      <c r="O265" s="90"/>
      <c r="P265" s="181"/>
      <c r="Q265" s="181"/>
    </row>
    <row r="266" spans="1:17" ht="15" customHeight="1">
      <c r="A266" s="83" t="str">
        <f t="shared" si="6"/>
        <v>WWF411</v>
      </c>
      <c r="B266" s="89"/>
      <c r="C266" s="94"/>
      <c r="D266" s="89"/>
      <c r="E266" s="89"/>
      <c r="F266" s="89" t="s">
        <v>2934</v>
      </c>
      <c r="G266" s="89" t="e">
        <f>G137+1</f>
        <v>#REF!</v>
      </c>
      <c r="H266" s="89"/>
      <c r="I266" s="89" t="s">
        <v>2401</v>
      </c>
      <c r="J266" s="89"/>
      <c r="K266" s="89"/>
      <c r="L266" s="89"/>
      <c r="M266" s="89">
        <v>50</v>
      </c>
      <c r="N266" s="89" t="s">
        <v>2671</v>
      </c>
      <c r="O266" s="90"/>
      <c r="P266" s="91">
        <v>1250</v>
      </c>
      <c r="Q266" s="91" t="s">
        <v>2935</v>
      </c>
    </row>
    <row r="267" spans="1:17" ht="15" customHeight="1">
      <c r="A267" s="83" t="str">
        <f t="shared" si="6"/>
        <v>WWF412</v>
      </c>
      <c r="B267" s="93">
        <v>41587</v>
      </c>
      <c r="C267" s="94" t="s">
        <v>2681</v>
      </c>
      <c r="D267" s="89" t="s">
        <v>2681</v>
      </c>
      <c r="E267" s="89" t="s">
        <v>2880</v>
      </c>
      <c r="F267" s="89" t="s">
        <v>2936</v>
      </c>
      <c r="G267" s="89" t="e">
        <f>G236+1</f>
        <v>#REF!</v>
      </c>
      <c r="H267" s="89"/>
      <c r="I267" s="89" t="s">
        <v>2401</v>
      </c>
      <c r="J267" s="89"/>
      <c r="K267" s="89"/>
      <c r="L267" s="89"/>
      <c r="M267" s="89">
        <v>50</v>
      </c>
      <c r="N267" s="89" t="s">
        <v>2671</v>
      </c>
      <c r="O267" s="90" t="s">
        <v>2765</v>
      </c>
      <c r="P267" s="179" t="s">
        <v>2937</v>
      </c>
      <c r="Q267" s="179" t="s">
        <v>2938</v>
      </c>
    </row>
    <row r="268" spans="1:17" ht="15" customHeight="1">
      <c r="A268" s="83">
        <f t="shared" si="6"/>
        <v>0</v>
      </c>
      <c r="B268" s="93">
        <v>41587</v>
      </c>
      <c r="C268" s="94" t="s">
        <v>2681</v>
      </c>
      <c r="D268" s="89" t="s">
        <v>2681</v>
      </c>
      <c r="E268" s="89" t="s">
        <v>2880</v>
      </c>
      <c r="F268" s="89" t="s">
        <v>2939</v>
      </c>
      <c r="G268" s="89">
        <f>G200+1</f>
        <v>1180</v>
      </c>
      <c r="H268" s="89"/>
      <c r="I268" s="89"/>
      <c r="J268" s="89" t="s">
        <v>2401</v>
      </c>
      <c r="K268" s="89"/>
      <c r="L268" s="89"/>
      <c r="M268" s="89">
        <v>50</v>
      </c>
      <c r="N268" s="89" t="s">
        <v>2671</v>
      </c>
      <c r="O268" s="90" t="s">
        <v>2765</v>
      </c>
      <c r="P268" s="182"/>
      <c r="Q268" s="182"/>
    </row>
    <row r="269" spans="1:17" ht="15" customHeight="1">
      <c r="A269" s="83">
        <f t="shared" si="6"/>
        <v>0</v>
      </c>
      <c r="B269" s="96">
        <v>41925</v>
      </c>
      <c r="C269" s="94"/>
      <c r="D269" s="89"/>
      <c r="E269" s="89"/>
      <c r="F269" s="89" t="s">
        <v>2940</v>
      </c>
      <c r="G269" s="89">
        <f>G270+1</f>
        <v>1147</v>
      </c>
      <c r="H269" s="89"/>
      <c r="I269" s="89"/>
      <c r="J269" s="89" t="s">
        <v>2401</v>
      </c>
      <c r="K269" s="89"/>
      <c r="L269" s="89"/>
      <c r="M269" s="89">
        <v>50</v>
      </c>
      <c r="N269" s="89" t="s">
        <v>2671</v>
      </c>
      <c r="O269" s="90"/>
      <c r="P269" s="180"/>
      <c r="Q269" s="180"/>
    </row>
    <row r="270" spans="1:17" ht="15" customHeight="1">
      <c r="A270" s="83" t="str">
        <f t="shared" si="6"/>
        <v>WWF413</v>
      </c>
      <c r="B270" s="96">
        <v>41925</v>
      </c>
      <c r="C270" s="94"/>
      <c r="D270" s="89" t="s">
        <v>2464</v>
      </c>
      <c r="E270" s="89"/>
      <c r="F270" s="89" t="s">
        <v>2941</v>
      </c>
      <c r="G270" s="89">
        <f>G263+1</f>
        <v>1146</v>
      </c>
      <c r="H270" s="89"/>
      <c r="I270" s="89"/>
      <c r="J270" s="89" t="s">
        <v>2401</v>
      </c>
      <c r="K270" s="89"/>
      <c r="L270" s="89"/>
      <c r="M270" s="89">
        <v>50</v>
      </c>
      <c r="N270" s="89" t="s">
        <v>2671</v>
      </c>
      <c r="O270" s="90"/>
      <c r="P270" s="91">
        <v>1146</v>
      </c>
      <c r="Q270" s="91" t="s">
        <v>2942</v>
      </c>
    </row>
    <row r="271" spans="1:17" ht="15" customHeight="1">
      <c r="A271" s="83" t="str">
        <f t="shared" si="6"/>
        <v>WWF414</v>
      </c>
      <c r="B271" s="93">
        <v>41587</v>
      </c>
      <c r="C271" s="94" t="s">
        <v>2684</v>
      </c>
      <c r="D271" s="89" t="s">
        <v>2943</v>
      </c>
      <c r="E271" s="89" t="s">
        <v>2910</v>
      </c>
      <c r="F271" s="89" t="s">
        <v>2944</v>
      </c>
      <c r="G271" s="89" t="e">
        <f>G172+1</f>
        <v>#REF!</v>
      </c>
      <c r="H271" s="89"/>
      <c r="I271" s="89" t="s">
        <v>2401</v>
      </c>
      <c r="J271" s="89"/>
      <c r="K271" s="89"/>
      <c r="L271" s="89"/>
      <c r="M271" s="89">
        <v>50</v>
      </c>
      <c r="N271" s="89" t="s">
        <v>2671</v>
      </c>
      <c r="O271" s="90" t="s">
        <v>2765</v>
      </c>
      <c r="P271" s="179" t="s">
        <v>2945</v>
      </c>
      <c r="Q271" s="179" t="s">
        <v>2946</v>
      </c>
    </row>
    <row r="272" spans="1:17" ht="15" customHeight="1">
      <c r="A272" s="83">
        <f t="shared" si="6"/>
        <v>0</v>
      </c>
      <c r="B272" s="93">
        <v>41587</v>
      </c>
      <c r="C272" s="94" t="s">
        <v>2684</v>
      </c>
      <c r="D272" s="89" t="s">
        <v>2684</v>
      </c>
      <c r="E272" s="89" t="s">
        <v>2880</v>
      </c>
      <c r="F272" s="89" t="s">
        <v>2947</v>
      </c>
      <c r="G272" s="89">
        <f>G169+1</f>
        <v>1159</v>
      </c>
      <c r="H272" s="89"/>
      <c r="I272" s="89"/>
      <c r="J272" s="89" t="s">
        <v>2401</v>
      </c>
      <c r="K272" s="89"/>
      <c r="L272" s="89"/>
      <c r="M272" s="89">
        <v>50</v>
      </c>
      <c r="N272" s="89" t="s">
        <v>2671</v>
      </c>
      <c r="O272" s="90" t="s">
        <v>2765</v>
      </c>
      <c r="P272" s="180"/>
      <c r="Q272" s="180"/>
    </row>
    <row r="273" spans="1:17" ht="15" customHeight="1">
      <c r="A273" s="83" t="str">
        <f t="shared" si="6"/>
        <v>WWF415</v>
      </c>
      <c r="B273" s="96">
        <v>41925</v>
      </c>
      <c r="C273" s="94"/>
      <c r="D273" s="89"/>
      <c r="E273" s="89"/>
      <c r="F273" s="89" t="s">
        <v>2948</v>
      </c>
      <c r="G273" s="89">
        <f>G269+1</f>
        <v>1148</v>
      </c>
      <c r="H273" s="89"/>
      <c r="I273" s="89"/>
      <c r="J273" s="89" t="s">
        <v>2401</v>
      </c>
      <c r="K273" s="89"/>
      <c r="L273" s="89"/>
      <c r="M273" s="89">
        <v>50</v>
      </c>
      <c r="N273" s="89" t="s">
        <v>2671</v>
      </c>
      <c r="O273" s="90"/>
      <c r="P273" s="181" t="s">
        <v>2949</v>
      </c>
      <c r="Q273" s="179" t="s">
        <v>2950</v>
      </c>
    </row>
    <row r="274" spans="1:17" ht="15" customHeight="1">
      <c r="A274" s="83">
        <f t="shared" si="6"/>
        <v>0</v>
      </c>
      <c r="B274" s="96">
        <v>41925</v>
      </c>
      <c r="C274" s="94"/>
      <c r="D274" s="89"/>
      <c r="E274" s="89"/>
      <c r="F274" s="89" t="s">
        <v>2951</v>
      </c>
      <c r="G274" s="89">
        <f>G273+1</f>
        <v>1149</v>
      </c>
      <c r="H274" s="89"/>
      <c r="I274" s="89"/>
      <c r="J274" s="89" t="s">
        <v>2401</v>
      </c>
      <c r="K274" s="89"/>
      <c r="L274" s="89"/>
      <c r="M274" s="89">
        <v>50</v>
      </c>
      <c r="N274" s="89" t="s">
        <v>2671</v>
      </c>
      <c r="O274" s="90"/>
      <c r="P274" s="181"/>
      <c r="Q274" s="180"/>
    </row>
    <row r="275" spans="1:17" ht="15" customHeight="1">
      <c r="A275" s="83" t="str">
        <f t="shared" si="6"/>
        <v>WWF416</v>
      </c>
      <c r="B275" s="96">
        <v>41925</v>
      </c>
      <c r="C275" s="94"/>
      <c r="D275" s="89"/>
      <c r="E275" s="89"/>
      <c r="F275" s="89" t="s">
        <v>2952</v>
      </c>
      <c r="G275" s="89">
        <v>1144</v>
      </c>
      <c r="H275" s="89"/>
      <c r="I275" s="89"/>
      <c r="J275" s="89" t="s">
        <v>2401</v>
      </c>
      <c r="K275" s="89"/>
      <c r="L275" s="89"/>
      <c r="M275" s="89">
        <v>50</v>
      </c>
      <c r="N275" s="89" t="s">
        <v>2671</v>
      </c>
      <c r="O275" s="90"/>
      <c r="P275" s="91">
        <v>1144</v>
      </c>
      <c r="Q275" s="91" t="s">
        <v>2953</v>
      </c>
    </row>
    <row r="276" spans="1:17" ht="15" customHeight="1">
      <c r="A276" s="83" t="str">
        <f t="shared" si="6"/>
        <v>WWF417</v>
      </c>
      <c r="B276" s="89"/>
      <c r="C276" s="94"/>
      <c r="D276" s="89"/>
      <c r="E276" s="89" t="s">
        <v>2464</v>
      </c>
      <c r="F276" s="89" t="s">
        <v>2954</v>
      </c>
      <c r="G276" s="89" t="e">
        <f>G266+1</f>
        <v>#REF!</v>
      </c>
      <c r="H276" s="89"/>
      <c r="I276" s="89" t="s">
        <v>2401</v>
      </c>
      <c r="J276" s="89"/>
      <c r="K276" s="89"/>
      <c r="L276" s="89"/>
      <c r="M276" s="89">
        <v>50</v>
      </c>
      <c r="N276" s="89" t="s">
        <v>2671</v>
      </c>
      <c r="O276" s="90"/>
      <c r="P276" s="91">
        <v>1251</v>
      </c>
      <c r="Q276" s="91" t="s">
        <v>17</v>
      </c>
    </row>
    <row r="277" spans="1:17" ht="15" customHeight="1">
      <c r="A277" s="83" t="str">
        <f t="shared" si="6"/>
        <v>WWF418</v>
      </c>
      <c r="B277" s="89"/>
      <c r="C277" s="94"/>
      <c r="D277" s="89"/>
      <c r="E277" s="89"/>
      <c r="F277" s="89" t="s">
        <v>2955</v>
      </c>
      <c r="G277" s="89" t="e">
        <f>G245+1</f>
        <v>#REF!</v>
      </c>
      <c r="H277" s="89"/>
      <c r="I277" s="89" t="s">
        <v>2401</v>
      </c>
      <c r="J277" s="89"/>
      <c r="K277" s="89"/>
      <c r="L277" s="89"/>
      <c r="M277" s="89">
        <v>50</v>
      </c>
      <c r="N277" s="89" t="s">
        <v>2671</v>
      </c>
      <c r="O277" s="90"/>
      <c r="P277" s="91">
        <v>1273</v>
      </c>
      <c r="Q277" s="91" t="s">
        <v>14</v>
      </c>
    </row>
    <row r="278" spans="1:17">
      <c r="A278" s="83" t="str">
        <f t="shared" si="6"/>
        <v>WWF419</v>
      </c>
      <c r="B278" s="93">
        <v>41615</v>
      </c>
      <c r="C278" s="97" t="s">
        <v>2956</v>
      </c>
      <c r="D278" s="89" t="s">
        <v>2957</v>
      </c>
      <c r="E278" s="184" t="s">
        <v>2958</v>
      </c>
      <c r="F278" s="89" t="s">
        <v>2959</v>
      </c>
      <c r="G278" s="89">
        <v>1286</v>
      </c>
      <c r="H278" s="89"/>
      <c r="I278" s="89"/>
      <c r="J278" s="89"/>
      <c r="K278" s="89" t="s">
        <v>2401</v>
      </c>
      <c r="L278" s="89"/>
      <c r="M278" s="89">
        <v>50</v>
      </c>
      <c r="N278" s="89" t="s">
        <v>2671</v>
      </c>
      <c r="O278" s="90">
        <v>14</v>
      </c>
      <c r="P278" s="181" t="s">
        <v>2960</v>
      </c>
      <c r="Q278" s="181" t="s">
        <v>2961</v>
      </c>
    </row>
    <row r="279" spans="1:17">
      <c r="A279" s="83">
        <f t="shared" si="6"/>
        <v>0</v>
      </c>
      <c r="B279" s="93">
        <v>41615</v>
      </c>
      <c r="C279" s="97" t="s">
        <v>2956</v>
      </c>
      <c r="D279" s="89" t="s">
        <v>2957</v>
      </c>
      <c r="E279" s="184"/>
      <c r="F279" s="89" t="s">
        <v>2962</v>
      </c>
      <c r="G279" s="89">
        <v>1287</v>
      </c>
      <c r="H279" s="89"/>
      <c r="I279" s="89"/>
      <c r="J279" s="89"/>
      <c r="K279" s="89" t="s">
        <v>2401</v>
      </c>
      <c r="L279" s="89"/>
      <c r="M279" s="89">
        <v>50</v>
      </c>
      <c r="N279" s="89" t="s">
        <v>2671</v>
      </c>
      <c r="O279" s="90">
        <v>14</v>
      </c>
      <c r="P279" s="181"/>
      <c r="Q279" s="181"/>
    </row>
    <row r="280" spans="1:17">
      <c r="A280" s="83" t="str">
        <f t="shared" si="6"/>
        <v>WWF420</v>
      </c>
      <c r="B280" s="93">
        <v>41615</v>
      </c>
      <c r="C280" s="97" t="s">
        <v>2956</v>
      </c>
      <c r="D280" s="89" t="s">
        <v>2957</v>
      </c>
      <c r="E280" s="184"/>
      <c r="F280" s="89" t="s">
        <v>2963</v>
      </c>
      <c r="G280" s="89">
        <v>1288</v>
      </c>
      <c r="H280" s="89"/>
      <c r="I280" s="89"/>
      <c r="J280" s="89"/>
      <c r="K280" s="89" t="s">
        <v>2401</v>
      </c>
      <c r="L280" s="89"/>
      <c r="M280" s="89">
        <v>50</v>
      </c>
      <c r="N280" s="89" t="s">
        <v>2671</v>
      </c>
      <c r="O280" s="90">
        <v>14</v>
      </c>
      <c r="P280" s="181" t="s">
        <v>2964</v>
      </c>
      <c r="Q280" s="181" t="s">
        <v>230</v>
      </c>
    </row>
    <row r="281" spans="1:17">
      <c r="A281" s="83">
        <f t="shared" si="6"/>
        <v>0</v>
      </c>
      <c r="B281" s="93">
        <v>41615</v>
      </c>
      <c r="C281" s="97" t="s">
        <v>2956</v>
      </c>
      <c r="D281" s="89" t="s">
        <v>2957</v>
      </c>
      <c r="E281" s="184"/>
      <c r="F281" s="89" t="s">
        <v>2965</v>
      </c>
      <c r="G281" s="89">
        <v>1289</v>
      </c>
      <c r="H281" s="89"/>
      <c r="I281" s="89"/>
      <c r="J281" s="89"/>
      <c r="K281" s="89" t="s">
        <v>2401</v>
      </c>
      <c r="L281" s="89"/>
      <c r="M281" s="89">
        <v>50</v>
      </c>
      <c r="N281" s="89" t="s">
        <v>2671</v>
      </c>
      <c r="O281" s="90">
        <v>14</v>
      </c>
      <c r="P281" s="181"/>
      <c r="Q281" s="181"/>
    </row>
    <row r="282" spans="1:17" ht="15" customHeight="1">
      <c r="A282" s="83" t="str">
        <f t="shared" si="6"/>
        <v>WWF421</v>
      </c>
      <c r="B282" s="93">
        <v>41616</v>
      </c>
      <c r="C282" s="97" t="s">
        <v>2956</v>
      </c>
      <c r="D282" s="89" t="s">
        <v>2957</v>
      </c>
      <c r="E282" s="184" t="s">
        <v>2966</v>
      </c>
      <c r="F282" s="89" t="s">
        <v>2967</v>
      </c>
      <c r="G282" s="89">
        <v>1290</v>
      </c>
      <c r="H282" s="89"/>
      <c r="I282" s="89"/>
      <c r="J282" s="89"/>
      <c r="K282" s="89" t="s">
        <v>2401</v>
      </c>
      <c r="L282" s="89"/>
      <c r="M282" s="89">
        <v>50</v>
      </c>
      <c r="N282" s="89" t="s">
        <v>2671</v>
      </c>
      <c r="O282" s="90">
        <v>14</v>
      </c>
      <c r="P282" s="179" t="s">
        <v>2968</v>
      </c>
      <c r="Q282" s="181" t="s">
        <v>2969</v>
      </c>
    </row>
    <row r="283" spans="1:17">
      <c r="A283" s="83">
        <f t="shared" si="6"/>
        <v>0</v>
      </c>
      <c r="B283" s="93">
        <v>41616</v>
      </c>
      <c r="C283" s="97" t="s">
        <v>2956</v>
      </c>
      <c r="D283" s="89" t="s">
        <v>2957</v>
      </c>
      <c r="E283" s="184"/>
      <c r="F283" s="89" t="s">
        <v>2970</v>
      </c>
      <c r="G283" s="89">
        <v>1291</v>
      </c>
      <c r="H283" s="89"/>
      <c r="I283" s="89"/>
      <c r="J283" s="89"/>
      <c r="K283" s="89" t="s">
        <v>2401</v>
      </c>
      <c r="L283" s="89"/>
      <c r="M283" s="89">
        <v>50</v>
      </c>
      <c r="N283" s="89" t="s">
        <v>2671</v>
      </c>
      <c r="O283" s="90">
        <v>14</v>
      </c>
      <c r="P283" s="182"/>
      <c r="Q283" s="181"/>
    </row>
    <row r="284" spans="1:17">
      <c r="A284" s="83" t="str">
        <f t="shared" si="6"/>
        <v>WWF422</v>
      </c>
      <c r="B284" s="93">
        <v>41616</v>
      </c>
      <c r="C284" s="97" t="s">
        <v>2956</v>
      </c>
      <c r="D284" s="89" t="s">
        <v>2957</v>
      </c>
      <c r="E284" s="184"/>
      <c r="F284" s="89" t="s">
        <v>2971</v>
      </c>
      <c r="G284" s="89">
        <v>1292</v>
      </c>
      <c r="H284" s="89"/>
      <c r="I284" s="89"/>
      <c r="J284" s="89"/>
      <c r="K284" s="89" t="s">
        <v>2401</v>
      </c>
      <c r="L284" s="89"/>
      <c r="M284" s="89">
        <v>50</v>
      </c>
      <c r="N284" s="89" t="s">
        <v>2671</v>
      </c>
      <c r="O284" s="90">
        <v>14</v>
      </c>
      <c r="P284" s="181" t="s">
        <v>2972</v>
      </c>
      <c r="Q284" s="181" t="s">
        <v>2973</v>
      </c>
    </row>
    <row r="285" spans="1:17">
      <c r="A285" s="83">
        <f t="shared" si="6"/>
        <v>0</v>
      </c>
      <c r="B285" s="93">
        <v>41616</v>
      </c>
      <c r="C285" s="97" t="s">
        <v>2956</v>
      </c>
      <c r="D285" s="89" t="s">
        <v>2957</v>
      </c>
      <c r="E285" s="184"/>
      <c r="F285" s="89" t="s">
        <v>2974</v>
      </c>
      <c r="G285" s="89">
        <v>1293</v>
      </c>
      <c r="H285" s="89"/>
      <c r="I285" s="89"/>
      <c r="J285" s="89"/>
      <c r="K285" s="89" t="s">
        <v>2401</v>
      </c>
      <c r="L285" s="89"/>
      <c r="M285" s="89">
        <v>50</v>
      </c>
      <c r="N285" s="89" t="s">
        <v>2671</v>
      </c>
      <c r="O285" s="90">
        <v>14</v>
      </c>
      <c r="P285" s="181"/>
      <c r="Q285" s="181"/>
    </row>
    <row r="286" spans="1:17">
      <c r="A286" s="83" t="str">
        <f t="shared" si="6"/>
        <v>WWF423</v>
      </c>
      <c r="B286" s="93">
        <v>41616</v>
      </c>
      <c r="C286" s="97" t="s">
        <v>2956</v>
      </c>
      <c r="D286" s="89" t="s">
        <v>2957</v>
      </c>
      <c r="E286" s="184"/>
      <c r="F286" s="89" t="s">
        <v>2975</v>
      </c>
      <c r="G286" s="89">
        <v>1294</v>
      </c>
      <c r="H286" s="89"/>
      <c r="I286" s="89"/>
      <c r="J286" s="89"/>
      <c r="K286" s="89" t="s">
        <v>2401</v>
      </c>
      <c r="L286" s="89"/>
      <c r="M286" s="89">
        <v>50</v>
      </c>
      <c r="N286" s="89" t="s">
        <v>2671</v>
      </c>
      <c r="O286" s="90">
        <v>14</v>
      </c>
      <c r="P286" s="181" t="s">
        <v>2976</v>
      </c>
      <c r="Q286" s="181" t="s">
        <v>147</v>
      </c>
    </row>
    <row r="287" spans="1:17">
      <c r="A287" s="83">
        <f t="shared" si="6"/>
        <v>0</v>
      </c>
      <c r="B287" s="93">
        <v>41616</v>
      </c>
      <c r="C287" s="97" t="s">
        <v>2956</v>
      </c>
      <c r="D287" s="89" t="s">
        <v>2957</v>
      </c>
      <c r="E287" s="184"/>
      <c r="F287" s="89" t="s">
        <v>2977</v>
      </c>
      <c r="G287" s="89">
        <v>1295</v>
      </c>
      <c r="H287" s="89"/>
      <c r="I287" s="89"/>
      <c r="J287" s="89"/>
      <c r="K287" s="89" t="s">
        <v>2401</v>
      </c>
      <c r="L287" s="89"/>
      <c r="M287" s="89">
        <v>50</v>
      </c>
      <c r="N287" s="89" t="s">
        <v>2671</v>
      </c>
      <c r="O287" s="90">
        <v>14</v>
      </c>
      <c r="P287" s="181"/>
      <c r="Q287" s="181"/>
    </row>
    <row r="288" spans="1:17" ht="15" customHeight="1">
      <c r="A288" s="83" t="str">
        <f t="shared" si="6"/>
        <v>WWF424</v>
      </c>
      <c r="B288" s="93">
        <v>41616</v>
      </c>
      <c r="C288" s="97" t="s">
        <v>2956</v>
      </c>
      <c r="D288" s="89" t="s">
        <v>2957</v>
      </c>
      <c r="E288" s="184"/>
      <c r="F288" s="89" t="s">
        <v>2978</v>
      </c>
      <c r="G288" s="89">
        <v>1296</v>
      </c>
      <c r="H288" s="89"/>
      <c r="I288" s="89"/>
      <c r="J288" s="89"/>
      <c r="K288" s="89" t="s">
        <v>2401</v>
      </c>
      <c r="L288" s="89"/>
      <c r="M288" s="89">
        <v>50</v>
      </c>
      <c r="N288" s="89" t="s">
        <v>2671</v>
      </c>
      <c r="O288" s="90">
        <v>14</v>
      </c>
      <c r="P288" s="179" t="s">
        <v>2979</v>
      </c>
      <c r="Q288" s="179" t="s">
        <v>2980</v>
      </c>
    </row>
    <row r="289" spans="1:17" ht="15" customHeight="1">
      <c r="A289" s="83">
        <f t="shared" si="6"/>
        <v>0</v>
      </c>
      <c r="B289" s="93">
        <v>41617</v>
      </c>
      <c r="C289" s="97" t="s">
        <v>2956</v>
      </c>
      <c r="D289" s="89" t="s">
        <v>2957</v>
      </c>
      <c r="E289" s="184" t="s">
        <v>2981</v>
      </c>
      <c r="F289" s="89" t="s">
        <v>2982</v>
      </c>
      <c r="G289" s="89">
        <v>1297</v>
      </c>
      <c r="H289" s="89"/>
      <c r="I289" s="89"/>
      <c r="J289" s="89"/>
      <c r="K289" s="89" t="s">
        <v>2401</v>
      </c>
      <c r="L289" s="89"/>
      <c r="M289" s="89">
        <v>50</v>
      </c>
      <c r="N289" s="89" t="s">
        <v>2671</v>
      </c>
      <c r="O289" s="90">
        <v>14</v>
      </c>
      <c r="P289" s="182"/>
      <c r="Q289" s="182"/>
    </row>
    <row r="290" spans="1:17">
      <c r="A290" s="83">
        <f t="shared" si="6"/>
        <v>0</v>
      </c>
      <c r="B290" s="93">
        <v>41617</v>
      </c>
      <c r="C290" s="97" t="s">
        <v>2956</v>
      </c>
      <c r="D290" s="89" t="s">
        <v>2957</v>
      </c>
      <c r="E290" s="184"/>
      <c r="F290" s="89" t="s">
        <v>2983</v>
      </c>
      <c r="G290" s="89">
        <v>1298</v>
      </c>
      <c r="H290" s="89"/>
      <c r="I290" s="89"/>
      <c r="J290" s="89"/>
      <c r="K290" s="89" t="s">
        <v>2401</v>
      </c>
      <c r="L290" s="89"/>
      <c r="M290" s="89">
        <v>50</v>
      </c>
      <c r="N290" s="89" t="s">
        <v>2671</v>
      </c>
      <c r="O290" s="90">
        <v>14</v>
      </c>
      <c r="P290" s="180"/>
      <c r="Q290" s="180"/>
    </row>
    <row r="291" spans="1:17">
      <c r="A291" s="83" t="str">
        <f t="shared" si="6"/>
        <v>WWF425</v>
      </c>
      <c r="B291" s="93">
        <v>41617</v>
      </c>
      <c r="C291" s="97" t="s">
        <v>2956</v>
      </c>
      <c r="D291" s="89" t="s">
        <v>2957</v>
      </c>
      <c r="E291" s="184"/>
      <c r="F291" s="89" t="s">
        <v>2984</v>
      </c>
      <c r="G291" s="89">
        <v>1299</v>
      </c>
      <c r="H291" s="89"/>
      <c r="I291" s="89"/>
      <c r="J291" s="89"/>
      <c r="K291" s="89" t="s">
        <v>2401</v>
      </c>
      <c r="L291" s="89"/>
      <c r="M291" s="89">
        <v>50</v>
      </c>
      <c r="N291" s="89" t="s">
        <v>2671</v>
      </c>
      <c r="O291" s="90">
        <v>14</v>
      </c>
      <c r="P291" s="179" t="s">
        <v>2985</v>
      </c>
      <c r="Q291" s="179" t="s">
        <v>2986</v>
      </c>
    </row>
    <row r="292" spans="1:17" ht="15" customHeight="1">
      <c r="A292" s="83">
        <f t="shared" si="6"/>
        <v>0</v>
      </c>
      <c r="B292" s="93">
        <v>41617</v>
      </c>
      <c r="C292" s="97" t="s">
        <v>2956</v>
      </c>
      <c r="D292" s="89" t="s">
        <v>2957</v>
      </c>
      <c r="E292" s="184"/>
      <c r="F292" s="89" t="s">
        <v>2987</v>
      </c>
      <c r="G292" s="89">
        <v>1300</v>
      </c>
      <c r="H292" s="89"/>
      <c r="I292" s="89"/>
      <c r="J292" s="89"/>
      <c r="K292" s="89" t="s">
        <v>2401</v>
      </c>
      <c r="L292" s="89"/>
      <c r="M292" s="89">
        <v>50</v>
      </c>
      <c r="N292" s="89" t="s">
        <v>2671</v>
      </c>
      <c r="O292" s="90">
        <v>14</v>
      </c>
      <c r="P292" s="180"/>
      <c r="Q292" s="180"/>
    </row>
    <row r="293" spans="1:17">
      <c r="A293" s="83" t="str">
        <f t="shared" si="6"/>
        <v>WWF426</v>
      </c>
      <c r="B293" s="93">
        <v>41617</v>
      </c>
      <c r="C293" s="97" t="s">
        <v>2956</v>
      </c>
      <c r="D293" s="89" t="s">
        <v>2957</v>
      </c>
      <c r="E293" s="184"/>
      <c r="F293" s="89" t="s">
        <v>2988</v>
      </c>
      <c r="G293" s="89">
        <v>1301</v>
      </c>
      <c r="H293" s="89"/>
      <c r="I293" s="89"/>
      <c r="J293" s="89"/>
      <c r="K293" s="89" t="s">
        <v>2401</v>
      </c>
      <c r="L293" s="89"/>
      <c r="M293" s="89">
        <v>50</v>
      </c>
      <c r="N293" s="89" t="s">
        <v>2671</v>
      </c>
      <c r="O293" s="90">
        <v>14</v>
      </c>
      <c r="P293" s="179" t="s">
        <v>2989</v>
      </c>
      <c r="Q293" s="179" t="s">
        <v>2990</v>
      </c>
    </row>
    <row r="294" spans="1:17">
      <c r="A294" s="83">
        <f t="shared" si="6"/>
        <v>0</v>
      </c>
      <c r="B294" s="93">
        <v>41617</v>
      </c>
      <c r="C294" s="97" t="s">
        <v>2956</v>
      </c>
      <c r="D294" s="89" t="s">
        <v>2957</v>
      </c>
      <c r="E294" s="184"/>
      <c r="F294" s="89" t="s">
        <v>2991</v>
      </c>
      <c r="G294" s="89">
        <v>1302</v>
      </c>
      <c r="H294" s="89"/>
      <c r="I294" s="89"/>
      <c r="J294" s="89"/>
      <c r="K294" s="89" t="s">
        <v>2401</v>
      </c>
      <c r="L294" s="89"/>
      <c r="M294" s="89">
        <v>50</v>
      </c>
      <c r="N294" s="89" t="s">
        <v>2671</v>
      </c>
      <c r="O294" s="90">
        <v>14</v>
      </c>
      <c r="P294" s="182"/>
      <c r="Q294" s="182"/>
    </row>
    <row r="295" spans="1:17">
      <c r="A295" s="83">
        <f t="shared" si="6"/>
        <v>0</v>
      </c>
      <c r="B295" s="93">
        <v>41618</v>
      </c>
      <c r="C295" s="97" t="s">
        <v>2956</v>
      </c>
      <c r="D295" s="89" t="s">
        <v>2957</v>
      </c>
      <c r="E295" s="184" t="s">
        <v>2992</v>
      </c>
      <c r="F295" s="89" t="s">
        <v>2993</v>
      </c>
      <c r="G295" s="89">
        <v>1303</v>
      </c>
      <c r="H295" s="89"/>
      <c r="I295" s="89"/>
      <c r="J295" s="89"/>
      <c r="K295" s="89" t="s">
        <v>2401</v>
      </c>
      <c r="L295" s="89"/>
      <c r="M295" s="89">
        <v>50</v>
      </c>
      <c r="N295" s="89" t="s">
        <v>2671</v>
      </c>
      <c r="O295" s="90">
        <v>14</v>
      </c>
      <c r="P295" s="180"/>
      <c r="Q295" s="180"/>
    </row>
    <row r="296" spans="1:17">
      <c r="A296" s="83" t="str">
        <f t="shared" si="6"/>
        <v>WWF427</v>
      </c>
      <c r="B296" s="93">
        <v>41618</v>
      </c>
      <c r="C296" s="97" t="s">
        <v>2956</v>
      </c>
      <c r="D296" s="89" t="s">
        <v>2957</v>
      </c>
      <c r="E296" s="184"/>
      <c r="F296" s="89" t="s">
        <v>2994</v>
      </c>
      <c r="G296" s="89">
        <v>1304</v>
      </c>
      <c r="H296" s="89"/>
      <c r="I296" s="89"/>
      <c r="J296" s="89"/>
      <c r="K296" s="89" t="s">
        <v>2401</v>
      </c>
      <c r="L296" s="89"/>
      <c r="M296" s="89">
        <v>50</v>
      </c>
      <c r="N296" s="89" t="s">
        <v>2671</v>
      </c>
      <c r="O296" s="90">
        <v>14</v>
      </c>
      <c r="P296" s="179" t="s">
        <v>2995</v>
      </c>
      <c r="Q296" s="179" t="s">
        <v>2996</v>
      </c>
    </row>
    <row r="297" spans="1:17" ht="15" customHeight="1">
      <c r="A297" s="83">
        <f t="shared" si="6"/>
        <v>0</v>
      </c>
      <c r="B297" s="93">
        <v>41618</v>
      </c>
      <c r="C297" s="97" t="s">
        <v>2956</v>
      </c>
      <c r="D297" s="89" t="s">
        <v>2957</v>
      </c>
      <c r="E297" s="184"/>
      <c r="F297" s="89" t="s">
        <v>2997</v>
      </c>
      <c r="G297" s="89">
        <v>1305</v>
      </c>
      <c r="H297" s="89"/>
      <c r="I297" s="89"/>
      <c r="J297" s="89"/>
      <c r="K297" s="89" t="s">
        <v>2401</v>
      </c>
      <c r="L297" s="89"/>
      <c r="M297" s="89">
        <v>50</v>
      </c>
      <c r="N297" s="89" t="s">
        <v>2671</v>
      </c>
      <c r="O297" s="90">
        <v>14</v>
      </c>
      <c r="P297" s="180"/>
      <c r="Q297" s="180"/>
    </row>
    <row r="298" spans="1:17">
      <c r="A298" s="83" t="str">
        <f t="shared" si="6"/>
        <v>WWF428</v>
      </c>
      <c r="B298" s="93">
        <v>41618</v>
      </c>
      <c r="C298" s="97" t="s">
        <v>2956</v>
      </c>
      <c r="D298" s="89" t="s">
        <v>2957</v>
      </c>
      <c r="E298" s="184"/>
      <c r="F298" s="89" t="s">
        <v>2998</v>
      </c>
      <c r="G298" s="89">
        <v>1306</v>
      </c>
      <c r="H298" s="89"/>
      <c r="I298" s="89"/>
      <c r="J298" s="89"/>
      <c r="K298" s="89" t="s">
        <v>2401</v>
      </c>
      <c r="L298" s="89"/>
      <c r="M298" s="89">
        <v>50</v>
      </c>
      <c r="N298" s="89" t="s">
        <v>2671</v>
      </c>
      <c r="O298" s="90">
        <v>14</v>
      </c>
      <c r="P298" s="179" t="s">
        <v>2999</v>
      </c>
      <c r="Q298" s="179" t="s">
        <v>211</v>
      </c>
    </row>
    <row r="299" spans="1:17">
      <c r="A299" s="83">
        <f t="shared" si="6"/>
        <v>0</v>
      </c>
      <c r="B299" s="93">
        <v>41618</v>
      </c>
      <c r="C299" s="97" t="s">
        <v>2956</v>
      </c>
      <c r="D299" s="89" t="s">
        <v>2957</v>
      </c>
      <c r="E299" s="184"/>
      <c r="F299" s="89" t="s">
        <v>3000</v>
      </c>
      <c r="G299" s="89">
        <v>1307</v>
      </c>
      <c r="H299" s="89"/>
      <c r="I299" s="89"/>
      <c r="J299" s="89"/>
      <c r="K299" s="89" t="s">
        <v>2401</v>
      </c>
      <c r="L299" s="89"/>
      <c r="M299" s="89">
        <v>50</v>
      </c>
      <c r="N299" s="89" t="s">
        <v>2671</v>
      </c>
      <c r="O299" s="90">
        <v>14</v>
      </c>
      <c r="P299" s="180"/>
      <c r="Q299" s="180"/>
    </row>
    <row r="300" spans="1:17">
      <c r="A300" s="83" t="str">
        <f t="shared" si="6"/>
        <v>WWF429</v>
      </c>
      <c r="B300" s="93">
        <v>41619</v>
      </c>
      <c r="C300" s="97" t="s">
        <v>2956</v>
      </c>
      <c r="D300" s="89" t="s">
        <v>2957</v>
      </c>
      <c r="E300" s="184" t="s">
        <v>3001</v>
      </c>
      <c r="F300" s="89" t="s">
        <v>3002</v>
      </c>
      <c r="G300" s="89">
        <v>1308</v>
      </c>
      <c r="H300" s="89"/>
      <c r="I300" s="89"/>
      <c r="J300" s="89"/>
      <c r="K300" s="89" t="s">
        <v>2401</v>
      </c>
      <c r="L300" s="89"/>
      <c r="M300" s="89">
        <v>50</v>
      </c>
      <c r="N300" s="89" t="s">
        <v>2671</v>
      </c>
      <c r="O300" s="90">
        <v>14</v>
      </c>
      <c r="P300" s="179" t="s">
        <v>3003</v>
      </c>
      <c r="Q300" s="179" t="s">
        <v>201</v>
      </c>
    </row>
    <row r="301" spans="1:17">
      <c r="A301" s="83">
        <f t="shared" si="6"/>
        <v>0</v>
      </c>
      <c r="B301" s="93">
        <v>41619</v>
      </c>
      <c r="C301" s="97" t="s">
        <v>2956</v>
      </c>
      <c r="D301" s="89" t="s">
        <v>2957</v>
      </c>
      <c r="E301" s="184"/>
      <c r="F301" s="89" t="s">
        <v>3004</v>
      </c>
      <c r="G301" s="89">
        <v>1309</v>
      </c>
      <c r="H301" s="89"/>
      <c r="I301" s="89"/>
      <c r="J301" s="89"/>
      <c r="K301" s="89" t="s">
        <v>2401</v>
      </c>
      <c r="L301" s="89"/>
      <c r="M301" s="89">
        <v>50</v>
      </c>
      <c r="N301" s="89" t="s">
        <v>2671</v>
      </c>
      <c r="O301" s="90">
        <v>14</v>
      </c>
      <c r="P301" s="180"/>
      <c r="Q301" s="180"/>
    </row>
    <row r="302" spans="1:17">
      <c r="A302" s="83" t="str">
        <f t="shared" si="6"/>
        <v>WWF430</v>
      </c>
      <c r="B302" s="93">
        <v>41619</v>
      </c>
      <c r="C302" s="97" t="s">
        <v>2956</v>
      </c>
      <c r="D302" s="89" t="s">
        <v>2957</v>
      </c>
      <c r="E302" s="184"/>
      <c r="F302" s="89" t="s">
        <v>3005</v>
      </c>
      <c r="G302" s="89">
        <v>1310</v>
      </c>
      <c r="H302" s="89"/>
      <c r="I302" s="89"/>
      <c r="J302" s="89"/>
      <c r="K302" s="89" t="s">
        <v>2401</v>
      </c>
      <c r="L302" s="89"/>
      <c r="M302" s="89">
        <v>50</v>
      </c>
      <c r="N302" s="89" t="s">
        <v>2671</v>
      </c>
      <c r="O302" s="90">
        <v>14</v>
      </c>
      <c r="P302" s="179" t="s">
        <v>3006</v>
      </c>
      <c r="Q302" s="179" t="s">
        <v>300</v>
      </c>
    </row>
    <row r="303" spans="1:17">
      <c r="A303" s="83">
        <f t="shared" si="6"/>
        <v>0</v>
      </c>
      <c r="B303" s="93">
        <v>41619</v>
      </c>
      <c r="C303" s="97" t="s">
        <v>2956</v>
      </c>
      <c r="D303" s="89" t="s">
        <v>2957</v>
      </c>
      <c r="E303" s="184"/>
      <c r="F303" s="89" t="s">
        <v>3007</v>
      </c>
      <c r="G303" s="89">
        <v>1311</v>
      </c>
      <c r="H303" s="89"/>
      <c r="I303" s="89"/>
      <c r="J303" s="89"/>
      <c r="K303" s="89" t="s">
        <v>2401</v>
      </c>
      <c r="L303" s="89"/>
      <c r="M303" s="89">
        <v>50</v>
      </c>
      <c r="N303" s="89" t="s">
        <v>2671</v>
      </c>
      <c r="O303" s="90">
        <v>14</v>
      </c>
      <c r="P303" s="180"/>
      <c r="Q303" s="180"/>
    </row>
    <row r="304" spans="1:17" ht="15" customHeight="1">
      <c r="A304" s="83" t="str">
        <f t="shared" si="6"/>
        <v>WWF431</v>
      </c>
      <c r="B304" s="93">
        <v>41619</v>
      </c>
      <c r="C304" s="97" t="s">
        <v>2956</v>
      </c>
      <c r="D304" s="89" t="s">
        <v>2957</v>
      </c>
      <c r="E304" s="184"/>
      <c r="F304" s="89" t="s">
        <v>3008</v>
      </c>
      <c r="G304" s="89">
        <v>1312</v>
      </c>
      <c r="H304" s="89"/>
      <c r="I304" s="89"/>
      <c r="J304" s="89"/>
      <c r="K304" s="89" t="s">
        <v>2401</v>
      </c>
      <c r="L304" s="89"/>
      <c r="M304" s="89">
        <v>50</v>
      </c>
      <c r="N304" s="89" t="s">
        <v>2671</v>
      </c>
      <c r="O304" s="90">
        <v>14</v>
      </c>
      <c r="P304" s="179" t="s">
        <v>3009</v>
      </c>
      <c r="Q304" s="179" t="s">
        <v>329</v>
      </c>
    </row>
    <row r="305" spans="1:17">
      <c r="A305" s="83">
        <f t="shared" si="6"/>
        <v>0</v>
      </c>
      <c r="B305" s="93">
        <v>41619</v>
      </c>
      <c r="C305" s="97" t="s">
        <v>2956</v>
      </c>
      <c r="D305" s="89" t="s">
        <v>2957</v>
      </c>
      <c r="E305" s="184"/>
      <c r="F305" s="89" t="s">
        <v>3010</v>
      </c>
      <c r="G305" s="89">
        <v>1313</v>
      </c>
      <c r="H305" s="89"/>
      <c r="I305" s="89"/>
      <c r="J305" s="89"/>
      <c r="K305" s="89" t="s">
        <v>2401</v>
      </c>
      <c r="L305" s="89"/>
      <c r="M305" s="89">
        <v>50</v>
      </c>
      <c r="N305" s="89" t="s">
        <v>2671</v>
      </c>
      <c r="O305" s="90">
        <v>14</v>
      </c>
      <c r="P305" s="180"/>
      <c r="Q305" s="180"/>
    </row>
    <row r="306" spans="1:17">
      <c r="A306" s="83" t="str">
        <f t="shared" si="6"/>
        <v>WWF432</v>
      </c>
      <c r="B306" s="93">
        <v>41619</v>
      </c>
      <c r="C306" s="97" t="s">
        <v>2956</v>
      </c>
      <c r="D306" s="89" t="s">
        <v>2957</v>
      </c>
      <c r="E306" s="184"/>
      <c r="F306" s="89" t="s">
        <v>3011</v>
      </c>
      <c r="G306" s="89">
        <v>1314</v>
      </c>
      <c r="H306" s="89"/>
      <c r="I306" s="89"/>
      <c r="J306" s="89"/>
      <c r="K306" s="89" t="s">
        <v>2401</v>
      </c>
      <c r="L306" s="89"/>
      <c r="M306" s="89">
        <v>50</v>
      </c>
      <c r="N306" s="89" t="s">
        <v>2671</v>
      </c>
      <c r="O306" s="90">
        <v>14</v>
      </c>
      <c r="P306" s="179" t="s">
        <v>3012</v>
      </c>
      <c r="Q306" s="179" t="s">
        <v>195</v>
      </c>
    </row>
    <row r="307" spans="1:17">
      <c r="A307" s="83">
        <f t="shared" si="6"/>
        <v>0</v>
      </c>
      <c r="B307" s="93">
        <v>41622</v>
      </c>
      <c r="C307" s="97" t="s">
        <v>3013</v>
      </c>
      <c r="D307" s="89" t="s">
        <v>2957</v>
      </c>
      <c r="E307" s="184" t="s">
        <v>3014</v>
      </c>
      <c r="F307" s="89" t="s">
        <v>3015</v>
      </c>
      <c r="G307" s="89">
        <v>1315</v>
      </c>
      <c r="H307" s="89"/>
      <c r="I307" s="89"/>
      <c r="J307" s="89"/>
      <c r="K307" s="89" t="s">
        <v>2401</v>
      </c>
      <c r="L307" s="89"/>
      <c r="M307" s="89">
        <v>50</v>
      </c>
      <c r="N307" s="89" t="s">
        <v>2671</v>
      </c>
      <c r="O307" s="90">
        <v>14</v>
      </c>
      <c r="P307" s="180"/>
      <c r="Q307" s="180"/>
    </row>
    <row r="308" spans="1:17">
      <c r="A308" s="83" t="str">
        <f t="shared" si="6"/>
        <v>WWF433</v>
      </c>
      <c r="B308" s="93">
        <v>41622</v>
      </c>
      <c r="C308" s="97" t="s">
        <v>3013</v>
      </c>
      <c r="D308" s="89" t="s">
        <v>2957</v>
      </c>
      <c r="E308" s="184"/>
      <c r="F308" s="89" t="s">
        <v>3016</v>
      </c>
      <c r="G308" s="89">
        <v>1316</v>
      </c>
      <c r="H308" s="89"/>
      <c r="I308" s="89"/>
      <c r="J308" s="89"/>
      <c r="K308" s="89" t="s">
        <v>2401</v>
      </c>
      <c r="L308" s="89"/>
      <c r="M308" s="89">
        <v>50</v>
      </c>
      <c r="N308" s="89" t="s">
        <v>2671</v>
      </c>
      <c r="O308" s="90">
        <v>14</v>
      </c>
      <c r="P308" s="179" t="s">
        <v>3017</v>
      </c>
      <c r="Q308" s="179" t="s">
        <v>417</v>
      </c>
    </row>
    <row r="309" spans="1:17">
      <c r="A309" s="83">
        <f t="shared" si="6"/>
        <v>0</v>
      </c>
      <c r="B309" s="93">
        <v>41622</v>
      </c>
      <c r="C309" s="97" t="s">
        <v>3013</v>
      </c>
      <c r="D309" s="89" t="s">
        <v>2957</v>
      </c>
      <c r="E309" s="184"/>
      <c r="F309" s="89" t="s">
        <v>3018</v>
      </c>
      <c r="G309" s="89">
        <v>1317</v>
      </c>
      <c r="H309" s="89"/>
      <c r="I309" s="89"/>
      <c r="J309" s="89"/>
      <c r="K309" s="89" t="s">
        <v>2401</v>
      </c>
      <c r="L309" s="89"/>
      <c r="M309" s="89">
        <v>50</v>
      </c>
      <c r="N309" s="89" t="s">
        <v>2671</v>
      </c>
      <c r="O309" s="90">
        <v>14</v>
      </c>
      <c r="P309" s="180"/>
      <c r="Q309" s="180"/>
    </row>
    <row r="310" spans="1:17">
      <c r="A310" s="83" t="str">
        <f t="shared" si="6"/>
        <v>WWF434</v>
      </c>
      <c r="B310" s="93">
        <v>41622</v>
      </c>
      <c r="C310" s="97" t="s">
        <v>3013</v>
      </c>
      <c r="D310" s="89" t="s">
        <v>2957</v>
      </c>
      <c r="E310" s="184"/>
      <c r="F310" s="89" t="s">
        <v>3019</v>
      </c>
      <c r="G310" s="89">
        <v>1318</v>
      </c>
      <c r="H310" s="89"/>
      <c r="I310" s="89"/>
      <c r="J310" s="89"/>
      <c r="K310" s="89" t="s">
        <v>2401</v>
      </c>
      <c r="L310" s="89"/>
      <c r="M310" s="89">
        <v>50</v>
      </c>
      <c r="N310" s="89" t="s">
        <v>2671</v>
      </c>
      <c r="O310" s="90">
        <v>14</v>
      </c>
      <c r="P310" s="179" t="s">
        <v>3020</v>
      </c>
      <c r="Q310" s="179" t="s">
        <v>313</v>
      </c>
    </row>
    <row r="311" spans="1:17">
      <c r="A311" s="83">
        <f t="shared" si="6"/>
        <v>0</v>
      </c>
      <c r="B311" s="93">
        <v>41622</v>
      </c>
      <c r="C311" s="97" t="s">
        <v>3013</v>
      </c>
      <c r="D311" s="89" t="s">
        <v>2957</v>
      </c>
      <c r="E311" s="184"/>
      <c r="F311" s="89" t="s">
        <v>3021</v>
      </c>
      <c r="G311" s="89">
        <v>1319</v>
      </c>
      <c r="H311" s="89"/>
      <c r="I311" s="89"/>
      <c r="J311" s="89"/>
      <c r="K311" s="89" t="s">
        <v>2401</v>
      </c>
      <c r="L311" s="89"/>
      <c r="M311" s="89">
        <v>50</v>
      </c>
      <c r="N311" s="89" t="s">
        <v>2671</v>
      </c>
      <c r="O311" s="90">
        <v>14</v>
      </c>
      <c r="P311" s="180"/>
      <c r="Q311" s="180"/>
    </row>
    <row r="312" spans="1:17">
      <c r="A312" s="83" t="str">
        <f t="shared" si="6"/>
        <v>WWF435</v>
      </c>
      <c r="B312" s="93">
        <v>41622</v>
      </c>
      <c r="C312" s="97" t="s">
        <v>3013</v>
      </c>
      <c r="D312" s="89" t="s">
        <v>2957</v>
      </c>
      <c r="E312" s="184"/>
      <c r="F312" s="89" t="s">
        <v>3022</v>
      </c>
      <c r="G312" s="89">
        <v>1320</v>
      </c>
      <c r="H312" s="89"/>
      <c r="I312" s="89"/>
      <c r="J312" s="89"/>
      <c r="K312" s="89" t="s">
        <v>2401</v>
      </c>
      <c r="L312" s="89"/>
      <c r="M312" s="89">
        <v>50</v>
      </c>
      <c r="N312" s="89" t="s">
        <v>2671</v>
      </c>
      <c r="O312" s="90">
        <v>14</v>
      </c>
      <c r="P312" s="179" t="s">
        <v>3023</v>
      </c>
      <c r="Q312" s="179" t="s">
        <v>491</v>
      </c>
    </row>
    <row r="313" spans="1:17" ht="13.5" customHeight="1">
      <c r="A313" s="83">
        <f t="shared" si="6"/>
        <v>0</v>
      </c>
      <c r="B313" s="93">
        <v>41622</v>
      </c>
      <c r="C313" s="97" t="s">
        <v>3013</v>
      </c>
      <c r="D313" s="89" t="s">
        <v>2957</v>
      </c>
      <c r="E313" s="184"/>
      <c r="F313" s="89" t="s">
        <v>3024</v>
      </c>
      <c r="G313" s="89">
        <v>1321</v>
      </c>
      <c r="H313" s="89"/>
      <c r="I313" s="89"/>
      <c r="J313" s="89"/>
      <c r="K313" s="89" t="s">
        <v>2401</v>
      </c>
      <c r="L313" s="89"/>
      <c r="M313" s="89">
        <v>50</v>
      </c>
      <c r="N313" s="89" t="s">
        <v>2671</v>
      </c>
      <c r="O313" s="90">
        <v>14</v>
      </c>
      <c r="P313" s="180"/>
      <c r="Q313" s="180"/>
    </row>
    <row r="314" spans="1:17">
      <c r="A314" s="83" t="str">
        <f t="shared" si="6"/>
        <v>WWF436</v>
      </c>
      <c r="B314" s="93">
        <v>41622</v>
      </c>
      <c r="C314" s="97" t="s">
        <v>3013</v>
      </c>
      <c r="D314" s="89" t="s">
        <v>2957</v>
      </c>
      <c r="E314" s="184"/>
      <c r="F314" s="89" t="s">
        <v>3025</v>
      </c>
      <c r="G314" s="89">
        <v>1322</v>
      </c>
      <c r="H314" s="89"/>
      <c r="I314" s="89"/>
      <c r="J314" s="89"/>
      <c r="K314" s="89" t="s">
        <v>2401</v>
      </c>
      <c r="L314" s="89"/>
      <c r="M314" s="89">
        <v>50</v>
      </c>
      <c r="N314" s="89" t="s">
        <v>2671</v>
      </c>
      <c r="O314" s="90">
        <v>14</v>
      </c>
      <c r="P314" s="179" t="s">
        <v>3026</v>
      </c>
      <c r="Q314" s="179" t="s">
        <v>133</v>
      </c>
    </row>
    <row r="315" spans="1:17">
      <c r="A315" s="83">
        <f t="shared" si="6"/>
        <v>0</v>
      </c>
      <c r="B315" s="93">
        <v>41622</v>
      </c>
      <c r="C315" s="97" t="s">
        <v>3013</v>
      </c>
      <c r="D315" s="89" t="s">
        <v>2957</v>
      </c>
      <c r="E315" s="184"/>
      <c r="F315" s="89" t="s">
        <v>3027</v>
      </c>
      <c r="G315" s="89">
        <v>1323</v>
      </c>
      <c r="H315" s="89"/>
      <c r="I315" s="89"/>
      <c r="J315" s="89"/>
      <c r="K315" s="89" t="s">
        <v>2401</v>
      </c>
      <c r="L315" s="89"/>
      <c r="M315" s="89">
        <v>50</v>
      </c>
      <c r="N315" s="89" t="s">
        <v>2671</v>
      </c>
      <c r="O315" s="90">
        <v>14</v>
      </c>
      <c r="P315" s="180"/>
      <c r="Q315" s="180"/>
    </row>
    <row r="316" spans="1:17">
      <c r="A316" s="83" t="str">
        <f t="shared" si="6"/>
        <v>WWF437</v>
      </c>
      <c r="B316" s="93">
        <v>41622</v>
      </c>
      <c r="C316" s="97" t="s">
        <v>3013</v>
      </c>
      <c r="D316" s="89" t="s">
        <v>2957</v>
      </c>
      <c r="E316" s="184"/>
      <c r="F316" s="89" t="s">
        <v>3028</v>
      </c>
      <c r="G316" s="89">
        <v>1324</v>
      </c>
      <c r="H316" s="89"/>
      <c r="I316" s="89"/>
      <c r="J316" s="89"/>
      <c r="K316" s="89" t="s">
        <v>2401</v>
      </c>
      <c r="L316" s="89"/>
      <c r="M316" s="89">
        <v>50</v>
      </c>
      <c r="N316" s="89" t="s">
        <v>2671</v>
      </c>
      <c r="O316" s="90">
        <v>14</v>
      </c>
      <c r="P316" s="179" t="s">
        <v>3029</v>
      </c>
      <c r="Q316" s="179" t="s">
        <v>70</v>
      </c>
    </row>
    <row r="317" spans="1:17">
      <c r="A317" s="83">
        <f t="shared" si="6"/>
        <v>0</v>
      </c>
      <c r="B317" s="93">
        <v>41623</v>
      </c>
      <c r="C317" s="97" t="s">
        <v>3030</v>
      </c>
      <c r="D317" s="89" t="s">
        <v>2957</v>
      </c>
      <c r="E317" s="184" t="s">
        <v>3031</v>
      </c>
      <c r="F317" s="89" t="s">
        <v>3032</v>
      </c>
      <c r="G317" s="89">
        <v>1325</v>
      </c>
      <c r="H317" s="89"/>
      <c r="I317" s="89"/>
      <c r="J317" s="89"/>
      <c r="K317" s="89" t="s">
        <v>2401</v>
      </c>
      <c r="L317" s="89"/>
      <c r="M317" s="89">
        <v>50</v>
      </c>
      <c r="N317" s="89" t="s">
        <v>2671</v>
      </c>
      <c r="O317" s="90">
        <v>14</v>
      </c>
      <c r="P317" s="180"/>
      <c r="Q317" s="180"/>
    </row>
    <row r="318" spans="1:17">
      <c r="A318" s="83" t="str">
        <f t="shared" si="6"/>
        <v>WWF438</v>
      </c>
      <c r="B318" s="93">
        <v>41623</v>
      </c>
      <c r="C318" s="97" t="s">
        <v>3030</v>
      </c>
      <c r="D318" s="89" t="s">
        <v>2957</v>
      </c>
      <c r="E318" s="184"/>
      <c r="F318" s="89" t="s">
        <v>3033</v>
      </c>
      <c r="G318" s="89">
        <v>1326</v>
      </c>
      <c r="H318" s="89"/>
      <c r="I318" s="89"/>
      <c r="J318" s="89"/>
      <c r="K318" s="89" t="s">
        <v>2401</v>
      </c>
      <c r="L318" s="89"/>
      <c r="M318" s="89">
        <v>50</v>
      </c>
      <c r="N318" s="89" t="s">
        <v>2671</v>
      </c>
      <c r="O318" s="90">
        <v>14</v>
      </c>
      <c r="P318" s="179" t="s">
        <v>3034</v>
      </c>
      <c r="Q318" s="179" t="s">
        <v>231</v>
      </c>
    </row>
    <row r="319" spans="1:17" ht="15" customHeight="1">
      <c r="A319" s="83">
        <f t="shared" si="6"/>
        <v>0</v>
      </c>
      <c r="B319" s="93">
        <v>41623</v>
      </c>
      <c r="C319" s="97" t="s">
        <v>3030</v>
      </c>
      <c r="D319" s="89" t="s">
        <v>2957</v>
      </c>
      <c r="E319" s="184"/>
      <c r="F319" s="89" t="s">
        <v>3035</v>
      </c>
      <c r="G319" s="89">
        <v>1327</v>
      </c>
      <c r="H319" s="89"/>
      <c r="I319" s="89"/>
      <c r="J319" s="89"/>
      <c r="K319" s="89" t="s">
        <v>2401</v>
      </c>
      <c r="L319" s="89"/>
      <c r="M319" s="89">
        <v>50</v>
      </c>
      <c r="N319" s="89" t="s">
        <v>2671</v>
      </c>
      <c r="O319" s="90">
        <v>14</v>
      </c>
      <c r="P319" s="180"/>
      <c r="Q319" s="180"/>
    </row>
    <row r="320" spans="1:17">
      <c r="A320" s="83" t="str">
        <f t="shared" si="6"/>
        <v>WWF439</v>
      </c>
      <c r="B320" s="93">
        <v>41623</v>
      </c>
      <c r="C320" s="97" t="s">
        <v>3030</v>
      </c>
      <c r="D320" s="89" t="s">
        <v>2957</v>
      </c>
      <c r="E320" s="184"/>
      <c r="F320" s="89" t="s">
        <v>3036</v>
      </c>
      <c r="G320" s="89">
        <v>1328</v>
      </c>
      <c r="H320" s="89"/>
      <c r="I320" s="89"/>
      <c r="J320" s="89"/>
      <c r="K320" s="89" t="s">
        <v>2401</v>
      </c>
      <c r="L320" s="89"/>
      <c r="M320" s="89">
        <v>50</v>
      </c>
      <c r="N320" s="89" t="s">
        <v>2671</v>
      </c>
      <c r="O320" s="90">
        <v>14</v>
      </c>
      <c r="P320" s="179" t="s">
        <v>3037</v>
      </c>
      <c r="Q320" s="179" t="s">
        <v>314</v>
      </c>
    </row>
    <row r="321" spans="1:17">
      <c r="A321" s="83">
        <f t="shared" si="6"/>
        <v>0</v>
      </c>
      <c r="B321" s="93">
        <v>41623</v>
      </c>
      <c r="C321" s="97" t="s">
        <v>3030</v>
      </c>
      <c r="D321" s="89" t="s">
        <v>2957</v>
      </c>
      <c r="E321" s="184"/>
      <c r="F321" s="89" t="s">
        <v>3038</v>
      </c>
      <c r="G321" s="89">
        <v>1329</v>
      </c>
      <c r="H321" s="89"/>
      <c r="I321" s="89"/>
      <c r="J321" s="89"/>
      <c r="K321" s="89" t="s">
        <v>2401</v>
      </c>
      <c r="L321" s="89"/>
      <c r="M321" s="89">
        <v>50</v>
      </c>
      <c r="N321" s="89" t="s">
        <v>2671</v>
      </c>
      <c r="O321" s="90">
        <v>14</v>
      </c>
      <c r="P321" s="180"/>
      <c r="Q321" s="180"/>
    </row>
    <row r="322" spans="1:17" ht="15" customHeight="1">
      <c r="A322" s="83" t="str">
        <f t="shared" si="6"/>
        <v>WWF440</v>
      </c>
      <c r="B322" s="93">
        <v>41623</v>
      </c>
      <c r="C322" s="97" t="s">
        <v>3030</v>
      </c>
      <c r="D322" s="89" t="s">
        <v>2957</v>
      </c>
      <c r="E322" s="184"/>
      <c r="F322" s="89" t="s">
        <v>3039</v>
      </c>
      <c r="G322" s="89">
        <v>1330</v>
      </c>
      <c r="H322" s="89"/>
      <c r="I322" s="89"/>
      <c r="J322" s="89"/>
      <c r="K322" s="89" t="s">
        <v>2401</v>
      </c>
      <c r="L322" s="89"/>
      <c r="M322" s="89">
        <v>50</v>
      </c>
      <c r="N322" s="89" t="s">
        <v>2671</v>
      </c>
      <c r="O322" s="90">
        <v>14</v>
      </c>
      <c r="P322" s="179" t="s">
        <v>3040</v>
      </c>
      <c r="Q322" s="179" t="s">
        <v>607</v>
      </c>
    </row>
    <row r="323" spans="1:17">
      <c r="A323" s="83">
        <f t="shared" ref="A323:A382" si="7">Q323</f>
        <v>0</v>
      </c>
      <c r="B323" s="93">
        <v>41623</v>
      </c>
      <c r="C323" s="97" t="s">
        <v>3030</v>
      </c>
      <c r="D323" s="89" t="s">
        <v>2957</v>
      </c>
      <c r="E323" s="184"/>
      <c r="F323" s="89" t="s">
        <v>3041</v>
      </c>
      <c r="G323" s="89">
        <v>1331</v>
      </c>
      <c r="H323" s="89"/>
      <c r="I323" s="89"/>
      <c r="J323" s="89"/>
      <c r="K323" s="89" t="s">
        <v>2401</v>
      </c>
      <c r="L323" s="89"/>
      <c r="M323" s="89">
        <v>50</v>
      </c>
      <c r="N323" s="89" t="s">
        <v>2671</v>
      </c>
      <c r="O323" s="90">
        <v>14</v>
      </c>
      <c r="P323" s="180"/>
      <c r="Q323" s="180"/>
    </row>
    <row r="324" spans="1:17">
      <c r="A324" s="83" t="str">
        <f t="shared" si="7"/>
        <v>WWF441</v>
      </c>
      <c r="B324" s="93">
        <v>41623</v>
      </c>
      <c r="C324" s="97" t="s">
        <v>3030</v>
      </c>
      <c r="D324" s="89" t="s">
        <v>2957</v>
      </c>
      <c r="E324" s="184"/>
      <c r="F324" s="89" t="s">
        <v>3042</v>
      </c>
      <c r="G324" s="89">
        <v>1332</v>
      </c>
      <c r="H324" s="89"/>
      <c r="I324" s="89"/>
      <c r="J324" s="89"/>
      <c r="K324" s="89" t="s">
        <v>2401</v>
      </c>
      <c r="L324" s="89"/>
      <c r="M324" s="89">
        <v>50</v>
      </c>
      <c r="N324" s="89" t="s">
        <v>2671</v>
      </c>
      <c r="O324" s="90">
        <v>14</v>
      </c>
      <c r="P324" s="179" t="s">
        <v>3043</v>
      </c>
      <c r="Q324" s="179" t="s">
        <v>483</v>
      </c>
    </row>
    <row r="325" spans="1:17">
      <c r="A325" s="83">
        <f t="shared" si="7"/>
        <v>0</v>
      </c>
      <c r="B325" s="93">
        <v>41623</v>
      </c>
      <c r="C325" s="97" t="s">
        <v>3030</v>
      </c>
      <c r="D325" s="89" t="s">
        <v>2957</v>
      </c>
      <c r="E325" s="184"/>
      <c r="F325" s="89" t="s">
        <v>3044</v>
      </c>
      <c r="G325" s="89">
        <v>1333</v>
      </c>
      <c r="H325" s="89"/>
      <c r="I325" s="89"/>
      <c r="J325" s="89"/>
      <c r="K325" s="89" t="s">
        <v>2401</v>
      </c>
      <c r="L325" s="89"/>
      <c r="M325" s="89">
        <v>50</v>
      </c>
      <c r="N325" s="89" t="s">
        <v>2671</v>
      </c>
      <c r="O325" s="90">
        <v>14</v>
      </c>
      <c r="P325" s="180"/>
      <c r="Q325" s="180"/>
    </row>
    <row r="326" spans="1:17">
      <c r="A326" s="83" t="str">
        <f t="shared" si="7"/>
        <v>WWF442</v>
      </c>
      <c r="B326" s="93">
        <v>41623</v>
      </c>
      <c r="C326" s="97" t="s">
        <v>3030</v>
      </c>
      <c r="D326" s="89" t="s">
        <v>2957</v>
      </c>
      <c r="E326" s="184"/>
      <c r="F326" s="89" t="s">
        <v>3045</v>
      </c>
      <c r="G326" s="89">
        <v>1334</v>
      </c>
      <c r="H326" s="89"/>
      <c r="I326" s="89"/>
      <c r="J326" s="89"/>
      <c r="K326" s="89" t="s">
        <v>2401</v>
      </c>
      <c r="L326" s="89"/>
      <c r="M326" s="89">
        <v>50</v>
      </c>
      <c r="N326" s="89" t="s">
        <v>2671</v>
      </c>
      <c r="O326" s="90">
        <v>14</v>
      </c>
      <c r="P326" s="179" t="s">
        <v>3046</v>
      </c>
      <c r="Q326" s="179" t="s">
        <v>71</v>
      </c>
    </row>
    <row r="327" spans="1:17">
      <c r="A327" s="83">
        <f t="shared" si="7"/>
        <v>0</v>
      </c>
      <c r="B327" s="93">
        <v>41624</v>
      </c>
      <c r="C327" s="97" t="s">
        <v>3047</v>
      </c>
      <c r="D327" s="89" t="s">
        <v>2957</v>
      </c>
      <c r="E327" s="184" t="s">
        <v>3048</v>
      </c>
      <c r="F327" s="89" t="s">
        <v>3049</v>
      </c>
      <c r="G327" s="89">
        <v>1335</v>
      </c>
      <c r="H327" s="89"/>
      <c r="I327" s="89"/>
      <c r="J327" s="89"/>
      <c r="K327" s="89" t="s">
        <v>2401</v>
      </c>
      <c r="L327" s="89"/>
      <c r="M327" s="89">
        <v>50</v>
      </c>
      <c r="N327" s="89" t="s">
        <v>2671</v>
      </c>
      <c r="O327" s="90">
        <v>14</v>
      </c>
      <c r="P327" s="180"/>
      <c r="Q327" s="180"/>
    </row>
    <row r="328" spans="1:17">
      <c r="A328" s="83" t="str">
        <f t="shared" si="7"/>
        <v>WWF443</v>
      </c>
      <c r="B328" s="93">
        <v>41624</v>
      </c>
      <c r="C328" s="97" t="s">
        <v>3047</v>
      </c>
      <c r="D328" s="89" t="s">
        <v>2957</v>
      </c>
      <c r="E328" s="184"/>
      <c r="F328" s="89" t="s">
        <v>3050</v>
      </c>
      <c r="G328" s="89">
        <v>1336</v>
      </c>
      <c r="H328" s="89"/>
      <c r="I328" s="89"/>
      <c r="J328" s="89"/>
      <c r="K328" s="89" t="s">
        <v>2401</v>
      </c>
      <c r="L328" s="89"/>
      <c r="M328" s="89">
        <v>50</v>
      </c>
      <c r="N328" s="89" t="s">
        <v>2671</v>
      </c>
      <c r="O328" s="90">
        <v>14</v>
      </c>
      <c r="P328" s="179" t="s">
        <v>3051</v>
      </c>
      <c r="Q328" s="179" t="s">
        <v>3052</v>
      </c>
    </row>
    <row r="329" spans="1:17">
      <c r="A329" s="83">
        <f t="shared" si="7"/>
        <v>0</v>
      </c>
      <c r="B329" s="93">
        <v>41624</v>
      </c>
      <c r="C329" s="97" t="s">
        <v>3047</v>
      </c>
      <c r="D329" s="89" t="s">
        <v>2957</v>
      </c>
      <c r="E329" s="184"/>
      <c r="F329" s="89" t="s">
        <v>3053</v>
      </c>
      <c r="G329" s="89">
        <v>1337</v>
      </c>
      <c r="H329" s="89"/>
      <c r="I329" s="89"/>
      <c r="J329" s="89"/>
      <c r="K329" s="89" t="s">
        <v>2401</v>
      </c>
      <c r="L329" s="89"/>
      <c r="M329" s="89">
        <v>50</v>
      </c>
      <c r="N329" s="89" t="s">
        <v>2671</v>
      </c>
      <c r="O329" s="90">
        <v>14</v>
      </c>
      <c r="P329" s="182"/>
      <c r="Q329" s="182"/>
    </row>
    <row r="330" spans="1:17">
      <c r="A330" s="83">
        <f t="shared" si="7"/>
        <v>0</v>
      </c>
      <c r="B330" s="93">
        <v>41625</v>
      </c>
      <c r="C330" s="97" t="s">
        <v>3047</v>
      </c>
      <c r="D330" s="89" t="s">
        <v>2957</v>
      </c>
      <c r="E330" s="98" t="s">
        <v>3054</v>
      </c>
      <c r="F330" s="89" t="s">
        <v>3054</v>
      </c>
      <c r="G330" s="89">
        <v>1338</v>
      </c>
      <c r="H330" s="89"/>
      <c r="I330" s="89"/>
      <c r="J330" s="89"/>
      <c r="K330" s="89" t="s">
        <v>2401</v>
      </c>
      <c r="L330" s="89"/>
      <c r="M330" s="89">
        <v>50</v>
      </c>
      <c r="N330" s="89" t="s">
        <v>2671</v>
      </c>
      <c r="O330" s="90">
        <v>14</v>
      </c>
      <c r="P330" s="180"/>
      <c r="Q330" s="180"/>
    </row>
    <row r="331" spans="1:17" ht="15" customHeight="1">
      <c r="A331" s="83" t="str">
        <f t="shared" si="7"/>
        <v>WWF444</v>
      </c>
      <c r="B331" s="93">
        <v>41615</v>
      </c>
      <c r="C331" s="97" t="s">
        <v>3055</v>
      </c>
      <c r="D331" s="89" t="s">
        <v>3056</v>
      </c>
      <c r="E331" s="184" t="s">
        <v>3057</v>
      </c>
      <c r="F331" s="89" t="s">
        <v>3057</v>
      </c>
      <c r="G331" s="89">
        <v>1339</v>
      </c>
      <c r="H331" s="89"/>
      <c r="I331" s="89"/>
      <c r="J331" s="89"/>
      <c r="K331" s="89" t="s">
        <v>2401</v>
      </c>
      <c r="L331" s="89"/>
      <c r="M331" s="89">
        <v>50</v>
      </c>
      <c r="N331" s="89" t="s">
        <v>2671</v>
      </c>
      <c r="O331" s="90">
        <v>14</v>
      </c>
      <c r="P331" s="179" t="s">
        <v>3058</v>
      </c>
      <c r="Q331" s="179" t="s">
        <v>3059</v>
      </c>
    </row>
    <row r="332" spans="1:17">
      <c r="A332" s="83">
        <f t="shared" si="7"/>
        <v>0</v>
      </c>
      <c r="B332" s="93">
        <v>41615</v>
      </c>
      <c r="C332" s="97" t="s">
        <v>3055</v>
      </c>
      <c r="D332" s="89" t="s">
        <v>3056</v>
      </c>
      <c r="E332" s="184"/>
      <c r="F332" s="89" t="s">
        <v>3060</v>
      </c>
      <c r="G332" s="89">
        <v>1340</v>
      </c>
      <c r="H332" s="89"/>
      <c r="I332" s="89"/>
      <c r="J332" s="89"/>
      <c r="K332" s="89" t="s">
        <v>2401</v>
      </c>
      <c r="L332" s="89"/>
      <c r="M332" s="89">
        <v>50</v>
      </c>
      <c r="N332" s="89" t="s">
        <v>2671</v>
      </c>
      <c r="O332" s="90">
        <v>14</v>
      </c>
      <c r="P332" s="180"/>
      <c r="Q332" s="180"/>
    </row>
    <row r="333" spans="1:17">
      <c r="A333" s="83" t="str">
        <f t="shared" si="7"/>
        <v>WWF445</v>
      </c>
      <c r="B333" s="93">
        <v>41615</v>
      </c>
      <c r="C333" s="97" t="s">
        <v>3055</v>
      </c>
      <c r="D333" s="89" t="s">
        <v>3056</v>
      </c>
      <c r="E333" s="184"/>
      <c r="F333" s="89" t="s">
        <v>3061</v>
      </c>
      <c r="G333" s="89">
        <v>1341</v>
      </c>
      <c r="H333" s="89"/>
      <c r="I333" s="89"/>
      <c r="J333" s="89"/>
      <c r="K333" s="89" t="s">
        <v>2401</v>
      </c>
      <c r="L333" s="89"/>
      <c r="M333" s="89">
        <v>50</v>
      </c>
      <c r="N333" s="89" t="s">
        <v>2671</v>
      </c>
      <c r="O333" s="90">
        <v>14</v>
      </c>
      <c r="P333" s="179" t="s">
        <v>3062</v>
      </c>
      <c r="Q333" s="179" t="s">
        <v>10</v>
      </c>
    </row>
    <row r="334" spans="1:17" ht="15" customHeight="1">
      <c r="A334" s="83">
        <f t="shared" si="7"/>
        <v>0</v>
      </c>
      <c r="B334" s="93">
        <v>41615</v>
      </c>
      <c r="C334" s="97" t="s">
        <v>3055</v>
      </c>
      <c r="D334" s="89" t="s">
        <v>3056</v>
      </c>
      <c r="E334" s="184"/>
      <c r="F334" s="89" t="s">
        <v>3063</v>
      </c>
      <c r="G334" s="89">
        <v>1342</v>
      </c>
      <c r="H334" s="89"/>
      <c r="I334" s="89"/>
      <c r="J334" s="89"/>
      <c r="K334" s="89" t="s">
        <v>2401</v>
      </c>
      <c r="L334" s="89"/>
      <c r="M334" s="89">
        <v>50</v>
      </c>
      <c r="N334" s="89" t="s">
        <v>2671</v>
      </c>
      <c r="O334" s="90">
        <v>14</v>
      </c>
      <c r="P334" s="180"/>
      <c r="Q334" s="180"/>
    </row>
    <row r="335" spans="1:17">
      <c r="A335" s="83" t="str">
        <f t="shared" si="7"/>
        <v>WWF446</v>
      </c>
      <c r="B335" s="93">
        <v>41615</v>
      </c>
      <c r="C335" s="97" t="s">
        <v>3055</v>
      </c>
      <c r="D335" s="89" t="s">
        <v>3056</v>
      </c>
      <c r="E335" s="184"/>
      <c r="F335" s="89" t="s">
        <v>3064</v>
      </c>
      <c r="G335" s="89">
        <v>1343</v>
      </c>
      <c r="H335" s="89"/>
      <c r="I335" s="89"/>
      <c r="J335" s="89"/>
      <c r="K335" s="89" t="s">
        <v>2401</v>
      </c>
      <c r="L335" s="89"/>
      <c r="M335" s="89">
        <v>50</v>
      </c>
      <c r="N335" s="89" t="s">
        <v>2671</v>
      </c>
      <c r="O335" s="90">
        <v>14</v>
      </c>
      <c r="P335" s="179" t="s">
        <v>3065</v>
      </c>
      <c r="Q335" s="179" t="s">
        <v>414</v>
      </c>
    </row>
    <row r="336" spans="1:17">
      <c r="A336" s="83">
        <f t="shared" si="7"/>
        <v>0</v>
      </c>
      <c r="B336" s="93">
        <v>41615</v>
      </c>
      <c r="C336" s="97" t="s">
        <v>3055</v>
      </c>
      <c r="D336" s="89" t="s">
        <v>3056</v>
      </c>
      <c r="E336" s="184"/>
      <c r="F336" s="89" t="s">
        <v>3066</v>
      </c>
      <c r="G336" s="89">
        <v>1344</v>
      </c>
      <c r="H336" s="89"/>
      <c r="I336" s="89"/>
      <c r="J336" s="89"/>
      <c r="K336" s="89" t="s">
        <v>2401</v>
      </c>
      <c r="L336" s="89"/>
      <c r="M336" s="89">
        <v>50</v>
      </c>
      <c r="N336" s="89" t="s">
        <v>2671</v>
      </c>
      <c r="O336" s="90">
        <v>14</v>
      </c>
      <c r="P336" s="180"/>
      <c r="Q336" s="180"/>
    </row>
    <row r="337" spans="1:17">
      <c r="A337" s="83" t="str">
        <f t="shared" si="7"/>
        <v>WWF447</v>
      </c>
      <c r="B337" s="93">
        <v>41616</v>
      </c>
      <c r="C337" s="97" t="s">
        <v>3055</v>
      </c>
      <c r="D337" s="89" t="s">
        <v>3056</v>
      </c>
      <c r="E337" s="184" t="s">
        <v>3067</v>
      </c>
      <c r="F337" s="89" t="s">
        <v>3068</v>
      </c>
      <c r="G337" s="89">
        <v>1345</v>
      </c>
      <c r="H337" s="89"/>
      <c r="I337" s="89"/>
      <c r="J337" s="89"/>
      <c r="K337" s="89" t="s">
        <v>2401</v>
      </c>
      <c r="L337" s="89"/>
      <c r="M337" s="89">
        <v>50</v>
      </c>
      <c r="N337" s="89" t="s">
        <v>2671</v>
      </c>
      <c r="O337" s="90">
        <v>14</v>
      </c>
      <c r="P337" s="179" t="s">
        <v>3069</v>
      </c>
      <c r="Q337" s="179" t="s">
        <v>151</v>
      </c>
    </row>
    <row r="338" spans="1:17">
      <c r="A338" s="83">
        <f t="shared" si="7"/>
        <v>0</v>
      </c>
      <c r="B338" s="93">
        <v>41616</v>
      </c>
      <c r="C338" s="97" t="s">
        <v>3055</v>
      </c>
      <c r="D338" s="89" t="s">
        <v>3056</v>
      </c>
      <c r="E338" s="184"/>
      <c r="F338" s="89" t="s">
        <v>3070</v>
      </c>
      <c r="G338" s="89">
        <v>1346</v>
      </c>
      <c r="H338" s="89"/>
      <c r="I338" s="89"/>
      <c r="J338" s="89"/>
      <c r="K338" s="89" t="s">
        <v>2401</v>
      </c>
      <c r="L338" s="89"/>
      <c r="M338" s="89">
        <v>50</v>
      </c>
      <c r="N338" s="89" t="s">
        <v>2671</v>
      </c>
      <c r="O338" s="90">
        <v>14</v>
      </c>
      <c r="P338" s="180"/>
      <c r="Q338" s="180"/>
    </row>
    <row r="339" spans="1:17" ht="15" customHeight="1">
      <c r="A339" s="83" t="str">
        <f t="shared" si="7"/>
        <v>WWF448</v>
      </c>
      <c r="B339" s="93">
        <v>41616</v>
      </c>
      <c r="C339" s="97" t="s">
        <v>3055</v>
      </c>
      <c r="D339" s="89" t="s">
        <v>3056</v>
      </c>
      <c r="E339" s="184"/>
      <c r="F339" s="89" t="s">
        <v>3071</v>
      </c>
      <c r="G339" s="89">
        <v>1347</v>
      </c>
      <c r="H339" s="89"/>
      <c r="I339" s="89"/>
      <c r="J339" s="89"/>
      <c r="K339" s="89" t="s">
        <v>2401</v>
      </c>
      <c r="L339" s="89"/>
      <c r="M339" s="89">
        <v>50</v>
      </c>
      <c r="N339" s="89" t="s">
        <v>2671</v>
      </c>
      <c r="O339" s="90">
        <v>14</v>
      </c>
      <c r="P339" s="179" t="s">
        <v>3072</v>
      </c>
      <c r="Q339" s="179" t="s">
        <v>3073</v>
      </c>
    </row>
    <row r="340" spans="1:17">
      <c r="A340" s="83">
        <f t="shared" si="7"/>
        <v>0</v>
      </c>
      <c r="B340" s="93">
        <v>41616</v>
      </c>
      <c r="C340" s="97" t="s">
        <v>3055</v>
      </c>
      <c r="D340" s="89" t="s">
        <v>3056</v>
      </c>
      <c r="E340" s="184"/>
      <c r="F340" s="89" t="s">
        <v>3074</v>
      </c>
      <c r="G340" s="89">
        <v>1348</v>
      </c>
      <c r="H340" s="89"/>
      <c r="I340" s="89"/>
      <c r="J340" s="89"/>
      <c r="K340" s="89" t="s">
        <v>2401</v>
      </c>
      <c r="L340" s="89"/>
      <c r="M340" s="89">
        <v>50</v>
      </c>
      <c r="N340" s="89" t="s">
        <v>2671</v>
      </c>
      <c r="O340" s="90">
        <v>14</v>
      </c>
      <c r="P340" s="182"/>
      <c r="Q340" s="182"/>
    </row>
    <row r="341" spans="1:17">
      <c r="A341" s="83">
        <f t="shared" si="7"/>
        <v>0</v>
      </c>
      <c r="B341" s="93">
        <v>41616</v>
      </c>
      <c r="C341" s="97" t="s">
        <v>3055</v>
      </c>
      <c r="D341" s="89" t="s">
        <v>3056</v>
      </c>
      <c r="E341" s="184"/>
      <c r="F341" s="89" t="s">
        <v>3075</v>
      </c>
      <c r="G341" s="89">
        <v>1349</v>
      </c>
      <c r="H341" s="89"/>
      <c r="I341" s="89"/>
      <c r="J341" s="89"/>
      <c r="K341" s="89" t="s">
        <v>2401</v>
      </c>
      <c r="L341" s="89"/>
      <c r="M341" s="89">
        <v>50</v>
      </c>
      <c r="N341" s="89" t="s">
        <v>2671</v>
      </c>
      <c r="O341" s="90">
        <v>14</v>
      </c>
      <c r="P341" s="180"/>
      <c r="Q341" s="180"/>
    </row>
    <row r="342" spans="1:17" ht="15" customHeight="1">
      <c r="A342" s="83" t="str">
        <f t="shared" si="7"/>
        <v>WWF449</v>
      </c>
      <c r="B342" s="93">
        <v>41617</v>
      </c>
      <c r="C342" s="97" t="s">
        <v>3055</v>
      </c>
      <c r="D342" s="89" t="s">
        <v>3056</v>
      </c>
      <c r="E342" s="184" t="s">
        <v>3076</v>
      </c>
      <c r="F342" s="89" t="s">
        <v>3077</v>
      </c>
      <c r="G342" s="89">
        <v>1350</v>
      </c>
      <c r="H342" s="89"/>
      <c r="I342" s="89"/>
      <c r="J342" s="89"/>
      <c r="K342" s="89" t="s">
        <v>2401</v>
      </c>
      <c r="L342" s="89"/>
      <c r="M342" s="89">
        <v>50</v>
      </c>
      <c r="N342" s="89" t="s">
        <v>2671</v>
      </c>
      <c r="O342" s="90">
        <v>14</v>
      </c>
      <c r="P342" s="179" t="s">
        <v>3078</v>
      </c>
      <c r="Q342" s="179" t="s">
        <v>3079</v>
      </c>
    </row>
    <row r="343" spans="1:17">
      <c r="A343" s="83">
        <f t="shared" si="7"/>
        <v>0</v>
      </c>
      <c r="B343" s="93">
        <v>41617</v>
      </c>
      <c r="C343" s="97" t="s">
        <v>3055</v>
      </c>
      <c r="D343" s="89" t="s">
        <v>3056</v>
      </c>
      <c r="E343" s="184"/>
      <c r="F343" s="89" t="s">
        <v>3080</v>
      </c>
      <c r="G343" s="89">
        <v>1351</v>
      </c>
      <c r="H343" s="89"/>
      <c r="I343" s="89"/>
      <c r="J343" s="89"/>
      <c r="K343" s="89" t="s">
        <v>2401</v>
      </c>
      <c r="L343" s="89"/>
      <c r="M343" s="89">
        <v>50</v>
      </c>
      <c r="N343" s="89" t="s">
        <v>2671</v>
      </c>
      <c r="O343" s="90">
        <v>14</v>
      </c>
      <c r="P343" s="180"/>
      <c r="Q343" s="180"/>
    </row>
    <row r="344" spans="1:17">
      <c r="A344" s="83" t="str">
        <f t="shared" si="7"/>
        <v>WWF450</v>
      </c>
      <c r="B344" s="93">
        <v>41617</v>
      </c>
      <c r="C344" s="97" t="s">
        <v>3055</v>
      </c>
      <c r="D344" s="89" t="s">
        <v>3056</v>
      </c>
      <c r="E344" s="184"/>
      <c r="F344" s="89" t="s">
        <v>3081</v>
      </c>
      <c r="G344" s="89">
        <v>1352</v>
      </c>
      <c r="H344" s="89"/>
      <c r="I344" s="89"/>
      <c r="J344" s="89"/>
      <c r="K344" s="89" t="s">
        <v>2401</v>
      </c>
      <c r="L344" s="89"/>
      <c r="M344" s="89">
        <v>50</v>
      </c>
      <c r="N344" s="89" t="s">
        <v>2671</v>
      </c>
      <c r="O344" s="90">
        <v>14</v>
      </c>
      <c r="P344" s="179" t="s">
        <v>3082</v>
      </c>
      <c r="Q344" s="179" t="s">
        <v>3083</v>
      </c>
    </row>
    <row r="345" spans="1:17">
      <c r="A345" s="83">
        <f t="shared" si="7"/>
        <v>0</v>
      </c>
      <c r="B345" s="93">
        <v>41617</v>
      </c>
      <c r="C345" s="97" t="s">
        <v>3055</v>
      </c>
      <c r="D345" s="89" t="s">
        <v>3056</v>
      </c>
      <c r="E345" s="184"/>
      <c r="F345" s="89" t="s">
        <v>3084</v>
      </c>
      <c r="G345" s="89">
        <v>1353</v>
      </c>
      <c r="H345" s="89"/>
      <c r="I345" s="89"/>
      <c r="J345" s="89"/>
      <c r="K345" s="89" t="s">
        <v>2401</v>
      </c>
      <c r="L345" s="89"/>
      <c r="M345" s="89">
        <v>50</v>
      </c>
      <c r="N345" s="89" t="s">
        <v>2671</v>
      </c>
      <c r="O345" s="90">
        <v>14</v>
      </c>
      <c r="P345" s="182"/>
      <c r="Q345" s="182"/>
    </row>
    <row r="346" spans="1:17">
      <c r="A346" s="83">
        <f t="shared" si="7"/>
        <v>0</v>
      </c>
      <c r="B346" s="93">
        <v>41617</v>
      </c>
      <c r="C346" s="97" t="s">
        <v>3055</v>
      </c>
      <c r="D346" s="89" t="s">
        <v>3056</v>
      </c>
      <c r="E346" s="184"/>
      <c r="F346" s="89" t="s">
        <v>3085</v>
      </c>
      <c r="G346" s="89">
        <v>1354</v>
      </c>
      <c r="H346" s="89"/>
      <c r="I346" s="89"/>
      <c r="J346" s="89"/>
      <c r="K346" s="89"/>
      <c r="L346" s="89" t="s">
        <v>2401</v>
      </c>
      <c r="M346" s="89">
        <v>50</v>
      </c>
      <c r="N346" s="89" t="s">
        <v>2671</v>
      </c>
      <c r="O346" s="90">
        <v>14</v>
      </c>
      <c r="P346" s="180"/>
      <c r="Q346" s="180"/>
    </row>
    <row r="347" spans="1:17">
      <c r="A347" s="83" t="str">
        <f t="shared" si="7"/>
        <v>WWF451</v>
      </c>
      <c r="B347" s="93">
        <v>41618</v>
      </c>
      <c r="C347" s="97" t="s">
        <v>3055</v>
      </c>
      <c r="D347" s="89" t="s">
        <v>3056</v>
      </c>
      <c r="E347" s="184" t="s">
        <v>3086</v>
      </c>
      <c r="F347" s="89" t="s">
        <v>3087</v>
      </c>
      <c r="G347" s="89">
        <v>1355</v>
      </c>
      <c r="H347" s="89"/>
      <c r="I347" s="89"/>
      <c r="J347" s="89"/>
      <c r="K347" s="89"/>
      <c r="L347" s="89" t="s">
        <v>2401</v>
      </c>
      <c r="M347" s="89">
        <v>50</v>
      </c>
      <c r="N347" s="89" t="s">
        <v>2671</v>
      </c>
      <c r="O347" s="90">
        <v>14</v>
      </c>
      <c r="P347" s="179" t="s">
        <v>3088</v>
      </c>
      <c r="Q347" s="179" t="s">
        <v>3089</v>
      </c>
    </row>
    <row r="348" spans="1:17">
      <c r="A348" s="83">
        <f t="shared" si="7"/>
        <v>0</v>
      </c>
      <c r="B348" s="93">
        <v>41618</v>
      </c>
      <c r="C348" s="97" t="s">
        <v>3055</v>
      </c>
      <c r="D348" s="89" t="s">
        <v>3056</v>
      </c>
      <c r="E348" s="184"/>
      <c r="F348" s="89" t="s">
        <v>3090</v>
      </c>
      <c r="G348" s="89">
        <v>1356</v>
      </c>
      <c r="H348" s="89"/>
      <c r="I348" s="89"/>
      <c r="J348" s="89"/>
      <c r="K348" s="89"/>
      <c r="L348" s="89" t="s">
        <v>2401</v>
      </c>
      <c r="M348" s="89">
        <v>50</v>
      </c>
      <c r="N348" s="89" t="s">
        <v>2671</v>
      </c>
      <c r="O348" s="90">
        <v>14</v>
      </c>
      <c r="P348" s="180"/>
      <c r="Q348" s="180"/>
    </row>
    <row r="349" spans="1:17" ht="15" customHeight="1">
      <c r="A349" s="83" t="str">
        <f t="shared" si="7"/>
        <v>WWF452</v>
      </c>
      <c r="B349" s="93">
        <v>41618</v>
      </c>
      <c r="C349" s="97" t="s">
        <v>3055</v>
      </c>
      <c r="D349" s="89" t="s">
        <v>3056</v>
      </c>
      <c r="E349" s="184"/>
      <c r="F349" s="89" t="s">
        <v>3091</v>
      </c>
      <c r="G349" s="89">
        <v>1357</v>
      </c>
      <c r="H349" s="89"/>
      <c r="I349" s="89"/>
      <c r="J349" s="89"/>
      <c r="K349" s="89"/>
      <c r="L349" s="89" t="s">
        <v>2401</v>
      </c>
      <c r="M349" s="89">
        <v>50</v>
      </c>
      <c r="N349" s="89" t="s">
        <v>2671</v>
      </c>
      <c r="O349" s="90">
        <v>14</v>
      </c>
      <c r="P349" s="179" t="s">
        <v>3092</v>
      </c>
      <c r="Q349" s="179" t="s">
        <v>86</v>
      </c>
    </row>
    <row r="350" spans="1:17">
      <c r="A350" s="83">
        <f t="shared" si="7"/>
        <v>0</v>
      </c>
      <c r="B350" s="93">
        <v>41618</v>
      </c>
      <c r="C350" s="97" t="s">
        <v>3055</v>
      </c>
      <c r="D350" s="89" t="s">
        <v>3056</v>
      </c>
      <c r="E350" s="184"/>
      <c r="F350" s="89" t="s">
        <v>3093</v>
      </c>
      <c r="G350" s="89">
        <v>1358</v>
      </c>
      <c r="H350" s="89"/>
      <c r="I350" s="89"/>
      <c r="J350" s="89"/>
      <c r="K350" s="89"/>
      <c r="L350" s="89" t="s">
        <v>2401</v>
      </c>
      <c r="M350" s="89">
        <v>50</v>
      </c>
      <c r="N350" s="89" t="s">
        <v>2671</v>
      </c>
      <c r="O350" s="90">
        <v>14</v>
      </c>
      <c r="P350" s="180"/>
      <c r="Q350" s="180"/>
    </row>
    <row r="351" spans="1:17">
      <c r="A351" s="83" t="str">
        <f t="shared" si="7"/>
        <v>WWF453</v>
      </c>
      <c r="B351" s="93">
        <v>41618</v>
      </c>
      <c r="C351" s="97" t="s">
        <v>3055</v>
      </c>
      <c r="D351" s="89" t="s">
        <v>3056</v>
      </c>
      <c r="E351" s="184"/>
      <c r="F351" s="89" t="s">
        <v>3094</v>
      </c>
      <c r="G351" s="89">
        <v>1359</v>
      </c>
      <c r="H351" s="89"/>
      <c r="I351" s="89"/>
      <c r="J351" s="89"/>
      <c r="K351" s="89"/>
      <c r="L351" s="89" t="s">
        <v>2401</v>
      </c>
      <c r="M351" s="89">
        <v>50</v>
      </c>
      <c r="N351" s="89" t="s">
        <v>2671</v>
      </c>
      <c r="O351" s="90">
        <v>14</v>
      </c>
      <c r="P351" s="179" t="s">
        <v>3095</v>
      </c>
      <c r="Q351" s="179" t="s">
        <v>315</v>
      </c>
    </row>
    <row r="352" spans="1:17">
      <c r="A352" s="83">
        <f t="shared" si="7"/>
        <v>0</v>
      </c>
      <c r="B352" s="93">
        <v>41618</v>
      </c>
      <c r="C352" s="97" t="s">
        <v>3055</v>
      </c>
      <c r="D352" s="89" t="s">
        <v>3056</v>
      </c>
      <c r="E352" s="184"/>
      <c r="F352" s="89" t="s">
        <v>3096</v>
      </c>
      <c r="G352" s="89">
        <v>1360</v>
      </c>
      <c r="H352" s="89"/>
      <c r="I352" s="89"/>
      <c r="J352" s="89"/>
      <c r="K352" s="89"/>
      <c r="L352" s="89" t="s">
        <v>2401</v>
      </c>
      <c r="M352" s="89">
        <v>50</v>
      </c>
      <c r="N352" s="89" t="s">
        <v>2671</v>
      </c>
      <c r="O352" s="90">
        <v>14</v>
      </c>
      <c r="P352" s="180"/>
      <c r="Q352" s="180"/>
    </row>
    <row r="353" spans="1:17">
      <c r="A353" s="83" t="str">
        <f t="shared" si="7"/>
        <v>WWF454</v>
      </c>
      <c r="B353" s="93">
        <v>41618</v>
      </c>
      <c r="C353" s="97" t="s">
        <v>3055</v>
      </c>
      <c r="D353" s="89" t="s">
        <v>3056</v>
      </c>
      <c r="E353" s="184"/>
      <c r="F353" s="89" t="s">
        <v>3097</v>
      </c>
      <c r="G353" s="89">
        <v>1361</v>
      </c>
      <c r="H353" s="89"/>
      <c r="I353" s="89"/>
      <c r="J353" s="89"/>
      <c r="K353" s="89"/>
      <c r="L353" s="89" t="s">
        <v>2401</v>
      </c>
      <c r="M353" s="89">
        <v>50</v>
      </c>
      <c r="N353" s="89" t="s">
        <v>2671</v>
      </c>
      <c r="O353" s="90">
        <v>14</v>
      </c>
      <c r="P353" s="179" t="s">
        <v>3098</v>
      </c>
      <c r="Q353" s="179" t="s">
        <v>405</v>
      </c>
    </row>
    <row r="354" spans="1:17">
      <c r="A354" s="83">
        <f t="shared" si="7"/>
        <v>0</v>
      </c>
      <c r="B354" s="93">
        <v>41619</v>
      </c>
      <c r="C354" s="97" t="s">
        <v>3055</v>
      </c>
      <c r="D354" s="89" t="s">
        <v>3056</v>
      </c>
      <c r="E354" s="184" t="s">
        <v>3099</v>
      </c>
      <c r="F354" s="89" t="s">
        <v>3100</v>
      </c>
      <c r="G354" s="89">
        <v>1362</v>
      </c>
      <c r="H354" s="89"/>
      <c r="I354" s="89"/>
      <c r="J354" s="89"/>
      <c r="K354" s="89"/>
      <c r="L354" s="89" t="s">
        <v>2401</v>
      </c>
      <c r="M354" s="89">
        <v>50</v>
      </c>
      <c r="N354" s="89" t="s">
        <v>2671</v>
      </c>
      <c r="O354" s="90">
        <v>14</v>
      </c>
      <c r="P354" s="180"/>
      <c r="Q354" s="180"/>
    </row>
    <row r="355" spans="1:17">
      <c r="A355" s="83" t="str">
        <f t="shared" si="7"/>
        <v>WWF455</v>
      </c>
      <c r="B355" s="93">
        <v>41619</v>
      </c>
      <c r="C355" s="97" t="s">
        <v>3055</v>
      </c>
      <c r="D355" s="89" t="s">
        <v>3056</v>
      </c>
      <c r="E355" s="184"/>
      <c r="F355" s="89" t="s">
        <v>3101</v>
      </c>
      <c r="G355" s="89">
        <v>1363</v>
      </c>
      <c r="H355" s="89"/>
      <c r="I355" s="89"/>
      <c r="J355" s="89"/>
      <c r="K355" s="89"/>
      <c r="L355" s="89" t="s">
        <v>2401</v>
      </c>
      <c r="M355" s="89">
        <v>50</v>
      </c>
      <c r="N355" s="89" t="s">
        <v>2671</v>
      </c>
      <c r="O355" s="90">
        <v>14</v>
      </c>
      <c r="P355" s="179" t="s">
        <v>3102</v>
      </c>
      <c r="Q355" s="179" t="s">
        <v>3103</v>
      </c>
    </row>
    <row r="356" spans="1:17">
      <c r="A356" s="83">
        <f t="shared" si="7"/>
        <v>0</v>
      </c>
      <c r="B356" s="93">
        <v>41619</v>
      </c>
      <c r="C356" s="97" t="s">
        <v>3055</v>
      </c>
      <c r="D356" s="89" t="s">
        <v>3056</v>
      </c>
      <c r="E356" s="184"/>
      <c r="F356" s="89" t="s">
        <v>3104</v>
      </c>
      <c r="G356" s="89">
        <v>1364</v>
      </c>
      <c r="H356" s="89"/>
      <c r="I356" s="89"/>
      <c r="J356" s="89"/>
      <c r="K356" s="89"/>
      <c r="L356" s="89" t="s">
        <v>2401</v>
      </c>
      <c r="M356" s="89">
        <v>50</v>
      </c>
      <c r="N356" s="89" t="s">
        <v>2671</v>
      </c>
      <c r="O356" s="90">
        <v>14</v>
      </c>
      <c r="P356" s="182"/>
      <c r="Q356" s="182"/>
    </row>
    <row r="357" spans="1:17">
      <c r="A357" s="83">
        <f t="shared" si="7"/>
        <v>0</v>
      </c>
      <c r="B357" s="93">
        <v>41619</v>
      </c>
      <c r="C357" s="97" t="s">
        <v>3055</v>
      </c>
      <c r="D357" s="89" t="s">
        <v>3056</v>
      </c>
      <c r="E357" s="184"/>
      <c r="F357" s="89" t="s">
        <v>3105</v>
      </c>
      <c r="G357" s="89">
        <v>1365</v>
      </c>
      <c r="H357" s="89"/>
      <c r="I357" s="89"/>
      <c r="J357" s="89"/>
      <c r="K357" s="89"/>
      <c r="L357" s="89" t="s">
        <v>2401</v>
      </c>
      <c r="M357" s="89">
        <v>50</v>
      </c>
      <c r="N357" s="89" t="s">
        <v>2671</v>
      </c>
      <c r="O357" s="90">
        <v>14</v>
      </c>
      <c r="P357" s="180"/>
      <c r="Q357" s="180"/>
    </row>
    <row r="358" spans="1:17" ht="15" customHeight="1">
      <c r="A358" s="83" t="str">
        <f t="shared" si="7"/>
        <v>WWF456</v>
      </c>
      <c r="B358" s="93">
        <v>41622</v>
      </c>
      <c r="C358" s="97" t="s">
        <v>3106</v>
      </c>
      <c r="D358" s="89" t="s">
        <v>3056</v>
      </c>
      <c r="E358" s="184" t="s">
        <v>3107</v>
      </c>
      <c r="F358" s="89" t="s">
        <v>3108</v>
      </c>
      <c r="G358" s="89">
        <v>1366</v>
      </c>
      <c r="H358" s="89"/>
      <c r="I358" s="89"/>
      <c r="J358" s="89"/>
      <c r="K358" s="89"/>
      <c r="L358" s="89" t="s">
        <v>2401</v>
      </c>
      <c r="M358" s="89">
        <v>50</v>
      </c>
      <c r="N358" s="89" t="s">
        <v>2671</v>
      </c>
      <c r="O358" s="90">
        <v>14</v>
      </c>
      <c r="P358" s="179" t="s">
        <v>3109</v>
      </c>
      <c r="Q358" s="179" t="s">
        <v>3110</v>
      </c>
    </row>
    <row r="359" spans="1:17">
      <c r="A359" s="83">
        <f t="shared" si="7"/>
        <v>0</v>
      </c>
      <c r="B359" s="93">
        <v>41622</v>
      </c>
      <c r="C359" s="97" t="s">
        <v>3106</v>
      </c>
      <c r="D359" s="89" t="s">
        <v>3056</v>
      </c>
      <c r="E359" s="184"/>
      <c r="F359" s="89" t="s">
        <v>3111</v>
      </c>
      <c r="G359" s="89">
        <v>1367</v>
      </c>
      <c r="H359" s="89"/>
      <c r="I359" s="89"/>
      <c r="J359" s="89"/>
      <c r="K359" s="89"/>
      <c r="L359" s="89" t="s">
        <v>2401</v>
      </c>
      <c r="M359" s="89">
        <v>50</v>
      </c>
      <c r="N359" s="89" t="s">
        <v>2671</v>
      </c>
      <c r="O359" s="90">
        <v>14</v>
      </c>
      <c r="P359" s="180"/>
      <c r="Q359" s="180"/>
    </row>
    <row r="360" spans="1:17">
      <c r="A360" s="83" t="str">
        <f t="shared" si="7"/>
        <v>WWF457</v>
      </c>
      <c r="B360" s="93">
        <v>41622</v>
      </c>
      <c r="C360" s="97" t="s">
        <v>3106</v>
      </c>
      <c r="D360" s="89" t="s">
        <v>3056</v>
      </c>
      <c r="E360" s="184"/>
      <c r="F360" s="89" t="s">
        <v>3112</v>
      </c>
      <c r="G360" s="89">
        <v>1368</v>
      </c>
      <c r="H360" s="89"/>
      <c r="I360" s="89"/>
      <c r="J360" s="89"/>
      <c r="K360" s="89"/>
      <c r="L360" s="89" t="s">
        <v>2401</v>
      </c>
      <c r="M360" s="89">
        <v>50</v>
      </c>
      <c r="N360" s="89" t="s">
        <v>2671</v>
      </c>
      <c r="O360" s="90">
        <v>14</v>
      </c>
      <c r="P360" s="179" t="s">
        <v>3113</v>
      </c>
      <c r="Q360" s="179" t="s">
        <v>3114</v>
      </c>
    </row>
    <row r="361" spans="1:17">
      <c r="A361" s="83">
        <f t="shared" si="7"/>
        <v>0</v>
      </c>
      <c r="B361" s="93">
        <v>41622</v>
      </c>
      <c r="C361" s="97" t="s">
        <v>3106</v>
      </c>
      <c r="D361" s="89" t="s">
        <v>3056</v>
      </c>
      <c r="E361" s="184"/>
      <c r="F361" s="89" t="s">
        <v>3115</v>
      </c>
      <c r="G361" s="89">
        <v>1369</v>
      </c>
      <c r="H361" s="89"/>
      <c r="I361" s="89"/>
      <c r="J361" s="89"/>
      <c r="K361" s="89"/>
      <c r="L361" s="89" t="s">
        <v>2401</v>
      </c>
      <c r="M361" s="89">
        <v>50</v>
      </c>
      <c r="N361" s="89" t="s">
        <v>2671</v>
      </c>
      <c r="O361" s="90">
        <v>14</v>
      </c>
      <c r="P361" s="180"/>
      <c r="Q361" s="180"/>
    </row>
    <row r="362" spans="1:17">
      <c r="A362" s="83" t="str">
        <f t="shared" si="7"/>
        <v>WWF458</v>
      </c>
      <c r="B362" s="93">
        <v>41622</v>
      </c>
      <c r="C362" s="97" t="s">
        <v>3106</v>
      </c>
      <c r="D362" s="89" t="s">
        <v>3056</v>
      </c>
      <c r="E362" s="184"/>
      <c r="F362" s="89" t="s">
        <v>3116</v>
      </c>
      <c r="G362" s="89">
        <v>1370</v>
      </c>
      <c r="H362" s="89"/>
      <c r="I362" s="89"/>
      <c r="J362" s="89"/>
      <c r="K362" s="89"/>
      <c r="L362" s="89" t="s">
        <v>2401</v>
      </c>
      <c r="M362" s="89">
        <v>50</v>
      </c>
      <c r="N362" s="89" t="s">
        <v>2671</v>
      </c>
      <c r="O362" s="90">
        <v>14</v>
      </c>
      <c r="P362" s="91">
        <v>1370</v>
      </c>
      <c r="Q362" s="91" t="s">
        <v>3117</v>
      </c>
    </row>
    <row r="363" spans="1:17">
      <c r="A363" s="83" t="str">
        <f t="shared" si="7"/>
        <v>WWF459</v>
      </c>
      <c r="B363" s="93">
        <v>41623</v>
      </c>
      <c r="C363" s="97" t="s">
        <v>3118</v>
      </c>
      <c r="D363" s="89" t="s">
        <v>3056</v>
      </c>
      <c r="E363" s="184" t="s">
        <v>3119</v>
      </c>
      <c r="F363" s="89" t="s">
        <v>3120</v>
      </c>
      <c r="G363" s="89">
        <v>1371</v>
      </c>
      <c r="H363" s="89"/>
      <c r="I363" s="89"/>
      <c r="J363" s="89"/>
      <c r="K363" s="89"/>
      <c r="L363" s="89" t="s">
        <v>2401</v>
      </c>
      <c r="M363" s="89">
        <v>50</v>
      </c>
      <c r="N363" s="89" t="s">
        <v>2671</v>
      </c>
      <c r="O363" s="90">
        <v>14</v>
      </c>
      <c r="P363" s="179" t="s">
        <v>3121</v>
      </c>
      <c r="Q363" s="179" t="s">
        <v>3122</v>
      </c>
    </row>
    <row r="364" spans="1:17" ht="15" customHeight="1">
      <c r="A364" s="83">
        <f t="shared" si="7"/>
        <v>0</v>
      </c>
      <c r="B364" s="93">
        <v>41623</v>
      </c>
      <c r="C364" s="97" t="s">
        <v>3118</v>
      </c>
      <c r="D364" s="89" t="s">
        <v>3056</v>
      </c>
      <c r="E364" s="184"/>
      <c r="F364" s="89" t="s">
        <v>3123</v>
      </c>
      <c r="G364" s="89">
        <v>1372</v>
      </c>
      <c r="H364" s="89"/>
      <c r="I364" s="89"/>
      <c r="J364" s="89"/>
      <c r="K364" s="89"/>
      <c r="L364" s="89" t="s">
        <v>2401</v>
      </c>
      <c r="M364" s="89">
        <v>50</v>
      </c>
      <c r="N364" s="89" t="s">
        <v>2671</v>
      </c>
      <c r="O364" s="90">
        <v>14</v>
      </c>
      <c r="P364" s="180"/>
      <c r="Q364" s="180"/>
    </row>
    <row r="365" spans="1:17">
      <c r="A365" s="83" t="str">
        <f t="shared" si="7"/>
        <v>WWF460</v>
      </c>
      <c r="B365" s="93">
        <v>41623</v>
      </c>
      <c r="C365" s="97" t="s">
        <v>3118</v>
      </c>
      <c r="D365" s="89" t="s">
        <v>3056</v>
      </c>
      <c r="E365" s="184"/>
      <c r="F365" s="89" t="s">
        <v>3124</v>
      </c>
      <c r="G365" s="89">
        <v>1373</v>
      </c>
      <c r="H365" s="89"/>
      <c r="I365" s="89"/>
      <c r="J365" s="89"/>
      <c r="K365" s="89"/>
      <c r="L365" s="89" t="s">
        <v>2401</v>
      </c>
      <c r="M365" s="89">
        <v>50</v>
      </c>
      <c r="N365" s="89" t="s">
        <v>2671</v>
      </c>
      <c r="O365" s="90">
        <v>14</v>
      </c>
      <c r="P365" s="179" t="s">
        <v>3125</v>
      </c>
      <c r="Q365" s="179" t="s">
        <v>3126</v>
      </c>
    </row>
    <row r="366" spans="1:17">
      <c r="A366" s="83">
        <f t="shared" si="7"/>
        <v>0</v>
      </c>
      <c r="B366" s="93">
        <v>41623</v>
      </c>
      <c r="C366" s="97" t="s">
        <v>3118</v>
      </c>
      <c r="D366" s="89" t="s">
        <v>3056</v>
      </c>
      <c r="E366" s="184"/>
      <c r="F366" s="89" t="s">
        <v>3127</v>
      </c>
      <c r="G366" s="89">
        <v>1374</v>
      </c>
      <c r="H366" s="89"/>
      <c r="I366" s="89"/>
      <c r="J366" s="89"/>
      <c r="K366" s="89"/>
      <c r="L366" s="89" t="s">
        <v>2401</v>
      </c>
      <c r="M366" s="89">
        <v>50</v>
      </c>
      <c r="N366" s="89" t="s">
        <v>2671</v>
      </c>
      <c r="O366" s="90">
        <v>14</v>
      </c>
      <c r="P366" s="182"/>
      <c r="Q366" s="182"/>
    </row>
    <row r="367" spans="1:17">
      <c r="A367" s="83">
        <f t="shared" si="7"/>
        <v>0</v>
      </c>
      <c r="B367" s="93">
        <v>41623</v>
      </c>
      <c r="C367" s="97" t="s">
        <v>3118</v>
      </c>
      <c r="D367" s="89" t="s">
        <v>3056</v>
      </c>
      <c r="E367" s="184"/>
      <c r="F367" s="89" t="s">
        <v>3128</v>
      </c>
      <c r="G367" s="89">
        <v>1375</v>
      </c>
      <c r="H367" s="89"/>
      <c r="I367" s="89"/>
      <c r="J367" s="89"/>
      <c r="K367" s="89"/>
      <c r="L367" s="89" t="s">
        <v>2401</v>
      </c>
      <c r="M367" s="89">
        <v>50</v>
      </c>
      <c r="N367" s="89" t="s">
        <v>2671</v>
      </c>
      <c r="O367" s="90">
        <v>14</v>
      </c>
      <c r="P367" s="180"/>
      <c r="Q367" s="180"/>
    </row>
    <row r="368" spans="1:17">
      <c r="A368" s="83" t="str">
        <f t="shared" si="7"/>
        <v>WWF461</v>
      </c>
      <c r="B368" s="93">
        <v>41615</v>
      </c>
      <c r="C368" s="97" t="s">
        <v>3129</v>
      </c>
      <c r="D368" s="89" t="s">
        <v>3130</v>
      </c>
      <c r="E368" s="184" t="s">
        <v>3131</v>
      </c>
      <c r="F368" s="89" t="s">
        <v>3132</v>
      </c>
      <c r="G368" s="89">
        <v>1377</v>
      </c>
      <c r="H368" s="89"/>
      <c r="I368" s="89"/>
      <c r="J368" s="89"/>
      <c r="K368" s="89"/>
      <c r="L368" s="89" t="s">
        <v>2401</v>
      </c>
      <c r="M368" s="89">
        <v>50</v>
      </c>
      <c r="N368" s="89" t="s">
        <v>2671</v>
      </c>
      <c r="O368" s="90">
        <v>14</v>
      </c>
      <c r="P368" s="179" t="s">
        <v>3133</v>
      </c>
      <c r="Q368" s="179" t="s">
        <v>3134</v>
      </c>
    </row>
    <row r="369" spans="1:17" ht="15" customHeight="1">
      <c r="A369" s="83">
        <f t="shared" si="7"/>
        <v>0</v>
      </c>
      <c r="B369" s="93">
        <v>41615</v>
      </c>
      <c r="C369" s="97" t="s">
        <v>3129</v>
      </c>
      <c r="D369" s="89" t="s">
        <v>3130</v>
      </c>
      <c r="E369" s="184"/>
      <c r="F369" s="89" t="s">
        <v>3135</v>
      </c>
      <c r="G369" s="89">
        <v>1378</v>
      </c>
      <c r="H369" s="89"/>
      <c r="I369" s="89"/>
      <c r="J369" s="89"/>
      <c r="K369" s="89"/>
      <c r="L369" s="89" t="s">
        <v>2401</v>
      </c>
      <c r="M369" s="89">
        <v>50</v>
      </c>
      <c r="N369" s="89" t="s">
        <v>2671</v>
      </c>
      <c r="O369" s="90">
        <v>14</v>
      </c>
      <c r="P369" s="180"/>
      <c r="Q369" s="180"/>
    </row>
    <row r="370" spans="1:17">
      <c r="A370" s="83" t="str">
        <f t="shared" si="7"/>
        <v>WWF462</v>
      </c>
      <c r="B370" s="93">
        <v>41615</v>
      </c>
      <c r="C370" s="97" t="s">
        <v>3129</v>
      </c>
      <c r="D370" s="89" t="s">
        <v>3130</v>
      </c>
      <c r="E370" s="184"/>
      <c r="F370" s="89" t="s">
        <v>3136</v>
      </c>
      <c r="G370" s="89">
        <v>1379</v>
      </c>
      <c r="H370" s="89"/>
      <c r="I370" s="89"/>
      <c r="J370" s="89"/>
      <c r="K370" s="89"/>
      <c r="L370" s="89" t="s">
        <v>2401</v>
      </c>
      <c r="M370" s="89">
        <v>50</v>
      </c>
      <c r="N370" s="89" t="s">
        <v>2671</v>
      </c>
      <c r="O370" s="90">
        <v>14</v>
      </c>
      <c r="P370" s="179" t="s">
        <v>3137</v>
      </c>
      <c r="Q370" s="179" t="s">
        <v>594</v>
      </c>
    </row>
    <row r="371" spans="1:17">
      <c r="A371" s="83">
        <f t="shared" si="7"/>
        <v>0</v>
      </c>
      <c r="B371" s="93">
        <v>41615</v>
      </c>
      <c r="C371" s="97" t="s">
        <v>3129</v>
      </c>
      <c r="D371" s="89" t="s">
        <v>3130</v>
      </c>
      <c r="E371" s="184"/>
      <c r="F371" s="89" t="s">
        <v>3138</v>
      </c>
      <c r="G371" s="89">
        <v>1380</v>
      </c>
      <c r="H371" s="89"/>
      <c r="I371" s="89"/>
      <c r="J371" s="89"/>
      <c r="K371" s="89"/>
      <c r="L371" s="89" t="s">
        <v>2401</v>
      </c>
      <c r="M371" s="89">
        <v>50</v>
      </c>
      <c r="N371" s="89" t="s">
        <v>2671</v>
      </c>
      <c r="O371" s="90">
        <v>14</v>
      </c>
      <c r="P371" s="180"/>
      <c r="Q371" s="180"/>
    </row>
    <row r="372" spans="1:17" ht="15" customHeight="1">
      <c r="A372" s="83" t="str">
        <f t="shared" si="7"/>
        <v>WWF463</v>
      </c>
      <c r="B372" s="93">
        <v>41615</v>
      </c>
      <c r="C372" s="97" t="s">
        <v>3129</v>
      </c>
      <c r="D372" s="89" t="s">
        <v>3130</v>
      </c>
      <c r="E372" s="184"/>
      <c r="F372" s="89" t="s">
        <v>3139</v>
      </c>
      <c r="G372" s="89">
        <v>1381</v>
      </c>
      <c r="H372" s="89"/>
      <c r="I372" s="89"/>
      <c r="J372" s="89"/>
      <c r="K372" s="89"/>
      <c r="L372" s="89" t="s">
        <v>2401</v>
      </c>
      <c r="M372" s="89">
        <v>50</v>
      </c>
      <c r="N372" s="89" t="s">
        <v>2671</v>
      </c>
      <c r="O372" s="90">
        <v>14</v>
      </c>
      <c r="P372" s="179" t="s">
        <v>3140</v>
      </c>
      <c r="Q372" s="179" t="s">
        <v>332</v>
      </c>
    </row>
    <row r="373" spans="1:17">
      <c r="A373" s="83">
        <f t="shared" si="7"/>
        <v>0</v>
      </c>
      <c r="B373" s="93">
        <v>41615</v>
      </c>
      <c r="C373" s="97" t="s">
        <v>3129</v>
      </c>
      <c r="D373" s="89" t="s">
        <v>3130</v>
      </c>
      <c r="E373" s="184"/>
      <c r="F373" s="89" t="s">
        <v>3141</v>
      </c>
      <c r="G373" s="89">
        <v>1382</v>
      </c>
      <c r="H373" s="89"/>
      <c r="I373" s="89"/>
      <c r="J373" s="89"/>
      <c r="K373" s="89"/>
      <c r="L373" s="89" t="s">
        <v>2401</v>
      </c>
      <c r="M373" s="89">
        <v>50</v>
      </c>
      <c r="N373" s="89" t="s">
        <v>2671</v>
      </c>
      <c r="O373" s="90">
        <v>14</v>
      </c>
      <c r="P373" s="180"/>
      <c r="Q373" s="180"/>
    </row>
    <row r="374" spans="1:17">
      <c r="A374" s="83" t="str">
        <f t="shared" si="7"/>
        <v>WWF464</v>
      </c>
      <c r="B374" s="93">
        <v>41615</v>
      </c>
      <c r="C374" s="97" t="s">
        <v>3129</v>
      </c>
      <c r="D374" s="89" t="s">
        <v>3130</v>
      </c>
      <c r="E374" s="184"/>
      <c r="F374" s="89" t="s">
        <v>3142</v>
      </c>
      <c r="G374" s="89">
        <v>1383</v>
      </c>
      <c r="H374" s="89"/>
      <c r="I374" s="89"/>
      <c r="J374" s="89"/>
      <c r="K374" s="89"/>
      <c r="L374" s="89" t="s">
        <v>2401</v>
      </c>
      <c r="M374" s="89">
        <v>50</v>
      </c>
      <c r="N374" s="89" t="s">
        <v>2671</v>
      </c>
      <c r="O374" s="90">
        <v>14</v>
      </c>
      <c r="P374" s="91">
        <v>1383</v>
      </c>
      <c r="Q374" s="91" t="s">
        <v>3143</v>
      </c>
    </row>
    <row r="375" spans="1:17">
      <c r="A375" s="83" t="str">
        <f t="shared" si="7"/>
        <v>WWF465</v>
      </c>
      <c r="B375" s="93">
        <v>41616</v>
      </c>
      <c r="C375" s="97" t="s">
        <v>3129</v>
      </c>
      <c r="D375" s="89" t="s">
        <v>3130</v>
      </c>
      <c r="E375" s="184" t="s">
        <v>3144</v>
      </c>
      <c r="F375" s="89" t="s">
        <v>3145</v>
      </c>
      <c r="G375" s="89">
        <v>1384</v>
      </c>
      <c r="H375" s="89"/>
      <c r="I375" s="89"/>
      <c r="J375" s="89"/>
      <c r="K375" s="89"/>
      <c r="L375" s="89" t="s">
        <v>2401</v>
      </c>
      <c r="M375" s="89">
        <v>50</v>
      </c>
      <c r="N375" s="89" t="s">
        <v>2671</v>
      </c>
      <c r="O375" s="90">
        <v>14</v>
      </c>
      <c r="P375" s="179" t="s">
        <v>3146</v>
      </c>
      <c r="Q375" s="179" t="s">
        <v>3147</v>
      </c>
    </row>
    <row r="376" spans="1:17">
      <c r="A376" s="83">
        <f t="shared" si="7"/>
        <v>0</v>
      </c>
      <c r="B376" s="93">
        <v>41616</v>
      </c>
      <c r="C376" s="97" t="s">
        <v>3129</v>
      </c>
      <c r="D376" s="89" t="s">
        <v>3130</v>
      </c>
      <c r="E376" s="184"/>
      <c r="F376" s="89" t="s">
        <v>3148</v>
      </c>
      <c r="G376" s="89">
        <v>1385</v>
      </c>
      <c r="H376" s="89"/>
      <c r="I376" s="89"/>
      <c r="J376" s="89"/>
      <c r="K376" s="89"/>
      <c r="L376" s="89" t="s">
        <v>2401</v>
      </c>
      <c r="M376" s="89">
        <v>50</v>
      </c>
      <c r="N376" s="89" t="s">
        <v>2671</v>
      </c>
      <c r="O376" s="90">
        <v>14</v>
      </c>
      <c r="P376" s="182"/>
      <c r="Q376" s="182"/>
    </row>
    <row r="377" spans="1:17" ht="15" customHeight="1">
      <c r="A377" s="83">
        <f t="shared" si="7"/>
        <v>0</v>
      </c>
      <c r="B377" s="93">
        <v>41616</v>
      </c>
      <c r="C377" s="97" t="s">
        <v>3129</v>
      </c>
      <c r="D377" s="89" t="s">
        <v>3130</v>
      </c>
      <c r="E377" s="184"/>
      <c r="F377" s="89" t="s">
        <v>3149</v>
      </c>
      <c r="G377" s="89">
        <v>1386</v>
      </c>
      <c r="H377" s="89"/>
      <c r="I377" s="89"/>
      <c r="J377" s="89"/>
      <c r="K377" s="89"/>
      <c r="L377" s="89" t="s">
        <v>2401</v>
      </c>
      <c r="M377" s="89">
        <v>50</v>
      </c>
      <c r="N377" s="89" t="s">
        <v>2671</v>
      </c>
      <c r="O377" s="90">
        <v>14</v>
      </c>
      <c r="P377" s="180"/>
      <c r="Q377" s="180"/>
    </row>
    <row r="378" spans="1:17">
      <c r="A378" s="83" t="str">
        <f t="shared" si="7"/>
        <v>WWF466</v>
      </c>
      <c r="B378" s="93">
        <v>41616</v>
      </c>
      <c r="C378" s="97" t="s">
        <v>3129</v>
      </c>
      <c r="D378" s="89" t="s">
        <v>3130</v>
      </c>
      <c r="E378" s="184"/>
      <c r="F378" s="89" t="s">
        <v>3150</v>
      </c>
      <c r="G378" s="89">
        <v>1387</v>
      </c>
      <c r="H378" s="89"/>
      <c r="I378" s="89"/>
      <c r="J378" s="89"/>
      <c r="K378" s="89"/>
      <c r="L378" s="89" t="s">
        <v>2401</v>
      </c>
      <c r="M378" s="89">
        <v>50</v>
      </c>
      <c r="N378" s="89" t="s">
        <v>2671</v>
      </c>
      <c r="O378" s="90">
        <v>14</v>
      </c>
      <c r="P378" s="179" t="s">
        <v>3151</v>
      </c>
      <c r="Q378" s="179" t="s">
        <v>3152</v>
      </c>
    </row>
    <row r="379" spans="1:17">
      <c r="A379" s="83">
        <f t="shared" si="7"/>
        <v>0</v>
      </c>
      <c r="B379" s="93">
        <v>41616</v>
      </c>
      <c r="C379" s="97" t="s">
        <v>3129</v>
      </c>
      <c r="D379" s="89" t="s">
        <v>3130</v>
      </c>
      <c r="E379" s="184"/>
      <c r="F379" s="89" t="s">
        <v>3153</v>
      </c>
      <c r="G379" s="89">
        <v>1388</v>
      </c>
      <c r="H379" s="89"/>
      <c r="I379" s="89"/>
      <c r="J379" s="89"/>
      <c r="K379" s="89"/>
      <c r="L379" s="89" t="s">
        <v>2401</v>
      </c>
      <c r="M379" s="89">
        <v>50</v>
      </c>
      <c r="N379" s="89" t="s">
        <v>2671</v>
      </c>
      <c r="O379" s="90">
        <v>14</v>
      </c>
      <c r="P379" s="180"/>
      <c r="Q379" s="180"/>
    </row>
    <row r="380" spans="1:17">
      <c r="A380" s="83" t="str">
        <f t="shared" si="7"/>
        <v>WWF467</v>
      </c>
      <c r="B380" s="93">
        <v>41617</v>
      </c>
      <c r="C380" s="97" t="s">
        <v>3129</v>
      </c>
      <c r="D380" s="89" t="s">
        <v>3130</v>
      </c>
      <c r="E380" s="184" t="s">
        <v>3154</v>
      </c>
      <c r="F380" s="89" t="s">
        <v>3155</v>
      </c>
      <c r="G380" s="89">
        <v>1389</v>
      </c>
      <c r="H380" s="89"/>
      <c r="I380" s="89"/>
      <c r="J380" s="89"/>
      <c r="K380" s="89"/>
      <c r="L380" s="89" t="s">
        <v>2401</v>
      </c>
      <c r="M380" s="89">
        <v>50</v>
      </c>
      <c r="N380" s="89" t="s">
        <v>2671</v>
      </c>
      <c r="O380" s="90">
        <v>14</v>
      </c>
      <c r="P380" s="179" t="s">
        <v>3156</v>
      </c>
      <c r="Q380" s="179" t="s">
        <v>3157</v>
      </c>
    </row>
    <row r="381" spans="1:17">
      <c r="A381" s="83">
        <f t="shared" si="7"/>
        <v>0</v>
      </c>
      <c r="B381" s="93">
        <v>41617</v>
      </c>
      <c r="C381" s="97" t="s">
        <v>3129</v>
      </c>
      <c r="D381" s="89" t="s">
        <v>3130</v>
      </c>
      <c r="E381" s="184"/>
      <c r="F381" s="89" t="s">
        <v>3158</v>
      </c>
      <c r="G381" s="89">
        <v>1390</v>
      </c>
      <c r="H381" s="89"/>
      <c r="I381" s="89"/>
      <c r="J381" s="89"/>
      <c r="K381" s="89"/>
      <c r="L381" s="89" t="s">
        <v>2401</v>
      </c>
      <c r="M381" s="89">
        <v>50</v>
      </c>
      <c r="N381" s="89" t="s">
        <v>2671</v>
      </c>
      <c r="O381" s="90">
        <v>14</v>
      </c>
      <c r="P381" s="180"/>
      <c r="Q381" s="180"/>
    </row>
    <row r="382" spans="1:17">
      <c r="A382" s="83" t="str">
        <f t="shared" si="7"/>
        <v>WWF468</v>
      </c>
      <c r="B382" s="93">
        <v>41617</v>
      </c>
      <c r="C382" s="97" t="s">
        <v>3129</v>
      </c>
      <c r="D382" s="89" t="s">
        <v>3130</v>
      </c>
      <c r="E382" s="184"/>
      <c r="F382" s="89" t="s">
        <v>3159</v>
      </c>
      <c r="G382" s="89">
        <v>1391</v>
      </c>
      <c r="H382" s="89"/>
      <c r="I382" s="89"/>
      <c r="J382" s="89"/>
      <c r="K382" s="89"/>
      <c r="L382" s="89" t="s">
        <v>2401</v>
      </c>
      <c r="M382" s="89">
        <v>50</v>
      </c>
      <c r="N382" s="89" t="s">
        <v>2671</v>
      </c>
      <c r="O382" s="90">
        <v>14</v>
      </c>
      <c r="P382" s="91">
        <v>1391</v>
      </c>
      <c r="Q382" s="91" t="s">
        <v>3160</v>
      </c>
    </row>
    <row r="383" spans="1:17" ht="15" customHeight="1">
      <c r="B383" s="99"/>
      <c r="C383" s="83"/>
      <c r="D383" s="83"/>
      <c r="G383" s="100" t="s">
        <v>3161</v>
      </c>
      <c r="H383" s="100">
        <v>140</v>
      </c>
      <c r="I383" s="100">
        <v>80</v>
      </c>
      <c r="J383" s="100">
        <v>59</v>
      </c>
      <c r="K383" s="100">
        <v>68</v>
      </c>
      <c r="L383" s="100">
        <v>37</v>
      </c>
      <c r="P383" s="85" t="s">
        <v>3161</v>
      </c>
      <c r="Q383" s="85"/>
    </row>
    <row r="384" spans="1:17" ht="15" customHeight="1">
      <c r="B384" s="99"/>
      <c r="C384" s="83"/>
      <c r="D384" s="83"/>
      <c r="E384" s="101"/>
      <c r="F384" s="101"/>
      <c r="G384" s="102">
        <f>H383+I383+J383+K383+L383</f>
        <v>384</v>
      </c>
      <c r="P384" s="85">
        <v>183</v>
      </c>
      <c r="Q384" s="85"/>
    </row>
    <row r="385" spans="2:17" ht="15" customHeight="1">
      <c r="B385" s="99"/>
      <c r="C385" s="83"/>
      <c r="D385" s="83"/>
      <c r="E385" s="103"/>
      <c r="F385" s="104"/>
    </row>
    <row r="386" spans="2:17" ht="15" customHeight="1">
      <c r="B386" s="99"/>
      <c r="C386" s="83"/>
      <c r="D386" s="83"/>
      <c r="E386" s="103"/>
      <c r="F386" s="104"/>
      <c r="M386" s="100" t="s">
        <v>3162</v>
      </c>
      <c r="N386" s="100" t="s">
        <v>3163</v>
      </c>
    </row>
    <row r="387" spans="2:17" ht="15" customHeight="1">
      <c r="B387" s="99"/>
      <c r="C387" s="83"/>
      <c r="D387" s="83"/>
      <c r="E387" s="103"/>
      <c r="F387" s="104"/>
      <c r="M387" s="89" t="s">
        <v>3164</v>
      </c>
      <c r="N387" s="89" t="s">
        <v>2910</v>
      </c>
    </row>
    <row r="388" spans="2:17" ht="15" customHeight="1">
      <c r="B388" s="99"/>
      <c r="C388" s="83"/>
      <c r="D388" s="83"/>
      <c r="E388" s="103"/>
      <c r="F388" s="104"/>
      <c r="M388" s="89" t="s">
        <v>3165</v>
      </c>
      <c r="N388" s="89" t="s">
        <v>2910</v>
      </c>
    </row>
    <row r="389" spans="2:17" ht="15" customHeight="1">
      <c r="B389" s="99"/>
      <c r="C389" s="83"/>
      <c r="D389" s="83"/>
      <c r="M389" s="89" t="s">
        <v>2782</v>
      </c>
      <c r="N389" s="89" t="s">
        <v>2910</v>
      </c>
    </row>
    <row r="390" spans="2:17" ht="15" customHeight="1">
      <c r="B390" s="99"/>
      <c r="C390" s="83"/>
      <c r="D390" s="83"/>
      <c r="M390" s="89" t="s">
        <v>3166</v>
      </c>
      <c r="N390" s="89" t="s">
        <v>2910</v>
      </c>
    </row>
    <row r="391" spans="2:17" ht="15" customHeight="1">
      <c r="B391" s="99"/>
      <c r="C391" s="83"/>
      <c r="D391" s="83"/>
      <c r="M391" s="89" t="s">
        <v>2899</v>
      </c>
      <c r="N391" s="89" t="s">
        <v>2910</v>
      </c>
    </row>
    <row r="392" spans="2:17" ht="15" customHeight="1">
      <c r="B392" s="99"/>
      <c r="C392" s="83"/>
      <c r="D392" s="83"/>
      <c r="E392" s="83"/>
      <c r="F392" s="83"/>
      <c r="G392" s="83"/>
      <c r="H392" s="83"/>
      <c r="I392" s="83"/>
      <c r="J392" s="83"/>
      <c r="K392" s="83"/>
      <c r="L392" s="83"/>
      <c r="M392" s="83"/>
      <c r="N392" s="83"/>
      <c r="O392" s="83"/>
      <c r="P392" s="83"/>
      <c r="Q392" s="83"/>
    </row>
    <row r="393" spans="2:17" ht="15" customHeight="1">
      <c r="B393" s="99"/>
      <c r="C393" s="83"/>
      <c r="D393" s="83"/>
      <c r="E393" s="83"/>
      <c r="F393" s="83"/>
      <c r="G393" s="83"/>
      <c r="H393" s="83"/>
      <c r="I393" s="83"/>
      <c r="J393" s="83"/>
      <c r="K393" s="83"/>
      <c r="L393" s="83"/>
      <c r="M393" s="83"/>
      <c r="N393" s="83"/>
      <c r="O393" s="83"/>
      <c r="P393" s="83"/>
      <c r="Q393" s="83"/>
    </row>
    <row r="394" spans="2:17" ht="15" customHeight="1">
      <c r="B394" s="99"/>
      <c r="C394" s="83"/>
      <c r="D394" s="83"/>
      <c r="E394" s="83"/>
      <c r="F394" s="83"/>
      <c r="G394" s="83"/>
      <c r="H394" s="83"/>
      <c r="I394" s="83"/>
      <c r="J394" s="83"/>
      <c r="K394" s="83"/>
      <c r="L394" s="83"/>
      <c r="M394" s="83"/>
      <c r="N394" s="83"/>
      <c r="O394" s="83"/>
      <c r="P394" s="83"/>
      <c r="Q394" s="83"/>
    </row>
    <row r="395" spans="2:17" ht="15" customHeight="1">
      <c r="B395" s="99"/>
      <c r="C395" s="83"/>
      <c r="D395" s="83"/>
      <c r="E395" s="83"/>
      <c r="F395" s="83"/>
      <c r="G395" s="83"/>
      <c r="H395" s="83"/>
      <c r="I395" s="83"/>
      <c r="J395" s="83"/>
      <c r="K395" s="83"/>
      <c r="L395" s="83"/>
      <c r="M395" s="83"/>
      <c r="N395" s="83"/>
      <c r="O395" s="83"/>
      <c r="P395" s="83"/>
      <c r="Q395" s="83"/>
    </row>
    <row r="396" spans="2:17" ht="15" customHeight="1">
      <c r="B396" s="99"/>
      <c r="C396" s="83"/>
      <c r="D396" s="83"/>
      <c r="E396" s="83"/>
      <c r="F396" s="83"/>
      <c r="G396" s="83"/>
      <c r="H396" s="83"/>
      <c r="I396" s="83"/>
      <c r="J396" s="83"/>
      <c r="K396" s="83"/>
      <c r="L396" s="83"/>
      <c r="M396" s="83"/>
      <c r="N396" s="83"/>
      <c r="O396" s="83"/>
      <c r="P396" s="83"/>
      <c r="Q396" s="83"/>
    </row>
    <row r="397" spans="2:17" ht="15" customHeight="1">
      <c r="B397" s="99"/>
      <c r="C397" s="83"/>
      <c r="D397" s="83"/>
      <c r="E397" s="83"/>
      <c r="F397" s="83"/>
      <c r="G397" s="83"/>
      <c r="H397" s="83"/>
      <c r="I397" s="83"/>
      <c r="J397" s="83"/>
      <c r="K397" s="83"/>
      <c r="L397" s="83"/>
      <c r="M397" s="83"/>
      <c r="N397" s="83"/>
      <c r="O397" s="83"/>
      <c r="P397" s="83"/>
      <c r="Q397" s="83"/>
    </row>
    <row r="398" spans="2:17" ht="15" customHeight="1">
      <c r="B398" s="99"/>
      <c r="C398" s="83"/>
      <c r="D398" s="83"/>
      <c r="E398" s="83"/>
      <c r="F398" s="83"/>
      <c r="G398" s="83"/>
      <c r="H398" s="83"/>
      <c r="I398" s="83"/>
      <c r="J398" s="83"/>
      <c r="K398" s="83"/>
      <c r="L398" s="83"/>
      <c r="M398" s="83"/>
      <c r="N398" s="83"/>
      <c r="O398" s="83"/>
      <c r="P398" s="83"/>
      <c r="Q398" s="83"/>
    </row>
    <row r="399" spans="2:17" ht="15" customHeight="1">
      <c r="B399" s="99"/>
      <c r="C399" s="83"/>
      <c r="D399" s="83"/>
      <c r="E399" s="83"/>
      <c r="F399" s="83"/>
      <c r="G399" s="83"/>
      <c r="H399" s="83"/>
      <c r="I399" s="83"/>
      <c r="J399" s="83"/>
      <c r="K399" s="83"/>
      <c r="L399" s="83"/>
      <c r="M399" s="83"/>
      <c r="N399" s="83"/>
      <c r="O399" s="83"/>
      <c r="P399" s="83"/>
      <c r="Q399" s="83"/>
    </row>
    <row r="400" spans="2:17" ht="15" customHeight="1">
      <c r="B400" s="99"/>
      <c r="C400" s="83"/>
      <c r="D400" s="83"/>
      <c r="E400" s="83"/>
      <c r="F400" s="83"/>
      <c r="G400" s="83"/>
      <c r="H400" s="83"/>
      <c r="I400" s="83"/>
      <c r="J400" s="83"/>
      <c r="K400" s="83"/>
      <c r="L400" s="83"/>
      <c r="M400" s="83"/>
      <c r="N400" s="83"/>
      <c r="O400" s="83"/>
      <c r="P400" s="83"/>
      <c r="Q400" s="83"/>
    </row>
    <row r="401" spans="2:17" ht="15" customHeight="1">
      <c r="B401" s="99"/>
      <c r="C401" s="83"/>
      <c r="D401" s="83"/>
      <c r="E401" s="83"/>
      <c r="F401" s="83"/>
      <c r="G401" s="83"/>
      <c r="H401" s="83"/>
      <c r="I401" s="83"/>
      <c r="J401" s="83"/>
      <c r="K401" s="83"/>
      <c r="L401" s="83"/>
      <c r="M401" s="83"/>
      <c r="N401" s="83"/>
      <c r="O401" s="83"/>
      <c r="P401" s="83"/>
      <c r="Q401" s="83"/>
    </row>
    <row r="402" spans="2:17" ht="15" customHeight="1">
      <c r="B402" s="99"/>
      <c r="C402" s="83"/>
      <c r="D402" s="83"/>
      <c r="E402" s="83"/>
      <c r="F402" s="83"/>
      <c r="G402" s="83"/>
      <c r="H402" s="83"/>
      <c r="I402" s="83"/>
      <c r="J402" s="83"/>
      <c r="K402" s="83"/>
      <c r="L402" s="83"/>
      <c r="M402" s="83"/>
      <c r="N402" s="83"/>
      <c r="O402" s="83"/>
      <c r="P402" s="83"/>
      <c r="Q402" s="83"/>
    </row>
    <row r="403" spans="2:17" ht="15" customHeight="1">
      <c r="B403" s="99"/>
      <c r="C403" s="83"/>
      <c r="D403" s="83"/>
      <c r="E403" s="83"/>
      <c r="F403" s="83"/>
      <c r="G403" s="83"/>
      <c r="H403" s="83"/>
      <c r="I403" s="83"/>
      <c r="J403" s="83"/>
      <c r="K403" s="83"/>
      <c r="L403" s="83"/>
      <c r="M403" s="83"/>
      <c r="N403" s="83"/>
      <c r="O403" s="83"/>
      <c r="P403" s="83"/>
      <c r="Q403" s="83"/>
    </row>
    <row r="404" spans="2:17" ht="15" customHeight="1">
      <c r="B404" s="99"/>
      <c r="C404" s="83"/>
      <c r="D404" s="83"/>
      <c r="E404" s="83"/>
      <c r="F404" s="83"/>
      <c r="G404" s="83"/>
      <c r="H404" s="83"/>
      <c r="I404" s="83"/>
      <c r="J404" s="83"/>
      <c r="K404" s="83"/>
      <c r="L404" s="83"/>
      <c r="M404" s="83"/>
      <c r="N404" s="83"/>
      <c r="O404" s="83"/>
      <c r="P404" s="83"/>
      <c r="Q404" s="83"/>
    </row>
    <row r="405" spans="2:17" ht="15" customHeight="1">
      <c r="B405" s="99"/>
      <c r="C405" s="83"/>
      <c r="D405" s="83"/>
      <c r="E405" s="83"/>
      <c r="F405" s="83"/>
      <c r="G405" s="83"/>
      <c r="H405" s="83"/>
      <c r="I405" s="83"/>
      <c r="J405" s="83"/>
      <c r="K405" s="83"/>
      <c r="L405" s="83"/>
      <c r="M405" s="83"/>
      <c r="N405" s="83"/>
      <c r="O405" s="83"/>
      <c r="P405" s="83"/>
      <c r="Q405" s="83"/>
    </row>
    <row r="406" spans="2:17" ht="15" customHeight="1">
      <c r="B406" s="99"/>
      <c r="C406" s="83"/>
      <c r="D406" s="83"/>
      <c r="E406" s="83"/>
      <c r="F406" s="83"/>
      <c r="G406" s="83"/>
      <c r="H406" s="83"/>
      <c r="I406" s="83"/>
      <c r="J406" s="83"/>
      <c r="K406" s="83"/>
      <c r="L406" s="83"/>
      <c r="M406" s="83"/>
      <c r="N406" s="83"/>
      <c r="O406" s="83"/>
      <c r="P406" s="83"/>
      <c r="Q406" s="83"/>
    </row>
    <row r="407" spans="2:17" ht="15" customHeight="1">
      <c r="B407" s="99"/>
      <c r="C407" s="83"/>
      <c r="D407" s="83"/>
      <c r="E407" s="83"/>
      <c r="F407" s="83"/>
      <c r="G407" s="83"/>
      <c r="H407" s="83"/>
      <c r="I407" s="83"/>
      <c r="J407" s="83"/>
      <c r="K407" s="83"/>
      <c r="L407" s="83"/>
      <c r="M407" s="83"/>
      <c r="N407" s="83"/>
      <c r="O407" s="83"/>
      <c r="P407" s="83"/>
      <c r="Q407" s="83"/>
    </row>
    <row r="408" spans="2:17" ht="15" customHeight="1">
      <c r="B408" s="99"/>
      <c r="C408" s="83"/>
      <c r="D408" s="83"/>
      <c r="E408" s="83"/>
      <c r="F408" s="83"/>
      <c r="G408" s="83"/>
      <c r="H408" s="83"/>
      <c r="I408" s="83"/>
      <c r="J408" s="83"/>
      <c r="K408" s="83"/>
      <c r="L408" s="83"/>
      <c r="M408" s="83"/>
      <c r="N408" s="83"/>
      <c r="O408" s="83"/>
      <c r="P408" s="83"/>
      <c r="Q408" s="83"/>
    </row>
    <row r="409" spans="2:17" ht="15" customHeight="1">
      <c r="B409" s="99"/>
      <c r="C409" s="83"/>
      <c r="D409" s="83"/>
      <c r="E409" s="83"/>
      <c r="F409" s="83"/>
      <c r="G409" s="83"/>
      <c r="H409" s="83"/>
      <c r="I409" s="83"/>
      <c r="J409" s="83"/>
      <c r="K409" s="83"/>
      <c r="L409" s="83"/>
      <c r="M409" s="83"/>
      <c r="N409" s="83"/>
      <c r="O409" s="83"/>
      <c r="P409" s="83"/>
      <c r="Q409" s="83"/>
    </row>
    <row r="410" spans="2:17" ht="15" customHeight="1">
      <c r="B410" s="99"/>
      <c r="C410" s="83"/>
      <c r="D410" s="83"/>
      <c r="E410" s="83"/>
      <c r="F410" s="83"/>
      <c r="G410" s="83"/>
      <c r="H410" s="83"/>
      <c r="I410" s="83"/>
      <c r="J410" s="83"/>
      <c r="K410" s="83"/>
      <c r="L410" s="83"/>
      <c r="M410" s="83"/>
      <c r="N410" s="83"/>
      <c r="O410" s="83"/>
      <c r="P410" s="83"/>
      <c r="Q410" s="83"/>
    </row>
    <row r="411" spans="2:17">
      <c r="C411" s="83"/>
      <c r="D411" s="83"/>
      <c r="E411" s="83"/>
      <c r="F411" s="83"/>
      <c r="G411" s="83"/>
      <c r="H411" s="83"/>
      <c r="I411" s="83"/>
      <c r="J411" s="83"/>
      <c r="K411" s="83"/>
      <c r="L411" s="83"/>
      <c r="M411" s="83"/>
      <c r="N411" s="83"/>
      <c r="O411" s="83"/>
      <c r="P411" s="83"/>
      <c r="Q411" s="83"/>
    </row>
    <row r="412" spans="2:17">
      <c r="C412" s="83"/>
      <c r="D412" s="83"/>
      <c r="E412" s="83"/>
      <c r="F412" s="83"/>
      <c r="G412" s="83"/>
      <c r="H412" s="83"/>
      <c r="I412" s="83"/>
      <c r="J412" s="83"/>
      <c r="K412" s="83"/>
      <c r="L412" s="83"/>
      <c r="M412" s="83"/>
      <c r="N412" s="83"/>
      <c r="O412" s="83"/>
      <c r="P412" s="83"/>
      <c r="Q412" s="83"/>
    </row>
    <row r="413" spans="2:17">
      <c r="C413" s="83"/>
      <c r="D413" s="83"/>
      <c r="E413" s="83"/>
      <c r="F413" s="83"/>
      <c r="G413" s="83"/>
      <c r="H413" s="83"/>
      <c r="I413" s="83"/>
      <c r="J413" s="83"/>
      <c r="K413" s="83"/>
      <c r="L413" s="83"/>
      <c r="M413" s="83"/>
      <c r="N413" s="83"/>
      <c r="O413" s="83"/>
      <c r="P413" s="83"/>
      <c r="Q413" s="83"/>
    </row>
    <row r="414" spans="2:17">
      <c r="C414" s="83"/>
      <c r="D414" s="83"/>
      <c r="E414" s="83"/>
      <c r="F414" s="83"/>
      <c r="G414" s="83"/>
      <c r="H414" s="83"/>
      <c r="I414" s="83"/>
      <c r="J414" s="83"/>
      <c r="K414" s="83"/>
      <c r="L414" s="83"/>
      <c r="M414" s="83"/>
      <c r="N414" s="83"/>
      <c r="O414" s="83"/>
      <c r="P414" s="83"/>
      <c r="Q414" s="83"/>
    </row>
    <row r="415" spans="2:17">
      <c r="C415" s="83"/>
      <c r="D415" s="83"/>
      <c r="E415" s="83"/>
      <c r="F415" s="83"/>
      <c r="G415" s="83"/>
      <c r="H415" s="83"/>
      <c r="I415" s="83"/>
      <c r="J415" s="83"/>
      <c r="K415" s="83"/>
      <c r="L415" s="83"/>
      <c r="M415" s="83"/>
      <c r="N415" s="83"/>
      <c r="O415" s="83"/>
      <c r="P415" s="83"/>
      <c r="Q415" s="83"/>
    </row>
    <row r="416" spans="2:17">
      <c r="C416" s="83"/>
      <c r="D416" s="83"/>
      <c r="E416" s="83"/>
      <c r="F416" s="83"/>
      <c r="G416" s="83"/>
      <c r="H416" s="83"/>
      <c r="I416" s="83"/>
      <c r="J416" s="83"/>
      <c r="K416" s="83"/>
      <c r="L416" s="83"/>
      <c r="M416" s="83"/>
      <c r="N416" s="83"/>
      <c r="O416" s="83"/>
      <c r="P416" s="83"/>
      <c r="Q416" s="83"/>
    </row>
    <row r="417" spans="3:17">
      <c r="C417" s="83"/>
      <c r="D417" s="83"/>
      <c r="E417" s="83"/>
      <c r="F417" s="83"/>
      <c r="G417" s="83"/>
      <c r="H417" s="83"/>
      <c r="I417" s="83"/>
      <c r="J417" s="83"/>
      <c r="K417" s="83"/>
      <c r="L417" s="83"/>
      <c r="M417" s="83"/>
      <c r="N417" s="83"/>
      <c r="O417" s="83"/>
      <c r="P417" s="83"/>
      <c r="Q417" s="83"/>
    </row>
    <row r="418" spans="3:17">
      <c r="C418" s="83"/>
      <c r="D418" s="83"/>
      <c r="E418" s="83"/>
      <c r="F418" s="83"/>
      <c r="G418" s="83"/>
      <c r="H418" s="83"/>
      <c r="I418" s="83"/>
      <c r="J418" s="83"/>
      <c r="K418" s="83"/>
      <c r="L418" s="83"/>
      <c r="M418" s="83"/>
      <c r="N418" s="83"/>
      <c r="O418" s="83"/>
      <c r="P418" s="83"/>
      <c r="Q418" s="83"/>
    </row>
    <row r="419" spans="3:17">
      <c r="C419" s="83"/>
      <c r="D419" s="83"/>
      <c r="E419" s="83"/>
      <c r="F419" s="83"/>
      <c r="G419" s="83"/>
      <c r="H419" s="83"/>
      <c r="I419" s="83"/>
      <c r="J419" s="83"/>
      <c r="K419" s="83"/>
      <c r="L419" s="83"/>
      <c r="M419" s="83"/>
      <c r="N419" s="83"/>
      <c r="O419" s="83"/>
      <c r="P419" s="83"/>
      <c r="Q419" s="83"/>
    </row>
    <row r="420" spans="3:17">
      <c r="C420" s="83"/>
      <c r="D420" s="83"/>
      <c r="E420" s="83"/>
      <c r="F420" s="83"/>
      <c r="G420" s="83"/>
      <c r="H420" s="83"/>
      <c r="I420" s="83"/>
      <c r="J420" s="83"/>
      <c r="K420" s="83"/>
      <c r="L420" s="83"/>
      <c r="M420" s="83"/>
      <c r="N420" s="83"/>
      <c r="O420" s="83"/>
      <c r="P420" s="83"/>
      <c r="Q420" s="83"/>
    </row>
    <row r="421" spans="3:17">
      <c r="C421" s="83"/>
      <c r="D421" s="83"/>
      <c r="E421" s="83"/>
      <c r="F421" s="83"/>
      <c r="G421" s="83"/>
      <c r="H421" s="83"/>
      <c r="I421" s="83"/>
      <c r="J421" s="83"/>
      <c r="K421" s="83"/>
      <c r="L421" s="83"/>
      <c r="M421" s="83"/>
      <c r="N421" s="83"/>
      <c r="O421" s="83"/>
      <c r="P421" s="83"/>
      <c r="Q421" s="83"/>
    </row>
    <row r="422" spans="3:17">
      <c r="C422" s="83"/>
      <c r="D422" s="83"/>
      <c r="E422" s="83"/>
      <c r="F422" s="83"/>
      <c r="G422" s="83"/>
      <c r="H422" s="83"/>
      <c r="I422" s="83"/>
      <c r="J422" s="83"/>
      <c r="K422" s="83"/>
      <c r="L422" s="83"/>
      <c r="M422" s="83"/>
      <c r="N422" s="83"/>
      <c r="O422" s="83"/>
      <c r="P422" s="83"/>
      <c r="Q422" s="83"/>
    </row>
    <row r="423" spans="3:17">
      <c r="C423" s="83"/>
      <c r="D423" s="83"/>
      <c r="E423" s="83"/>
      <c r="F423" s="83"/>
      <c r="G423" s="83"/>
      <c r="H423" s="83"/>
      <c r="I423" s="83"/>
      <c r="J423" s="83"/>
      <c r="K423" s="83"/>
      <c r="L423" s="83"/>
      <c r="M423" s="83"/>
      <c r="N423" s="83"/>
      <c r="O423" s="83"/>
      <c r="P423" s="83"/>
      <c r="Q423" s="83"/>
    </row>
    <row r="424" spans="3:17">
      <c r="C424" s="83"/>
      <c r="D424" s="83"/>
      <c r="E424" s="83"/>
      <c r="F424" s="83"/>
      <c r="G424" s="83"/>
      <c r="H424" s="83"/>
      <c r="I424" s="83"/>
      <c r="J424" s="83"/>
      <c r="K424" s="83"/>
      <c r="L424" s="83"/>
      <c r="M424" s="83"/>
      <c r="N424" s="83"/>
      <c r="O424" s="83"/>
      <c r="P424" s="83"/>
      <c r="Q424" s="83"/>
    </row>
    <row r="425" spans="3:17">
      <c r="C425" s="83"/>
      <c r="D425" s="83"/>
      <c r="E425" s="83"/>
      <c r="F425" s="83"/>
      <c r="G425" s="83"/>
      <c r="H425" s="83"/>
      <c r="I425" s="83"/>
      <c r="J425" s="83"/>
      <c r="K425" s="83"/>
      <c r="L425" s="83"/>
      <c r="M425" s="83"/>
      <c r="N425" s="83"/>
      <c r="O425" s="83"/>
      <c r="P425" s="83"/>
      <c r="Q425" s="83"/>
    </row>
    <row r="426" spans="3:17">
      <c r="C426" s="83"/>
      <c r="D426" s="83"/>
      <c r="E426" s="83"/>
      <c r="F426" s="83"/>
      <c r="G426" s="83"/>
      <c r="H426" s="83"/>
      <c r="I426" s="83"/>
      <c r="J426" s="83"/>
      <c r="K426" s="83"/>
      <c r="L426" s="83"/>
      <c r="M426" s="83"/>
      <c r="N426" s="83"/>
      <c r="O426" s="83"/>
      <c r="P426" s="83"/>
      <c r="Q426" s="83"/>
    </row>
    <row r="427" spans="3:17">
      <c r="C427" s="83"/>
      <c r="D427" s="83"/>
      <c r="E427" s="83"/>
      <c r="F427" s="83"/>
      <c r="G427" s="83"/>
      <c r="H427" s="83"/>
      <c r="I427" s="83"/>
      <c r="J427" s="83"/>
      <c r="K427" s="83"/>
      <c r="L427" s="83"/>
      <c r="M427" s="83"/>
      <c r="N427" s="83"/>
      <c r="O427" s="83"/>
      <c r="P427" s="83"/>
      <c r="Q427" s="83"/>
    </row>
    <row r="428" spans="3:17">
      <c r="C428" s="83"/>
      <c r="D428" s="83"/>
      <c r="E428" s="83"/>
      <c r="F428" s="83"/>
      <c r="G428" s="83"/>
      <c r="H428" s="83"/>
      <c r="I428" s="83"/>
      <c r="J428" s="83"/>
      <c r="K428" s="83"/>
      <c r="L428" s="83"/>
      <c r="M428" s="83"/>
      <c r="N428" s="83"/>
      <c r="O428" s="83"/>
      <c r="P428" s="83"/>
      <c r="Q428" s="83"/>
    </row>
    <row r="429" spans="3:17">
      <c r="C429" s="83"/>
      <c r="D429" s="83"/>
      <c r="E429" s="83"/>
      <c r="F429" s="83"/>
      <c r="G429" s="83"/>
      <c r="H429" s="83"/>
      <c r="I429" s="83"/>
      <c r="J429" s="83"/>
      <c r="K429" s="83"/>
      <c r="L429" s="83"/>
      <c r="M429" s="83"/>
      <c r="N429" s="83"/>
      <c r="O429" s="83"/>
      <c r="P429" s="83"/>
      <c r="Q429" s="83"/>
    </row>
    <row r="430" spans="3:17">
      <c r="C430" s="83"/>
      <c r="D430" s="83"/>
      <c r="E430" s="83"/>
      <c r="F430" s="83"/>
      <c r="G430" s="83"/>
      <c r="H430" s="83"/>
      <c r="I430" s="83"/>
      <c r="J430" s="83"/>
      <c r="K430" s="83"/>
      <c r="L430" s="83"/>
      <c r="M430" s="83"/>
      <c r="N430" s="83"/>
      <c r="O430" s="83"/>
      <c r="P430" s="83"/>
      <c r="Q430" s="83"/>
    </row>
    <row r="431" spans="3:17">
      <c r="C431" s="83"/>
      <c r="D431" s="83"/>
      <c r="E431" s="83"/>
      <c r="F431" s="83"/>
      <c r="G431" s="83"/>
      <c r="H431" s="83"/>
      <c r="I431" s="83"/>
      <c r="J431" s="83"/>
      <c r="K431" s="83"/>
      <c r="L431" s="83"/>
      <c r="M431" s="83"/>
      <c r="N431" s="83"/>
      <c r="O431" s="83"/>
      <c r="P431" s="83"/>
      <c r="Q431" s="83"/>
    </row>
    <row r="432" spans="3:17">
      <c r="C432" s="83"/>
      <c r="D432" s="83"/>
      <c r="E432" s="83"/>
      <c r="F432" s="83"/>
      <c r="G432" s="83"/>
      <c r="H432" s="83"/>
      <c r="I432" s="83"/>
      <c r="J432" s="83"/>
      <c r="K432" s="83"/>
      <c r="L432" s="83"/>
      <c r="M432" s="83"/>
      <c r="N432" s="83"/>
      <c r="O432" s="83"/>
      <c r="P432" s="83"/>
      <c r="Q432" s="83"/>
    </row>
    <row r="439" spans="12:12">
      <c r="L439" s="99">
        <f>1000/48</f>
        <v>20.833333333333332</v>
      </c>
    </row>
  </sheetData>
  <autoFilter ref="A1:S384" xr:uid="{00000000-0009-0000-0000-000005000000}"/>
  <mergeCells count="324">
    <mergeCell ref="E380:E382"/>
    <mergeCell ref="P380:P381"/>
    <mergeCell ref="Q380:Q381"/>
    <mergeCell ref="P372:P373"/>
    <mergeCell ref="Q372:Q373"/>
    <mergeCell ref="E375:E379"/>
    <mergeCell ref="P375:P377"/>
    <mergeCell ref="Q375:Q377"/>
    <mergeCell ref="P378:P379"/>
    <mergeCell ref="Q378:Q379"/>
    <mergeCell ref="E363:E367"/>
    <mergeCell ref="P363:P364"/>
    <mergeCell ref="Q363:Q364"/>
    <mergeCell ref="P365:P367"/>
    <mergeCell ref="Q365:Q367"/>
    <mergeCell ref="E368:E374"/>
    <mergeCell ref="P368:P369"/>
    <mergeCell ref="Q368:Q369"/>
    <mergeCell ref="P370:P371"/>
    <mergeCell ref="Q370:Q371"/>
    <mergeCell ref="P355:P357"/>
    <mergeCell ref="Q355:Q357"/>
    <mergeCell ref="E358:E362"/>
    <mergeCell ref="P358:P359"/>
    <mergeCell ref="Q358:Q359"/>
    <mergeCell ref="P360:P361"/>
    <mergeCell ref="Q360:Q361"/>
    <mergeCell ref="E347:E353"/>
    <mergeCell ref="P347:P348"/>
    <mergeCell ref="Q347:Q348"/>
    <mergeCell ref="P349:P350"/>
    <mergeCell ref="Q349:Q350"/>
    <mergeCell ref="P351:P352"/>
    <mergeCell ref="Q351:Q352"/>
    <mergeCell ref="P353:P354"/>
    <mergeCell ref="Q353:Q354"/>
    <mergeCell ref="E354:E357"/>
    <mergeCell ref="E337:E341"/>
    <mergeCell ref="P337:P338"/>
    <mergeCell ref="Q337:Q338"/>
    <mergeCell ref="P339:P341"/>
    <mergeCell ref="Q339:Q341"/>
    <mergeCell ref="E342:E346"/>
    <mergeCell ref="P342:P343"/>
    <mergeCell ref="Q342:Q343"/>
    <mergeCell ref="P344:P346"/>
    <mergeCell ref="Q344:Q346"/>
    <mergeCell ref="Q320:Q321"/>
    <mergeCell ref="P322:P323"/>
    <mergeCell ref="E331:E336"/>
    <mergeCell ref="P331:P332"/>
    <mergeCell ref="Q331:Q332"/>
    <mergeCell ref="P333:P334"/>
    <mergeCell ref="Q333:Q334"/>
    <mergeCell ref="P335:P336"/>
    <mergeCell ref="Q335:Q336"/>
    <mergeCell ref="Q322:Q323"/>
    <mergeCell ref="P324:P325"/>
    <mergeCell ref="Q324:Q325"/>
    <mergeCell ref="P326:P327"/>
    <mergeCell ref="Q326:Q327"/>
    <mergeCell ref="E327:E329"/>
    <mergeCell ref="P328:P330"/>
    <mergeCell ref="Q328:Q330"/>
    <mergeCell ref="P308:P309"/>
    <mergeCell ref="Q308:Q309"/>
    <mergeCell ref="P310:P311"/>
    <mergeCell ref="Q310:Q311"/>
    <mergeCell ref="P312:P313"/>
    <mergeCell ref="Q312:Q313"/>
    <mergeCell ref="E300:E306"/>
    <mergeCell ref="P300:P301"/>
    <mergeCell ref="Q300:Q301"/>
    <mergeCell ref="P302:P303"/>
    <mergeCell ref="Q302:Q303"/>
    <mergeCell ref="P304:P305"/>
    <mergeCell ref="Q304:Q305"/>
    <mergeCell ref="P306:P307"/>
    <mergeCell ref="Q306:Q307"/>
    <mergeCell ref="E307:E316"/>
    <mergeCell ref="P314:P315"/>
    <mergeCell ref="Q314:Q315"/>
    <mergeCell ref="P316:P317"/>
    <mergeCell ref="Q316:Q317"/>
    <mergeCell ref="E317:E326"/>
    <mergeCell ref="P318:P319"/>
    <mergeCell ref="Q318:Q319"/>
    <mergeCell ref="P320:P321"/>
    <mergeCell ref="E282:E288"/>
    <mergeCell ref="P282:P283"/>
    <mergeCell ref="Q282:Q283"/>
    <mergeCell ref="P284:P285"/>
    <mergeCell ref="Q284:Q285"/>
    <mergeCell ref="P286:P287"/>
    <mergeCell ref="Q286:Q287"/>
    <mergeCell ref="P288:P290"/>
    <mergeCell ref="Q288:Q290"/>
    <mergeCell ref="E289:E294"/>
    <mergeCell ref="P291:P292"/>
    <mergeCell ref="Q291:Q292"/>
    <mergeCell ref="P293:P295"/>
    <mergeCell ref="Q293:Q295"/>
    <mergeCell ref="E295:E299"/>
    <mergeCell ref="P296:P297"/>
    <mergeCell ref="Q296:Q297"/>
    <mergeCell ref="P298:P299"/>
    <mergeCell ref="Q298:Q299"/>
    <mergeCell ref="P273:P274"/>
    <mergeCell ref="Q273:Q274"/>
    <mergeCell ref="E278:E281"/>
    <mergeCell ref="P278:P279"/>
    <mergeCell ref="Q278:Q279"/>
    <mergeCell ref="P280:P281"/>
    <mergeCell ref="Q280:Q281"/>
    <mergeCell ref="P263:P265"/>
    <mergeCell ref="Q263:Q265"/>
    <mergeCell ref="P267:P269"/>
    <mergeCell ref="Q267:Q269"/>
    <mergeCell ref="P271:P272"/>
    <mergeCell ref="Q271:Q272"/>
    <mergeCell ref="P255:P256"/>
    <mergeCell ref="Q255:Q256"/>
    <mergeCell ref="P258:P260"/>
    <mergeCell ref="Q258:Q260"/>
    <mergeCell ref="P261:P262"/>
    <mergeCell ref="Q261:Q262"/>
    <mergeCell ref="P246:P249"/>
    <mergeCell ref="Q246:Q249"/>
    <mergeCell ref="P250:P251"/>
    <mergeCell ref="Q250:Q251"/>
    <mergeCell ref="P252:P253"/>
    <mergeCell ref="Q252:Q253"/>
    <mergeCell ref="P240:P241"/>
    <mergeCell ref="Q240:Q241"/>
    <mergeCell ref="P242:P243"/>
    <mergeCell ref="Q242:Q243"/>
    <mergeCell ref="P244:P245"/>
    <mergeCell ref="Q244:Q245"/>
    <mergeCell ref="P233:P234"/>
    <mergeCell ref="Q233:Q234"/>
    <mergeCell ref="P235:P236"/>
    <mergeCell ref="Q235:Q236"/>
    <mergeCell ref="P237:P239"/>
    <mergeCell ref="Q237:Q239"/>
    <mergeCell ref="P226:P227"/>
    <mergeCell ref="Q226:Q227"/>
    <mergeCell ref="P228:P229"/>
    <mergeCell ref="Q228:Q229"/>
    <mergeCell ref="P230:P232"/>
    <mergeCell ref="Q230:Q232"/>
    <mergeCell ref="P220:P221"/>
    <mergeCell ref="Q220:Q221"/>
    <mergeCell ref="P222:P223"/>
    <mergeCell ref="Q222:Q223"/>
    <mergeCell ref="P224:P225"/>
    <mergeCell ref="Q224:Q225"/>
    <mergeCell ref="P212:P214"/>
    <mergeCell ref="Q212:Q214"/>
    <mergeCell ref="P215:P217"/>
    <mergeCell ref="Q215:Q217"/>
    <mergeCell ref="P218:P219"/>
    <mergeCell ref="Q218:Q219"/>
    <mergeCell ref="P205:P206"/>
    <mergeCell ref="Q205:Q206"/>
    <mergeCell ref="P208:P209"/>
    <mergeCell ref="Q208:Q209"/>
    <mergeCell ref="P210:P211"/>
    <mergeCell ref="Q210:Q211"/>
    <mergeCell ref="P198:P199"/>
    <mergeCell ref="Q198:Q199"/>
    <mergeCell ref="P200:P201"/>
    <mergeCell ref="Q200:Q201"/>
    <mergeCell ref="P203:P204"/>
    <mergeCell ref="Q203:Q204"/>
    <mergeCell ref="P192:P193"/>
    <mergeCell ref="Q192:Q193"/>
    <mergeCell ref="P194:P195"/>
    <mergeCell ref="Q194:Q195"/>
    <mergeCell ref="P196:P197"/>
    <mergeCell ref="Q196:Q197"/>
    <mergeCell ref="P184:P186"/>
    <mergeCell ref="Q184:Q186"/>
    <mergeCell ref="P187:P188"/>
    <mergeCell ref="Q187:Q188"/>
    <mergeCell ref="P189:P191"/>
    <mergeCell ref="Q189:Q191"/>
    <mergeCell ref="P177:P178"/>
    <mergeCell ref="Q177:Q178"/>
    <mergeCell ref="P179:P180"/>
    <mergeCell ref="Q179:Q180"/>
    <mergeCell ref="P181:P182"/>
    <mergeCell ref="Q181:Q182"/>
    <mergeCell ref="P168:P170"/>
    <mergeCell ref="Q168:Q170"/>
    <mergeCell ref="P171:P172"/>
    <mergeCell ref="Q171:Q172"/>
    <mergeCell ref="P173:P174"/>
    <mergeCell ref="Q173:Q174"/>
    <mergeCell ref="P160:P161"/>
    <mergeCell ref="Q160:Q161"/>
    <mergeCell ref="P162:P165"/>
    <mergeCell ref="Q162:Q165"/>
    <mergeCell ref="P166:P167"/>
    <mergeCell ref="Q166:Q167"/>
    <mergeCell ref="P152:P153"/>
    <mergeCell ref="Q152:Q153"/>
    <mergeCell ref="P154:P155"/>
    <mergeCell ref="Q154:Q155"/>
    <mergeCell ref="P158:P159"/>
    <mergeCell ref="Q158:Q159"/>
    <mergeCell ref="P141:P143"/>
    <mergeCell ref="Q141:Q143"/>
    <mergeCell ref="P144:P146"/>
    <mergeCell ref="Q144:Q146"/>
    <mergeCell ref="P147:P149"/>
    <mergeCell ref="Q147:Q149"/>
    <mergeCell ref="P134:P135"/>
    <mergeCell ref="Q134:Q135"/>
    <mergeCell ref="P137:P138"/>
    <mergeCell ref="Q137:Q138"/>
    <mergeCell ref="P139:P140"/>
    <mergeCell ref="Q139:Q140"/>
    <mergeCell ref="P128:P129"/>
    <mergeCell ref="Q128:Q129"/>
    <mergeCell ref="P130:P131"/>
    <mergeCell ref="Q130:Q131"/>
    <mergeCell ref="P132:P133"/>
    <mergeCell ref="Q132:Q133"/>
    <mergeCell ref="P121:P123"/>
    <mergeCell ref="Q121:Q123"/>
    <mergeCell ref="P124:P125"/>
    <mergeCell ref="Q124:Q125"/>
    <mergeCell ref="P126:P127"/>
    <mergeCell ref="Q126:Q127"/>
    <mergeCell ref="P112:P114"/>
    <mergeCell ref="Q112:Q114"/>
    <mergeCell ref="P115:P116"/>
    <mergeCell ref="Q115:Q116"/>
    <mergeCell ref="P117:P119"/>
    <mergeCell ref="Q117:Q119"/>
    <mergeCell ref="P104:P105"/>
    <mergeCell ref="Q104:Q105"/>
    <mergeCell ref="P106:P107"/>
    <mergeCell ref="Q106:Q107"/>
    <mergeCell ref="P110:P111"/>
    <mergeCell ref="Q110:Q111"/>
    <mergeCell ref="P93:P94"/>
    <mergeCell ref="Q93:Q94"/>
    <mergeCell ref="P98:P100"/>
    <mergeCell ref="Q98:Q100"/>
    <mergeCell ref="P101:P103"/>
    <mergeCell ref="Q101:Q103"/>
    <mergeCell ref="P86:P87"/>
    <mergeCell ref="Q86:Q87"/>
    <mergeCell ref="P88:P90"/>
    <mergeCell ref="Q88:Q90"/>
    <mergeCell ref="P91:P92"/>
    <mergeCell ref="Q91:Q92"/>
    <mergeCell ref="P79:P81"/>
    <mergeCell ref="Q79:Q81"/>
    <mergeCell ref="P82:P83"/>
    <mergeCell ref="Q82:Q83"/>
    <mergeCell ref="P84:P85"/>
    <mergeCell ref="Q84:Q85"/>
    <mergeCell ref="P70:P72"/>
    <mergeCell ref="Q70:Q72"/>
    <mergeCell ref="P73:P75"/>
    <mergeCell ref="Q73:Q75"/>
    <mergeCell ref="P76:P77"/>
    <mergeCell ref="Q76:Q77"/>
    <mergeCell ref="P62:P64"/>
    <mergeCell ref="Q62:Q64"/>
    <mergeCell ref="P65:P67"/>
    <mergeCell ref="Q65:Q67"/>
    <mergeCell ref="P68:P69"/>
    <mergeCell ref="Q68:Q69"/>
    <mergeCell ref="P54:P55"/>
    <mergeCell ref="Q54:Q55"/>
    <mergeCell ref="P56:P57"/>
    <mergeCell ref="Q56:Q57"/>
    <mergeCell ref="P59:P61"/>
    <mergeCell ref="Q59:Q61"/>
    <mergeCell ref="P47:P48"/>
    <mergeCell ref="Q47:Q48"/>
    <mergeCell ref="P49:P50"/>
    <mergeCell ref="Q49:Q50"/>
    <mergeCell ref="P51:P53"/>
    <mergeCell ref="Q51:Q53"/>
    <mergeCell ref="P39:P41"/>
    <mergeCell ref="Q39:Q41"/>
    <mergeCell ref="P42:P43"/>
    <mergeCell ref="Q42:Q43"/>
    <mergeCell ref="P44:P46"/>
    <mergeCell ref="Q44:Q46"/>
    <mergeCell ref="P31:P33"/>
    <mergeCell ref="Q31:Q33"/>
    <mergeCell ref="P34:P36"/>
    <mergeCell ref="Q34:Q36"/>
    <mergeCell ref="P37:P38"/>
    <mergeCell ref="Q37:Q38"/>
    <mergeCell ref="P23:P25"/>
    <mergeCell ref="Q23:Q25"/>
    <mergeCell ref="P26:P28"/>
    <mergeCell ref="Q26:Q28"/>
    <mergeCell ref="P29:P30"/>
    <mergeCell ref="Q29:Q30"/>
    <mergeCell ref="P14:P15"/>
    <mergeCell ref="Q14:Q15"/>
    <mergeCell ref="P16:P18"/>
    <mergeCell ref="Q16:Q18"/>
    <mergeCell ref="P19:P21"/>
    <mergeCell ref="Q19:Q21"/>
    <mergeCell ref="P8:P9"/>
    <mergeCell ref="Q8:Q9"/>
    <mergeCell ref="P10:P11"/>
    <mergeCell ref="Q10:Q11"/>
    <mergeCell ref="P12:P13"/>
    <mergeCell ref="Q12:Q13"/>
    <mergeCell ref="P2:P3"/>
    <mergeCell ref="Q2:Q3"/>
    <mergeCell ref="P4:P5"/>
    <mergeCell ref="Q4:Q5"/>
    <mergeCell ref="P6:P7"/>
    <mergeCell ref="Q6:Q7"/>
  </mergeCells>
  <pageMargins left="0.7" right="0.7" top="0.17" bottom="0.18" header="0.17" footer="0.17"/>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88"/>
  <sheetViews>
    <sheetView workbookViewId="0">
      <pane xSplit="1" ySplit="1" topLeftCell="B272" activePane="bottomRight" state="frozen"/>
      <selection pane="topRight" activeCell="B1" sqref="B1"/>
      <selection pane="bottomLeft" activeCell="A2" sqref="A2"/>
      <selection pane="bottomRight" activeCell="G318" sqref="G318"/>
    </sheetView>
  </sheetViews>
  <sheetFormatPr baseColWidth="10" defaultColWidth="11" defaultRowHeight="16"/>
  <cols>
    <col min="2" max="2" width="14.33203125" customWidth="1"/>
    <col min="3" max="3" width="19.5" bestFit="1" customWidth="1"/>
    <col min="4" max="4" width="20" bestFit="1" customWidth="1"/>
    <col min="5" max="5" width="27.5" bestFit="1" customWidth="1"/>
    <col min="6" max="6" width="24.5" bestFit="1" customWidth="1"/>
    <col min="7" max="7" width="20.1640625" bestFit="1" customWidth="1"/>
    <col min="8" max="8" width="45" bestFit="1" customWidth="1"/>
    <col min="9" max="9" width="18.33203125" customWidth="1"/>
  </cols>
  <sheetData>
    <row r="1" spans="1:9">
      <c r="A1" t="s">
        <v>747</v>
      </c>
      <c r="B1" s="3" t="s">
        <v>735</v>
      </c>
      <c r="C1" s="4" t="s">
        <v>740</v>
      </c>
      <c r="D1" s="5" t="s">
        <v>741</v>
      </c>
      <c r="E1" s="5" t="s">
        <v>742</v>
      </c>
      <c r="F1" s="5" t="s">
        <v>2376</v>
      </c>
      <c r="G1" s="6" t="s">
        <v>745</v>
      </c>
      <c r="H1" s="5" t="s">
        <v>746</v>
      </c>
      <c r="I1" s="5" t="s">
        <v>747</v>
      </c>
    </row>
    <row r="2" spans="1:9">
      <c r="A2" t="str">
        <f>I2</f>
        <v>WWF45</v>
      </c>
      <c r="B2" s="65">
        <v>41155</v>
      </c>
      <c r="C2" s="7" t="s">
        <v>748</v>
      </c>
      <c r="D2" s="7">
        <v>417</v>
      </c>
      <c r="E2" s="8" t="s">
        <v>749</v>
      </c>
      <c r="F2" s="7">
        <v>8</v>
      </c>
      <c r="G2" s="9" t="s">
        <v>750</v>
      </c>
      <c r="H2" s="189" t="s">
        <v>751</v>
      </c>
      <c r="I2" s="189" t="s">
        <v>2262</v>
      </c>
    </row>
    <row r="3" spans="1:9">
      <c r="A3">
        <f t="shared" ref="A3:A66" si="0">I3</f>
        <v>0</v>
      </c>
      <c r="B3" s="65">
        <v>41173</v>
      </c>
      <c r="C3" s="7" t="s">
        <v>748</v>
      </c>
      <c r="D3" s="7">
        <v>417</v>
      </c>
      <c r="E3" s="8" t="s">
        <v>752</v>
      </c>
      <c r="F3" s="7">
        <v>10</v>
      </c>
      <c r="G3" s="9" t="s">
        <v>753</v>
      </c>
      <c r="H3" s="189"/>
      <c r="I3" s="189"/>
    </row>
    <row r="4" spans="1:9">
      <c r="A4">
        <f t="shared" si="0"/>
        <v>0</v>
      </c>
      <c r="B4" s="65" t="s">
        <v>754</v>
      </c>
      <c r="C4" s="7" t="s">
        <v>748</v>
      </c>
      <c r="D4" s="7">
        <v>417</v>
      </c>
      <c r="E4" s="8" t="s">
        <v>755</v>
      </c>
      <c r="F4" s="7">
        <v>8</v>
      </c>
      <c r="G4" s="9" t="s">
        <v>756</v>
      </c>
      <c r="H4" s="189"/>
      <c r="I4" s="189"/>
    </row>
    <row r="5" spans="1:9">
      <c r="A5" t="str">
        <f t="shared" si="0"/>
        <v>WWF46</v>
      </c>
      <c r="B5" s="65">
        <v>41165</v>
      </c>
      <c r="C5" s="7" t="s">
        <v>748</v>
      </c>
      <c r="D5" s="7">
        <v>42</v>
      </c>
      <c r="E5" s="8" t="s">
        <v>757</v>
      </c>
      <c r="F5" s="7">
        <v>20</v>
      </c>
      <c r="G5" s="9" t="s">
        <v>758</v>
      </c>
      <c r="H5" s="190" t="s">
        <v>759</v>
      </c>
      <c r="I5" s="190" t="s">
        <v>760</v>
      </c>
    </row>
    <row r="6" spans="1:9">
      <c r="A6">
        <f t="shared" si="0"/>
        <v>0</v>
      </c>
      <c r="B6" s="65">
        <v>41166</v>
      </c>
      <c r="C6" s="7" t="s">
        <v>748</v>
      </c>
      <c r="D6" s="7">
        <v>42</v>
      </c>
      <c r="E6" s="8" t="s">
        <v>761</v>
      </c>
      <c r="F6" s="7">
        <v>10</v>
      </c>
      <c r="G6" s="9" t="s">
        <v>762</v>
      </c>
      <c r="H6" s="190"/>
      <c r="I6" s="190"/>
    </row>
    <row r="7" spans="1:9">
      <c r="A7">
        <f t="shared" si="0"/>
        <v>0</v>
      </c>
      <c r="B7" s="65">
        <v>41167</v>
      </c>
      <c r="C7" s="7" t="s">
        <v>748</v>
      </c>
      <c r="D7" s="7">
        <v>42</v>
      </c>
      <c r="E7" s="8" t="s">
        <v>763</v>
      </c>
      <c r="F7" s="7">
        <v>30</v>
      </c>
      <c r="G7" s="9" t="s">
        <v>764</v>
      </c>
      <c r="H7" s="190"/>
      <c r="I7" s="190"/>
    </row>
    <row r="8" spans="1:9">
      <c r="A8">
        <f t="shared" si="0"/>
        <v>0</v>
      </c>
      <c r="B8" s="65">
        <v>41170</v>
      </c>
      <c r="C8" s="7" t="s">
        <v>748</v>
      </c>
      <c r="D8" s="7">
        <v>42</v>
      </c>
      <c r="E8" s="8" t="s">
        <v>765</v>
      </c>
      <c r="F8" s="7">
        <v>10</v>
      </c>
      <c r="G8" s="9" t="s">
        <v>766</v>
      </c>
      <c r="H8" s="190"/>
      <c r="I8" s="190"/>
    </row>
    <row r="9" spans="1:9">
      <c r="A9">
        <f t="shared" si="0"/>
        <v>0</v>
      </c>
      <c r="B9" s="65">
        <v>41168</v>
      </c>
      <c r="C9" s="7" t="s">
        <v>748</v>
      </c>
      <c r="D9" s="7">
        <v>42</v>
      </c>
      <c r="E9" s="8" t="s">
        <v>767</v>
      </c>
      <c r="F9" s="7">
        <v>20</v>
      </c>
      <c r="G9" s="9" t="s">
        <v>768</v>
      </c>
      <c r="H9" s="190"/>
      <c r="I9" s="190"/>
    </row>
    <row r="10" spans="1:9">
      <c r="A10" t="str">
        <f t="shared" si="0"/>
        <v>WWF47</v>
      </c>
      <c r="B10" s="66">
        <v>41152</v>
      </c>
      <c r="C10" s="7" t="s">
        <v>748</v>
      </c>
      <c r="D10" s="7">
        <v>418</v>
      </c>
      <c r="E10" s="8" t="s">
        <v>769</v>
      </c>
      <c r="F10" s="7">
        <v>6</v>
      </c>
      <c r="G10" s="9" t="s">
        <v>770</v>
      </c>
      <c r="H10" s="191" t="s">
        <v>771</v>
      </c>
      <c r="I10" s="191" t="s">
        <v>772</v>
      </c>
    </row>
    <row r="11" spans="1:9">
      <c r="A11">
        <f t="shared" si="0"/>
        <v>0</v>
      </c>
      <c r="B11" s="65">
        <v>41153</v>
      </c>
      <c r="C11" s="7" t="s">
        <v>748</v>
      </c>
      <c r="D11" s="7">
        <v>418</v>
      </c>
      <c r="E11" s="8" t="s">
        <v>773</v>
      </c>
      <c r="F11" s="7">
        <v>5</v>
      </c>
      <c r="G11" s="9" t="s">
        <v>774</v>
      </c>
      <c r="H11" s="191"/>
      <c r="I11" s="191"/>
    </row>
    <row r="12" spans="1:9">
      <c r="A12">
        <f t="shared" si="0"/>
        <v>0</v>
      </c>
      <c r="B12" s="65">
        <v>41154</v>
      </c>
      <c r="C12" s="7" t="s">
        <v>748</v>
      </c>
      <c r="D12" s="7">
        <v>418</v>
      </c>
      <c r="E12" s="8" t="s">
        <v>775</v>
      </c>
      <c r="F12" s="7">
        <v>6</v>
      </c>
      <c r="G12" s="9" t="s">
        <v>776</v>
      </c>
      <c r="H12" s="191"/>
      <c r="I12" s="191"/>
    </row>
    <row r="13" spans="1:9">
      <c r="A13" t="str">
        <f t="shared" si="0"/>
        <v>WWF48</v>
      </c>
      <c r="B13" s="65" t="s">
        <v>777</v>
      </c>
      <c r="C13" s="7" t="s">
        <v>748</v>
      </c>
      <c r="D13" s="7">
        <v>419</v>
      </c>
      <c r="E13" s="8" t="s">
        <v>778</v>
      </c>
      <c r="F13" s="7">
        <v>15</v>
      </c>
      <c r="G13" s="9" t="s">
        <v>779</v>
      </c>
      <c r="H13" s="185" t="s">
        <v>780</v>
      </c>
      <c r="I13" s="185" t="s">
        <v>781</v>
      </c>
    </row>
    <row r="14" spans="1:9">
      <c r="A14">
        <f t="shared" si="0"/>
        <v>0</v>
      </c>
      <c r="B14" s="65">
        <v>41178</v>
      </c>
      <c r="C14" s="7" t="s">
        <v>748</v>
      </c>
      <c r="D14" s="7">
        <v>419</v>
      </c>
      <c r="E14" s="8" t="s">
        <v>782</v>
      </c>
      <c r="F14" s="7">
        <v>5</v>
      </c>
      <c r="G14" s="9" t="s">
        <v>783</v>
      </c>
      <c r="H14" s="185"/>
      <c r="I14" s="185"/>
    </row>
    <row r="15" spans="1:9">
      <c r="A15" t="str">
        <f t="shared" si="0"/>
        <v>WWF49</v>
      </c>
      <c r="B15" s="65">
        <v>41156</v>
      </c>
      <c r="C15" s="7" t="s">
        <v>748</v>
      </c>
      <c r="D15" s="7">
        <v>429</v>
      </c>
      <c r="E15" s="8" t="s">
        <v>784</v>
      </c>
      <c r="F15" s="7">
        <v>5</v>
      </c>
      <c r="G15" s="9" t="s">
        <v>785</v>
      </c>
      <c r="H15" s="186" t="s">
        <v>786</v>
      </c>
      <c r="I15" s="186" t="s">
        <v>2263</v>
      </c>
    </row>
    <row r="16" spans="1:9">
      <c r="A16">
        <f t="shared" si="0"/>
        <v>0</v>
      </c>
      <c r="B16" s="65">
        <v>41157</v>
      </c>
      <c r="C16" s="7" t="s">
        <v>748</v>
      </c>
      <c r="D16" s="7">
        <v>429</v>
      </c>
      <c r="E16" s="8" t="s">
        <v>787</v>
      </c>
      <c r="F16" s="7">
        <v>5</v>
      </c>
      <c r="G16" s="9" t="s">
        <v>788</v>
      </c>
      <c r="H16" s="186"/>
      <c r="I16" s="186"/>
    </row>
    <row r="17" spans="1:9">
      <c r="A17">
        <f t="shared" si="0"/>
        <v>0</v>
      </c>
      <c r="B17" s="65">
        <v>41158</v>
      </c>
      <c r="C17" s="7" t="s">
        <v>748</v>
      </c>
      <c r="D17" s="7">
        <v>429</v>
      </c>
      <c r="E17" s="8" t="s">
        <v>789</v>
      </c>
      <c r="F17" s="7">
        <v>13</v>
      </c>
      <c r="G17" s="9" t="s">
        <v>790</v>
      </c>
      <c r="H17" s="186"/>
      <c r="I17" s="186"/>
    </row>
    <row r="18" spans="1:9">
      <c r="A18" t="str">
        <f t="shared" si="0"/>
        <v>WWF50</v>
      </c>
      <c r="B18" s="78">
        <v>41521</v>
      </c>
      <c r="C18" s="10" t="s">
        <v>748</v>
      </c>
      <c r="D18" s="11">
        <v>429</v>
      </c>
      <c r="E18" s="8" t="s">
        <v>791</v>
      </c>
      <c r="F18" s="7">
        <v>3</v>
      </c>
      <c r="G18" s="12" t="s">
        <v>792</v>
      </c>
      <c r="H18" s="187" t="s">
        <v>793</v>
      </c>
      <c r="I18" s="187" t="s">
        <v>2264</v>
      </c>
    </row>
    <row r="19" spans="1:9">
      <c r="A19">
        <f t="shared" si="0"/>
        <v>0</v>
      </c>
      <c r="B19" s="78">
        <v>41521</v>
      </c>
      <c r="C19" s="10" t="s">
        <v>748</v>
      </c>
      <c r="D19" s="11">
        <v>429</v>
      </c>
      <c r="E19" s="8" t="s">
        <v>794</v>
      </c>
      <c r="F19" s="7">
        <v>3</v>
      </c>
      <c r="G19" s="12" t="s">
        <v>795</v>
      </c>
      <c r="H19" s="188"/>
      <c r="I19" s="188"/>
    </row>
    <row r="20" spans="1:9">
      <c r="A20">
        <f t="shared" si="0"/>
        <v>0</v>
      </c>
      <c r="B20" s="78">
        <v>41521</v>
      </c>
      <c r="C20" s="10" t="s">
        <v>748</v>
      </c>
      <c r="D20" s="11">
        <v>429</v>
      </c>
      <c r="E20" s="8" t="s">
        <v>796</v>
      </c>
      <c r="F20" s="7">
        <v>3</v>
      </c>
      <c r="G20" s="12" t="s">
        <v>797</v>
      </c>
      <c r="H20" s="188"/>
      <c r="I20" s="188"/>
    </row>
    <row r="21" spans="1:9">
      <c r="A21" t="str">
        <f t="shared" si="0"/>
        <v>WWF51</v>
      </c>
      <c r="B21" s="78">
        <v>41551</v>
      </c>
      <c r="C21" s="10" t="s">
        <v>748</v>
      </c>
      <c r="D21" s="11">
        <v>429</v>
      </c>
      <c r="E21" s="8" t="s">
        <v>791</v>
      </c>
      <c r="F21" s="7">
        <v>27</v>
      </c>
      <c r="G21" s="12" t="s">
        <v>798</v>
      </c>
      <c r="H21" s="12" t="s">
        <v>798</v>
      </c>
      <c r="I21" s="13" t="s">
        <v>2265</v>
      </c>
    </row>
    <row r="22" spans="1:9">
      <c r="A22" t="str">
        <f t="shared" si="0"/>
        <v>WWF52</v>
      </c>
      <c r="B22" s="78">
        <v>41551</v>
      </c>
      <c r="C22" s="10" t="s">
        <v>748</v>
      </c>
      <c r="D22" s="11">
        <v>429</v>
      </c>
      <c r="E22" s="8" t="s">
        <v>794</v>
      </c>
      <c r="F22" s="7">
        <v>7</v>
      </c>
      <c r="G22" s="12" t="s">
        <v>799</v>
      </c>
      <c r="H22" s="12" t="s">
        <v>799</v>
      </c>
      <c r="I22" s="13" t="s">
        <v>379</v>
      </c>
    </row>
    <row r="23" spans="1:9">
      <c r="A23" t="str">
        <f t="shared" si="0"/>
        <v>WWF53</v>
      </c>
      <c r="B23" s="14">
        <v>41612</v>
      </c>
      <c r="C23" s="10" t="s">
        <v>748</v>
      </c>
      <c r="D23" s="11">
        <v>429</v>
      </c>
      <c r="E23" s="8" t="s">
        <v>791</v>
      </c>
      <c r="F23" s="7">
        <v>33</v>
      </c>
      <c r="G23" s="12" t="s">
        <v>800</v>
      </c>
      <c r="H23" s="12" t="s">
        <v>800</v>
      </c>
      <c r="I23" s="13" t="s">
        <v>380</v>
      </c>
    </row>
    <row r="24" spans="1:9">
      <c r="A24" t="str">
        <f t="shared" si="0"/>
        <v>WWF54</v>
      </c>
      <c r="B24" s="78" t="s">
        <v>801</v>
      </c>
      <c r="C24" s="10" t="s">
        <v>748</v>
      </c>
      <c r="D24" s="11">
        <v>429</v>
      </c>
      <c r="E24" s="8"/>
      <c r="F24" s="7">
        <v>20</v>
      </c>
      <c r="G24" s="12" t="s">
        <v>802</v>
      </c>
      <c r="H24" s="12" t="s">
        <v>802</v>
      </c>
      <c r="I24" s="13" t="s">
        <v>130</v>
      </c>
    </row>
    <row r="25" spans="1:9">
      <c r="A25" t="str">
        <f t="shared" si="0"/>
        <v>WWF55</v>
      </c>
      <c r="B25" s="78" t="s">
        <v>801</v>
      </c>
      <c r="C25" s="10" t="s">
        <v>748</v>
      </c>
      <c r="D25" s="11">
        <v>429</v>
      </c>
      <c r="E25" s="8"/>
      <c r="F25" s="7">
        <v>38</v>
      </c>
      <c r="G25" s="12" t="s">
        <v>803</v>
      </c>
      <c r="H25" s="197" t="s">
        <v>804</v>
      </c>
      <c r="I25" s="197" t="s">
        <v>805</v>
      </c>
    </row>
    <row r="26" spans="1:9">
      <c r="A26">
        <f t="shared" si="0"/>
        <v>0</v>
      </c>
      <c r="B26" s="78" t="s">
        <v>801</v>
      </c>
      <c r="C26" s="10" t="s">
        <v>748</v>
      </c>
      <c r="D26" s="11">
        <v>429</v>
      </c>
      <c r="E26" s="8"/>
      <c r="F26" s="7">
        <v>38</v>
      </c>
      <c r="G26" s="12" t="s">
        <v>806</v>
      </c>
      <c r="H26" s="198"/>
      <c r="I26" s="198"/>
    </row>
    <row r="27" spans="1:9">
      <c r="A27">
        <f t="shared" si="0"/>
        <v>0</v>
      </c>
      <c r="B27" s="78" t="s">
        <v>801</v>
      </c>
      <c r="C27" s="10" t="s">
        <v>748</v>
      </c>
      <c r="D27" s="11">
        <v>429</v>
      </c>
      <c r="E27" s="8"/>
      <c r="F27" s="7">
        <v>25</v>
      </c>
      <c r="G27" s="12" t="s">
        <v>807</v>
      </c>
      <c r="H27" s="198"/>
      <c r="I27" s="198"/>
    </row>
    <row r="28" spans="1:9">
      <c r="A28" t="str">
        <f t="shared" si="0"/>
        <v>WWF56</v>
      </c>
      <c r="B28" s="79" t="s">
        <v>808</v>
      </c>
      <c r="C28" s="10" t="s">
        <v>748</v>
      </c>
      <c r="D28" s="15">
        <v>410</v>
      </c>
      <c r="E28" s="16" t="s">
        <v>809</v>
      </c>
      <c r="F28" s="16">
        <v>2</v>
      </c>
      <c r="G28" s="12" t="s">
        <v>810</v>
      </c>
      <c r="H28" s="199" t="s">
        <v>811</v>
      </c>
      <c r="I28" s="199" t="s">
        <v>2266</v>
      </c>
    </row>
    <row r="29" spans="1:9">
      <c r="A29">
        <f t="shared" si="0"/>
        <v>0</v>
      </c>
      <c r="B29" s="79" t="s">
        <v>808</v>
      </c>
      <c r="C29" s="10" t="s">
        <v>748</v>
      </c>
      <c r="D29" s="15">
        <v>410</v>
      </c>
      <c r="E29" s="16" t="s">
        <v>812</v>
      </c>
      <c r="F29" s="16">
        <v>1</v>
      </c>
      <c r="G29" s="12" t="s">
        <v>813</v>
      </c>
      <c r="H29" s="199"/>
      <c r="I29" s="199"/>
    </row>
    <row r="30" spans="1:9">
      <c r="A30">
        <f t="shared" si="0"/>
        <v>0</v>
      </c>
      <c r="B30" s="79" t="s">
        <v>808</v>
      </c>
      <c r="C30" s="10" t="s">
        <v>748</v>
      </c>
      <c r="D30" s="15">
        <v>410</v>
      </c>
      <c r="E30" s="16" t="s">
        <v>814</v>
      </c>
      <c r="F30" s="16">
        <v>1</v>
      </c>
      <c r="G30" s="12" t="s">
        <v>815</v>
      </c>
      <c r="H30" s="199"/>
      <c r="I30" s="199"/>
    </row>
    <row r="31" spans="1:9">
      <c r="A31">
        <f t="shared" si="0"/>
        <v>0</v>
      </c>
      <c r="B31" s="67" t="s">
        <v>816</v>
      </c>
      <c r="C31" s="10" t="s">
        <v>748</v>
      </c>
      <c r="D31" s="15">
        <v>410</v>
      </c>
      <c r="E31" s="16" t="s">
        <v>809</v>
      </c>
      <c r="F31" s="16">
        <v>1</v>
      </c>
      <c r="G31" s="12" t="s">
        <v>817</v>
      </c>
      <c r="H31" s="199"/>
      <c r="I31" s="199"/>
    </row>
    <row r="32" spans="1:9">
      <c r="A32" t="str">
        <f t="shared" si="0"/>
        <v>WWF57</v>
      </c>
      <c r="B32" s="68"/>
      <c r="C32" s="17" t="s">
        <v>818</v>
      </c>
      <c r="D32" s="62" t="s">
        <v>819</v>
      </c>
      <c r="E32" s="17" t="s">
        <v>820</v>
      </c>
      <c r="F32" s="18">
        <v>5</v>
      </c>
      <c r="G32" s="19" t="s">
        <v>821</v>
      </c>
      <c r="H32" s="192" t="s">
        <v>2267</v>
      </c>
      <c r="I32" s="192" t="s">
        <v>822</v>
      </c>
    </row>
    <row r="33" spans="1:9">
      <c r="A33">
        <f t="shared" si="0"/>
        <v>0</v>
      </c>
      <c r="B33" s="68"/>
      <c r="C33" s="17" t="s">
        <v>818</v>
      </c>
      <c r="D33" s="62" t="s">
        <v>819</v>
      </c>
      <c r="E33" s="17" t="s">
        <v>823</v>
      </c>
      <c r="F33" s="17" t="s">
        <v>824</v>
      </c>
      <c r="G33" s="19" t="s">
        <v>825</v>
      </c>
      <c r="H33" s="192"/>
      <c r="I33" s="192"/>
    </row>
    <row r="34" spans="1:9">
      <c r="A34">
        <f t="shared" si="0"/>
        <v>0</v>
      </c>
      <c r="B34" s="68"/>
      <c r="C34" s="17" t="s">
        <v>818</v>
      </c>
      <c r="D34" s="62" t="s">
        <v>819</v>
      </c>
      <c r="E34" s="17" t="s">
        <v>826</v>
      </c>
      <c r="F34" s="18">
        <v>12</v>
      </c>
      <c r="G34" s="20" t="s">
        <v>827</v>
      </c>
      <c r="H34" s="192"/>
      <c r="I34" s="192"/>
    </row>
    <row r="35" spans="1:9">
      <c r="A35">
        <f t="shared" si="0"/>
        <v>0</v>
      </c>
      <c r="B35" s="68"/>
      <c r="C35" s="17" t="s">
        <v>818</v>
      </c>
      <c r="D35" s="62" t="s">
        <v>819</v>
      </c>
      <c r="E35" s="17" t="s">
        <v>828</v>
      </c>
      <c r="F35" s="18">
        <v>16</v>
      </c>
      <c r="G35" s="20" t="s">
        <v>829</v>
      </c>
      <c r="H35" s="192"/>
      <c r="I35" s="192"/>
    </row>
    <row r="36" spans="1:9">
      <c r="A36">
        <f t="shared" si="0"/>
        <v>0</v>
      </c>
      <c r="B36" s="68"/>
      <c r="C36" s="17" t="s">
        <v>818</v>
      </c>
      <c r="D36" s="62" t="s">
        <v>819</v>
      </c>
      <c r="E36" s="17" t="s">
        <v>830</v>
      </c>
      <c r="F36" s="18">
        <v>16</v>
      </c>
      <c r="G36" s="20" t="s">
        <v>831</v>
      </c>
      <c r="H36" s="192"/>
      <c r="I36" s="192"/>
    </row>
    <row r="37" spans="1:9">
      <c r="A37">
        <f t="shared" si="0"/>
        <v>0</v>
      </c>
      <c r="B37" s="68"/>
      <c r="C37" s="17" t="s">
        <v>818</v>
      </c>
      <c r="D37" s="62" t="s">
        <v>819</v>
      </c>
      <c r="E37" s="17" t="s">
        <v>832</v>
      </c>
      <c r="F37" s="18">
        <v>1</v>
      </c>
      <c r="G37" s="20" t="s">
        <v>833</v>
      </c>
      <c r="H37" s="192"/>
      <c r="I37" s="192"/>
    </row>
    <row r="38" spans="1:9">
      <c r="A38">
        <f t="shared" si="0"/>
        <v>0</v>
      </c>
      <c r="B38" s="68"/>
      <c r="C38" s="17" t="s">
        <v>818</v>
      </c>
      <c r="D38" s="62" t="s">
        <v>819</v>
      </c>
      <c r="E38" s="17" t="s">
        <v>834</v>
      </c>
      <c r="F38" s="18">
        <v>9</v>
      </c>
      <c r="G38" s="20" t="s">
        <v>835</v>
      </c>
      <c r="H38" s="192"/>
      <c r="I38" s="192"/>
    </row>
    <row r="39" spans="1:9">
      <c r="A39">
        <f t="shared" si="0"/>
        <v>0</v>
      </c>
      <c r="B39" s="68"/>
      <c r="C39" s="17" t="s">
        <v>818</v>
      </c>
      <c r="D39" s="62" t="s">
        <v>819</v>
      </c>
      <c r="E39" s="17" t="s">
        <v>836</v>
      </c>
      <c r="F39" s="18">
        <v>8</v>
      </c>
      <c r="G39" s="20" t="s">
        <v>837</v>
      </c>
      <c r="H39" s="192"/>
      <c r="I39" s="192"/>
    </row>
    <row r="40" spans="1:9">
      <c r="A40">
        <f t="shared" si="0"/>
        <v>0</v>
      </c>
      <c r="B40" s="68"/>
      <c r="C40" s="17" t="s">
        <v>818</v>
      </c>
      <c r="D40" s="62" t="s">
        <v>819</v>
      </c>
      <c r="E40" s="17" t="s">
        <v>838</v>
      </c>
      <c r="F40" s="18">
        <v>3</v>
      </c>
      <c r="G40" s="19" t="s">
        <v>839</v>
      </c>
      <c r="H40" s="192"/>
      <c r="I40" s="192"/>
    </row>
    <row r="41" spans="1:9">
      <c r="A41">
        <f t="shared" si="0"/>
        <v>0</v>
      </c>
      <c r="B41" s="68"/>
      <c r="C41" s="17" t="s">
        <v>818</v>
      </c>
      <c r="D41" s="62" t="s">
        <v>819</v>
      </c>
      <c r="E41" s="17" t="s">
        <v>840</v>
      </c>
      <c r="F41" s="18">
        <v>4</v>
      </c>
      <c r="G41" s="20" t="s">
        <v>841</v>
      </c>
      <c r="H41" s="192"/>
      <c r="I41" s="192"/>
    </row>
    <row r="42" spans="1:9">
      <c r="A42">
        <f t="shared" si="0"/>
        <v>0</v>
      </c>
      <c r="B42" s="68"/>
      <c r="C42" s="17" t="s">
        <v>818</v>
      </c>
      <c r="D42" s="62" t="s">
        <v>819</v>
      </c>
      <c r="E42" s="17" t="s">
        <v>842</v>
      </c>
      <c r="F42" s="18">
        <v>9</v>
      </c>
      <c r="G42" s="20" t="s">
        <v>843</v>
      </c>
      <c r="H42" s="192"/>
      <c r="I42" s="192"/>
    </row>
    <row r="43" spans="1:9">
      <c r="A43">
        <f t="shared" si="0"/>
        <v>0</v>
      </c>
      <c r="B43" s="68"/>
      <c r="C43" s="17" t="s">
        <v>818</v>
      </c>
      <c r="D43" s="62" t="s">
        <v>819</v>
      </c>
      <c r="E43" s="17" t="s">
        <v>844</v>
      </c>
      <c r="F43" s="18">
        <v>5</v>
      </c>
      <c r="G43" s="20" t="s">
        <v>845</v>
      </c>
      <c r="H43" s="192"/>
      <c r="I43" s="192"/>
    </row>
    <row r="44" spans="1:9">
      <c r="A44">
        <f t="shared" si="0"/>
        <v>0</v>
      </c>
      <c r="B44" s="68"/>
      <c r="C44" s="17" t="s">
        <v>818</v>
      </c>
      <c r="D44" s="62" t="s">
        <v>819</v>
      </c>
      <c r="E44" s="17" t="s">
        <v>846</v>
      </c>
      <c r="F44" s="18">
        <v>18</v>
      </c>
      <c r="G44" s="20" t="s">
        <v>847</v>
      </c>
      <c r="H44" s="192"/>
      <c r="I44" s="192"/>
    </row>
    <row r="45" spans="1:9">
      <c r="A45">
        <f t="shared" si="0"/>
        <v>0</v>
      </c>
      <c r="B45" s="68"/>
      <c r="C45" s="17" t="s">
        <v>818</v>
      </c>
      <c r="D45" s="62" t="s">
        <v>819</v>
      </c>
      <c r="E45" s="17" t="s">
        <v>848</v>
      </c>
      <c r="F45" s="18">
        <v>3</v>
      </c>
      <c r="G45" s="20" t="s">
        <v>849</v>
      </c>
      <c r="H45" s="192"/>
      <c r="I45" s="192"/>
    </row>
    <row r="46" spans="1:9">
      <c r="A46">
        <f t="shared" si="0"/>
        <v>0</v>
      </c>
      <c r="B46" s="68"/>
      <c r="C46" s="17" t="s">
        <v>818</v>
      </c>
      <c r="D46" s="62" t="s">
        <v>819</v>
      </c>
      <c r="E46" s="17" t="s">
        <v>850</v>
      </c>
      <c r="F46" s="18">
        <v>3</v>
      </c>
      <c r="G46" s="20" t="s">
        <v>851</v>
      </c>
      <c r="H46" s="192"/>
      <c r="I46" s="192"/>
    </row>
    <row r="47" spans="1:9">
      <c r="A47">
        <f t="shared" si="0"/>
        <v>0</v>
      </c>
      <c r="B47" s="68"/>
      <c r="C47" s="17" t="s">
        <v>818</v>
      </c>
      <c r="D47" s="62" t="s">
        <v>819</v>
      </c>
      <c r="E47" s="17" t="s">
        <v>852</v>
      </c>
      <c r="F47" s="18">
        <v>9</v>
      </c>
      <c r="G47" s="20" t="s">
        <v>853</v>
      </c>
      <c r="H47" s="192"/>
      <c r="I47" s="192"/>
    </row>
    <row r="48" spans="1:9">
      <c r="A48">
        <f t="shared" si="0"/>
        <v>0</v>
      </c>
      <c r="B48" s="68"/>
      <c r="C48" s="17" t="s">
        <v>818</v>
      </c>
      <c r="D48" s="62" t="s">
        <v>819</v>
      </c>
      <c r="E48" s="17" t="s">
        <v>854</v>
      </c>
      <c r="F48" s="18">
        <v>5</v>
      </c>
      <c r="G48" s="19" t="s">
        <v>855</v>
      </c>
      <c r="H48" s="192"/>
      <c r="I48" s="192"/>
    </row>
    <row r="49" spans="1:9">
      <c r="A49" t="str">
        <f t="shared" si="0"/>
        <v>WWF58</v>
      </c>
      <c r="B49" s="68"/>
      <c r="C49" s="21" t="s">
        <v>856</v>
      </c>
      <c r="D49" s="62" t="s">
        <v>819</v>
      </c>
      <c r="E49" s="21" t="s">
        <v>857</v>
      </c>
      <c r="F49" s="21"/>
      <c r="G49" s="20" t="s">
        <v>858</v>
      </c>
      <c r="H49" s="20" t="s">
        <v>858</v>
      </c>
      <c r="I49" s="22" t="s">
        <v>859</v>
      </c>
    </row>
    <row r="50" spans="1:9">
      <c r="A50" t="str">
        <f t="shared" si="0"/>
        <v>WWF59</v>
      </c>
      <c r="B50" s="68"/>
      <c r="C50" s="21" t="s">
        <v>856</v>
      </c>
      <c r="D50" s="62" t="s">
        <v>819</v>
      </c>
      <c r="E50" s="21" t="s">
        <v>860</v>
      </c>
      <c r="F50" s="21"/>
      <c r="G50" s="19" t="s">
        <v>861</v>
      </c>
      <c r="H50" s="19" t="s">
        <v>861</v>
      </c>
      <c r="I50" s="22" t="s">
        <v>344</v>
      </c>
    </row>
    <row r="51" spans="1:9">
      <c r="A51" t="str">
        <f t="shared" si="0"/>
        <v>WWF60</v>
      </c>
      <c r="B51" s="68"/>
      <c r="C51" s="21" t="s">
        <v>856</v>
      </c>
      <c r="D51" s="62" t="s">
        <v>819</v>
      </c>
      <c r="E51" s="21" t="s">
        <v>862</v>
      </c>
      <c r="F51" s="21"/>
      <c r="G51" s="20" t="s">
        <v>863</v>
      </c>
      <c r="H51" s="20" t="s">
        <v>863</v>
      </c>
      <c r="I51" s="22" t="s">
        <v>337</v>
      </c>
    </row>
    <row r="52" spans="1:9">
      <c r="A52" t="str">
        <f t="shared" si="0"/>
        <v>WWF61</v>
      </c>
      <c r="B52" s="68"/>
      <c r="C52" s="21" t="s">
        <v>856</v>
      </c>
      <c r="D52" s="62" t="s">
        <v>819</v>
      </c>
      <c r="E52" s="21" t="s">
        <v>864</v>
      </c>
      <c r="F52" s="21"/>
      <c r="G52" s="19" t="s">
        <v>865</v>
      </c>
      <c r="H52" s="19" t="s">
        <v>865</v>
      </c>
      <c r="I52" s="22" t="s">
        <v>528</v>
      </c>
    </row>
    <row r="53" spans="1:9">
      <c r="A53" t="str">
        <f t="shared" si="0"/>
        <v>WWF62</v>
      </c>
      <c r="B53" s="68"/>
      <c r="C53" s="21" t="s">
        <v>856</v>
      </c>
      <c r="D53" s="62" t="s">
        <v>819</v>
      </c>
      <c r="E53" s="21" t="s">
        <v>866</v>
      </c>
      <c r="F53" s="21"/>
      <c r="G53" s="20" t="s">
        <v>867</v>
      </c>
      <c r="H53" s="20" t="s">
        <v>867</v>
      </c>
      <c r="I53" s="22" t="s">
        <v>321</v>
      </c>
    </row>
    <row r="54" spans="1:9">
      <c r="A54" t="str">
        <f t="shared" si="0"/>
        <v>WWF63</v>
      </c>
      <c r="B54" s="68"/>
      <c r="C54" s="21" t="s">
        <v>856</v>
      </c>
      <c r="D54" s="62" t="s">
        <v>819</v>
      </c>
      <c r="E54" s="21" t="s">
        <v>868</v>
      </c>
      <c r="F54" s="21"/>
      <c r="G54" s="19" t="s">
        <v>869</v>
      </c>
      <c r="H54" s="19" t="s">
        <v>869</v>
      </c>
      <c r="I54" s="22" t="s">
        <v>870</v>
      </c>
    </row>
    <row r="55" spans="1:9">
      <c r="A55" t="str">
        <f t="shared" si="0"/>
        <v>WWF64</v>
      </c>
      <c r="B55" s="68"/>
      <c r="C55" s="21" t="s">
        <v>856</v>
      </c>
      <c r="D55" s="62" t="s">
        <v>819</v>
      </c>
      <c r="E55" s="21" t="s">
        <v>871</v>
      </c>
      <c r="F55" s="21"/>
      <c r="G55" s="20" t="s">
        <v>872</v>
      </c>
      <c r="H55" s="20" t="s">
        <v>872</v>
      </c>
      <c r="I55" s="22" t="s">
        <v>322</v>
      </c>
    </row>
    <row r="56" spans="1:9">
      <c r="A56" t="str">
        <f t="shared" si="0"/>
        <v>WWF65</v>
      </c>
      <c r="B56" s="68"/>
      <c r="C56" s="21" t="s">
        <v>856</v>
      </c>
      <c r="D56" s="62" t="s">
        <v>819</v>
      </c>
      <c r="E56" s="21" t="s">
        <v>873</v>
      </c>
      <c r="F56" s="21"/>
      <c r="G56" s="19" t="s">
        <v>874</v>
      </c>
      <c r="H56" s="19" t="s">
        <v>874</v>
      </c>
      <c r="I56" s="22" t="s">
        <v>42</v>
      </c>
    </row>
    <row r="57" spans="1:9">
      <c r="A57" t="str">
        <f t="shared" si="0"/>
        <v>WWF66</v>
      </c>
      <c r="B57" s="68"/>
      <c r="C57" s="21" t="s">
        <v>856</v>
      </c>
      <c r="D57" s="62" t="s">
        <v>819</v>
      </c>
      <c r="E57" s="23" t="s">
        <v>875</v>
      </c>
      <c r="F57" s="193" t="s">
        <v>876</v>
      </c>
      <c r="G57" s="20" t="s">
        <v>877</v>
      </c>
      <c r="H57" s="20" t="s">
        <v>877</v>
      </c>
      <c r="I57" s="22" t="s">
        <v>342</v>
      </c>
    </row>
    <row r="58" spans="1:9">
      <c r="A58" t="str">
        <f t="shared" si="0"/>
        <v>WWF67</v>
      </c>
      <c r="B58" s="68"/>
      <c r="C58" s="21" t="s">
        <v>856</v>
      </c>
      <c r="D58" s="62" t="s">
        <v>819</v>
      </c>
      <c r="E58" s="23" t="s">
        <v>878</v>
      </c>
      <c r="F58" s="193"/>
      <c r="G58" s="19" t="s">
        <v>879</v>
      </c>
      <c r="H58" s="19" t="s">
        <v>879</v>
      </c>
      <c r="I58" s="22" t="s">
        <v>655</v>
      </c>
    </row>
    <row r="59" spans="1:9">
      <c r="A59" t="str">
        <f t="shared" si="0"/>
        <v>WWF68</v>
      </c>
      <c r="B59" s="68"/>
      <c r="C59" s="21" t="s">
        <v>856</v>
      </c>
      <c r="D59" s="62" t="s">
        <v>819</v>
      </c>
      <c r="E59" s="21" t="s">
        <v>880</v>
      </c>
      <c r="F59" s="21" t="s">
        <v>881</v>
      </c>
      <c r="G59" s="20" t="s">
        <v>882</v>
      </c>
      <c r="H59" s="20" t="s">
        <v>882</v>
      </c>
      <c r="I59" s="22" t="s">
        <v>267</v>
      </c>
    </row>
    <row r="60" spans="1:9">
      <c r="A60" t="str">
        <f t="shared" si="0"/>
        <v>WWF69</v>
      </c>
      <c r="B60" s="68"/>
      <c r="C60" s="21" t="s">
        <v>856</v>
      </c>
      <c r="D60" s="62" t="s">
        <v>819</v>
      </c>
      <c r="E60" s="21" t="s">
        <v>883</v>
      </c>
      <c r="F60" s="21" t="s">
        <v>884</v>
      </c>
      <c r="G60" s="19" t="s">
        <v>885</v>
      </c>
      <c r="H60" s="19" t="s">
        <v>885</v>
      </c>
      <c r="I60" s="22" t="s">
        <v>309</v>
      </c>
    </row>
    <row r="61" spans="1:9">
      <c r="A61" t="str">
        <f t="shared" si="0"/>
        <v>WWF70</v>
      </c>
      <c r="B61" s="68"/>
      <c r="C61" s="21" t="s">
        <v>856</v>
      </c>
      <c r="D61" s="62" t="s">
        <v>819</v>
      </c>
      <c r="E61" s="21" t="s">
        <v>886</v>
      </c>
      <c r="F61" s="21" t="s">
        <v>887</v>
      </c>
      <c r="G61" s="20" t="s">
        <v>888</v>
      </c>
      <c r="H61" s="20" t="s">
        <v>888</v>
      </c>
      <c r="I61" s="22" t="s">
        <v>654</v>
      </c>
    </row>
    <row r="62" spans="1:9">
      <c r="A62" t="str">
        <f t="shared" si="0"/>
        <v>WWF71</v>
      </c>
      <c r="B62" s="68"/>
      <c r="C62" s="21" t="s">
        <v>856</v>
      </c>
      <c r="D62" s="62" t="s">
        <v>819</v>
      </c>
      <c r="E62" s="21" t="s">
        <v>889</v>
      </c>
      <c r="F62" s="21" t="s">
        <v>890</v>
      </c>
      <c r="G62" s="19" t="s">
        <v>891</v>
      </c>
      <c r="H62" s="19" t="s">
        <v>891</v>
      </c>
      <c r="I62" s="22" t="s">
        <v>268</v>
      </c>
    </row>
    <row r="63" spans="1:9">
      <c r="A63" t="str">
        <f t="shared" si="0"/>
        <v>WWF72</v>
      </c>
      <c r="B63" s="68"/>
      <c r="C63" s="21" t="s">
        <v>856</v>
      </c>
      <c r="D63" s="62" t="s">
        <v>819</v>
      </c>
      <c r="E63" s="21" t="s">
        <v>892</v>
      </c>
      <c r="F63" s="21" t="s">
        <v>893</v>
      </c>
      <c r="G63" s="20" t="s">
        <v>894</v>
      </c>
      <c r="H63" s="20" t="s">
        <v>894</v>
      </c>
      <c r="I63" s="22" t="s">
        <v>320</v>
      </c>
    </row>
    <row r="64" spans="1:9">
      <c r="A64" t="str">
        <f t="shared" si="0"/>
        <v>WWF73</v>
      </c>
      <c r="B64" s="68"/>
      <c r="C64" s="21" t="s">
        <v>856</v>
      </c>
      <c r="D64" s="62" t="s">
        <v>819</v>
      </c>
      <c r="E64" s="21" t="s">
        <v>895</v>
      </c>
      <c r="F64" s="21" t="s">
        <v>896</v>
      </c>
      <c r="G64" s="19" t="s">
        <v>897</v>
      </c>
      <c r="H64" s="19" t="s">
        <v>897</v>
      </c>
      <c r="I64" s="22" t="s">
        <v>898</v>
      </c>
    </row>
    <row r="65" spans="1:9">
      <c r="A65" t="str">
        <f t="shared" si="0"/>
        <v>WWF74</v>
      </c>
      <c r="B65" s="68"/>
      <c r="C65" s="21" t="s">
        <v>856</v>
      </c>
      <c r="D65" s="62" t="s">
        <v>819</v>
      </c>
      <c r="E65" s="21" t="s">
        <v>899</v>
      </c>
      <c r="F65" s="21" t="s">
        <v>900</v>
      </c>
      <c r="G65" s="20" t="s">
        <v>901</v>
      </c>
      <c r="H65" s="20" t="s">
        <v>901</v>
      </c>
      <c r="I65" s="22" t="s">
        <v>89</v>
      </c>
    </row>
    <row r="66" spans="1:9">
      <c r="A66" t="str">
        <f t="shared" si="0"/>
        <v>WWF75</v>
      </c>
      <c r="B66" s="68"/>
      <c r="C66" s="21" t="s">
        <v>856</v>
      </c>
      <c r="D66" s="62" t="s">
        <v>819</v>
      </c>
      <c r="E66" s="23" t="s">
        <v>902</v>
      </c>
      <c r="F66" s="21"/>
      <c r="G66" s="19" t="s">
        <v>903</v>
      </c>
      <c r="H66" s="19" t="s">
        <v>903</v>
      </c>
      <c r="I66" s="22" t="s">
        <v>323</v>
      </c>
    </row>
    <row r="67" spans="1:9">
      <c r="A67" t="str">
        <f t="shared" ref="A67:A130" si="1">I67</f>
        <v>WWF76</v>
      </c>
      <c r="B67" s="68"/>
      <c r="C67" s="21" t="s">
        <v>856</v>
      </c>
      <c r="D67" s="62" t="s">
        <v>819</v>
      </c>
      <c r="E67" s="21" t="s">
        <v>904</v>
      </c>
      <c r="F67" s="21"/>
      <c r="G67" s="20" t="s">
        <v>905</v>
      </c>
      <c r="H67" s="20" t="s">
        <v>905</v>
      </c>
      <c r="I67" s="22" t="s">
        <v>266</v>
      </c>
    </row>
    <row r="68" spans="1:9">
      <c r="A68" t="str">
        <f t="shared" si="1"/>
        <v>WWF77</v>
      </c>
      <c r="B68" s="68"/>
      <c r="C68" s="21" t="s">
        <v>856</v>
      </c>
      <c r="D68" s="62" t="s">
        <v>819</v>
      </c>
      <c r="E68" s="21" t="s">
        <v>906</v>
      </c>
      <c r="F68" s="21"/>
      <c r="G68" s="19" t="s">
        <v>907</v>
      </c>
      <c r="H68" s="19" t="s">
        <v>907</v>
      </c>
      <c r="I68" s="22" t="s">
        <v>325</v>
      </c>
    </row>
    <row r="69" spans="1:9">
      <c r="A69" t="str">
        <f t="shared" si="1"/>
        <v>WWF78</v>
      </c>
      <c r="B69" s="68"/>
      <c r="C69" s="21" t="s">
        <v>856</v>
      </c>
      <c r="D69" s="62" t="s">
        <v>819</v>
      </c>
      <c r="E69" s="21" t="s">
        <v>908</v>
      </c>
      <c r="F69" s="21"/>
      <c r="G69" s="20" t="s">
        <v>909</v>
      </c>
      <c r="H69" s="20" t="s">
        <v>909</v>
      </c>
      <c r="I69" s="22" t="s">
        <v>910</v>
      </c>
    </row>
    <row r="70" spans="1:9">
      <c r="A70" t="str">
        <f t="shared" si="1"/>
        <v>WWF79</v>
      </c>
      <c r="B70" s="68"/>
      <c r="C70" s="21" t="s">
        <v>856</v>
      </c>
      <c r="D70" s="62" t="s">
        <v>819</v>
      </c>
      <c r="E70" s="21" t="s">
        <v>911</v>
      </c>
      <c r="F70" s="21"/>
      <c r="G70" s="19" t="s">
        <v>912</v>
      </c>
      <c r="H70" s="19" t="s">
        <v>912</v>
      </c>
      <c r="I70" s="22" t="s">
        <v>913</v>
      </c>
    </row>
    <row r="71" spans="1:9">
      <c r="A71" t="str">
        <f t="shared" si="1"/>
        <v>WWF80</v>
      </c>
      <c r="B71" s="68"/>
      <c r="C71" s="21" t="s">
        <v>856</v>
      </c>
      <c r="D71" s="62" t="s">
        <v>819</v>
      </c>
      <c r="E71" s="24" t="s">
        <v>914</v>
      </c>
      <c r="F71" s="25"/>
      <c r="G71" s="20" t="s">
        <v>915</v>
      </c>
      <c r="H71" s="20" t="s">
        <v>915</v>
      </c>
      <c r="I71" s="22" t="s">
        <v>310</v>
      </c>
    </row>
    <row r="72" spans="1:9">
      <c r="A72" t="str">
        <f t="shared" si="1"/>
        <v>WWF81</v>
      </c>
      <c r="B72" s="68"/>
      <c r="C72" s="21" t="s">
        <v>856</v>
      </c>
      <c r="D72" s="62" t="s">
        <v>819</v>
      </c>
      <c r="E72" s="24" t="s">
        <v>916</v>
      </c>
      <c r="F72" s="25"/>
      <c r="G72" s="19" t="s">
        <v>917</v>
      </c>
      <c r="H72" s="19" t="s">
        <v>917</v>
      </c>
      <c r="I72" s="22" t="s">
        <v>523</v>
      </c>
    </row>
    <row r="73" spans="1:9">
      <c r="A73" t="str">
        <f t="shared" si="1"/>
        <v>WWF82</v>
      </c>
      <c r="B73" s="68"/>
      <c r="C73" s="21" t="s">
        <v>856</v>
      </c>
      <c r="D73" s="62" t="s">
        <v>819</v>
      </c>
      <c r="E73" s="24" t="s">
        <v>918</v>
      </c>
      <c r="F73" s="25"/>
      <c r="G73" s="20" t="s">
        <v>919</v>
      </c>
      <c r="H73" s="20" t="s">
        <v>919</v>
      </c>
      <c r="I73" s="22" t="s">
        <v>83</v>
      </c>
    </row>
    <row r="74" spans="1:9">
      <c r="A74" t="str">
        <f t="shared" si="1"/>
        <v>WWF83</v>
      </c>
      <c r="B74" s="68"/>
      <c r="C74" s="21" t="s">
        <v>856</v>
      </c>
      <c r="D74" s="62" t="s">
        <v>819</v>
      </c>
      <c r="E74" s="24" t="s">
        <v>920</v>
      </c>
      <c r="F74" s="25"/>
      <c r="G74" s="19" t="s">
        <v>921</v>
      </c>
      <c r="H74" s="19" t="s">
        <v>921</v>
      </c>
      <c r="I74" s="22" t="s">
        <v>22</v>
      </c>
    </row>
    <row r="75" spans="1:9">
      <c r="A75" t="str">
        <f t="shared" si="1"/>
        <v>WWF84</v>
      </c>
      <c r="B75" s="68"/>
      <c r="C75" s="21" t="s">
        <v>856</v>
      </c>
      <c r="D75" s="62" t="s">
        <v>819</v>
      </c>
      <c r="E75" s="24" t="s">
        <v>922</v>
      </c>
      <c r="F75" s="25"/>
      <c r="G75" s="20" t="s">
        <v>923</v>
      </c>
      <c r="H75" s="20" t="s">
        <v>923</v>
      </c>
      <c r="I75" s="22" t="s">
        <v>91</v>
      </c>
    </row>
    <row r="76" spans="1:9">
      <c r="A76" t="str">
        <f t="shared" si="1"/>
        <v>WWF85</v>
      </c>
      <c r="B76" s="68"/>
      <c r="C76" s="21" t="s">
        <v>856</v>
      </c>
      <c r="D76" s="62" t="s">
        <v>819</v>
      </c>
      <c r="E76" s="24" t="s">
        <v>924</v>
      </c>
      <c r="F76" s="25"/>
      <c r="G76" s="19" t="s">
        <v>925</v>
      </c>
      <c r="H76" s="19" t="s">
        <v>925</v>
      </c>
      <c r="I76" s="22" t="s">
        <v>339</v>
      </c>
    </row>
    <row r="77" spans="1:9">
      <c r="A77" t="str">
        <f t="shared" si="1"/>
        <v>WWF86</v>
      </c>
      <c r="B77" s="68"/>
      <c r="C77" s="21" t="s">
        <v>856</v>
      </c>
      <c r="D77" s="62" t="s">
        <v>819</v>
      </c>
      <c r="E77" s="24" t="s">
        <v>926</v>
      </c>
      <c r="F77" s="25"/>
      <c r="G77" s="20" t="s">
        <v>927</v>
      </c>
      <c r="H77" s="20" t="s">
        <v>927</v>
      </c>
      <c r="I77" s="22" t="s">
        <v>345</v>
      </c>
    </row>
    <row r="78" spans="1:9">
      <c r="A78" t="str">
        <f t="shared" si="1"/>
        <v>WWF87</v>
      </c>
      <c r="B78" s="68"/>
      <c r="C78" s="21" t="s">
        <v>856</v>
      </c>
      <c r="D78" s="62" t="s">
        <v>819</v>
      </c>
      <c r="E78" s="24" t="s">
        <v>928</v>
      </c>
      <c r="F78" s="25"/>
      <c r="G78" s="19" t="s">
        <v>929</v>
      </c>
      <c r="H78" s="19" t="s">
        <v>929</v>
      </c>
      <c r="I78" s="22" t="s">
        <v>90</v>
      </c>
    </row>
    <row r="79" spans="1:9">
      <c r="A79" t="str">
        <f t="shared" si="1"/>
        <v>WWF88</v>
      </c>
      <c r="B79" s="68"/>
      <c r="C79" s="21" t="s">
        <v>856</v>
      </c>
      <c r="D79" s="62" t="s">
        <v>819</v>
      </c>
      <c r="E79" s="24" t="s">
        <v>930</v>
      </c>
      <c r="F79" s="25"/>
      <c r="G79" s="20" t="s">
        <v>931</v>
      </c>
      <c r="H79" s="20" t="s">
        <v>931</v>
      </c>
      <c r="I79" s="22" t="s">
        <v>23</v>
      </c>
    </row>
    <row r="80" spans="1:9">
      <c r="A80" t="str">
        <f t="shared" si="1"/>
        <v>WWF89</v>
      </c>
      <c r="B80" s="68"/>
      <c r="C80" s="21" t="s">
        <v>856</v>
      </c>
      <c r="D80" s="62" t="s">
        <v>819</v>
      </c>
      <c r="E80" s="24" t="s">
        <v>932</v>
      </c>
      <c r="F80" s="25"/>
      <c r="G80" s="19" t="s">
        <v>933</v>
      </c>
      <c r="H80" s="19" t="s">
        <v>933</v>
      </c>
      <c r="I80" s="22" t="s">
        <v>24</v>
      </c>
    </row>
    <row r="81" spans="1:9">
      <c r="A81" t="str">
        <f t="shared" si="1"/>
        <v>WWF90</v>
      </c>
      <c r="B81" s="68"/>
      <c r="C81" s="21" t="s">
        <v>856</v>
      </c>
      <c r="D81" s="62" t="s">
        <v>819</v>
      </c>
      <c r="E81" s="24" t="s">
        <v>934</v>
      </c>
      <c r="F81" s="25"/>
      <c r="G81" s="20" t="s">
        <v>935</v>
      </c>
      <c r="H81" s="20" t="s">
        <v>935</v>
      </c>
      <c r="I81" s="22" t="s">
        <v>936</v>
      </c>
    </row>
    <row r="82" spans="1:9">
      <c r="A82" t="str">
        <f t="shared" si="1"/>
        <v>WWF91</v>
      </c>
      <c r="B82" s="68"/>
      <c r="C82" s="17" t="s">
        <v>818</v>
      </c>
      <c r="D82" s="62" t="s">
        <v>819</v>
      </c>
      <c r="E82" s="17" t="s">
        <v>937</v>
      </c>
      <c r="F82" s="18">
        <v>10</v>
      </c>
      <c r="G82" s="19" t="s">
        <v>938</v>
      </c>
      <c r="H82" s="194" t="s">
        <v>2268</v>
      </c>
      <c r="I82" s="194" t="s">
        <v>939</v>
      </c>
    </row>
    <row r="83" spans="1:9">
      <c r="A83">
        <f t="shared" si="1"/>
        <v>0</v>
      </c>
      <c r="B83" s="68"/>
      <c r="C83" s="17" t="s">
        <v>818</v>
      </c>
      <c r="D83" s="62" t="s">
        <v>819</v>
      </c>
      <c r="E83" s="17" t="s">
        <v>940</v>
      </c>
      <c r="F83" s="18">
        <v>19</v>
      </c>
      <c r="G83" s="20" t="s">
        <v>941</v>
      </c>
      <c r="H83" s="194"/>
      <c r="I83" s="194"/>
    </row>
    <row r="84" spans="1:9">
      <c r="A84">
        <f t="shared" si="1"/>
        <v>0</v>
      </c>
      <c r="B84" s="68"/>
      <c r="C84" s="17" t="s">
        <v>818</v>
      </c>
      <c r="D84" s="62" t="s">
        <v>819</v>
      </c>
      <c r="E84" s="24" t="s">
        <v>942</v>
      </c>
      <c r="F84" s="25">
        <v>4</v>
      </c>
      <c r="G84" s="19" t="s">
        <v>943</v>
      </c>
      <c r="H84" s="194"/>
      <c r="I84" s="194"/>
    </row>
    <row r="85" spans="1:9">
      <c r="A85">
        <f t="shared" si="1"/>
        <v>0</v>
      </c>
      <c r="B85" s="68"/>
      <c r="C85" s="17" t="s">
        <v>818</v>
      </c>
      <c r="D85" s="62" t="s">
        <v>819</v>
      </c>
      <c r="E85" s="8" t="s">
        <v>944</v>
      </c>
      <c r="F85" s="25">
        <v>3</v>
      </c>
      <c r="G85" s="20" t="s">
        <v>945</v>
      </c>
      <c r="H85" s="194"/>
      <c r="I85" s="194"/>
    </row>
    <row r="86" spans="1:9">
      <c r="A86">
        <f t="shared" si="1"/>
        <v>0</v>
      </c>
      <c r="B86" s="68"/>
      <c r="C86" s="17" t="s">
        <v>818</v>
      </c>
      <c r="D86" s="62" t="s">
        <v>819</v>
      </c>
      <c r="E86" s="8" t="s">
        <v>946</v>
      </c>
      <c r="F86" s="25"/>
      <c r="G86" s="19" t="s">
        <v>947</v>
      </c>
      <c r="H86" s="194"/>
      <c r="I86" s="194"/>
    </row>
    <row r="87" spans="1:9">
      <c r="A87" t="str">
        <f t="shared" si="1"/>
        <v>WWF92</v>
      </c>
      <c r="B87" s="69">
        <v>41061</v>
      </c>
      <c r="C87" s="7" t="s">
        <v>948</v>
      </c>
      <c r="D87" s="7">
        <v>345</v>
      </c>
      <c r="E87" s="7" t="s">
        <v>949</v>
      </c>
      <c r="F87" s="7">
        <v>50</v>
      </c>
      <c r="G87" s="9" t="s">
        <v>950</v>
      </c>
      <c r="H87" s="195" t="s">
        <v>951</v>
      </c>
      <c r="I87" s="195" t="s">
        <v>2269</v>
      </c>
    </row>
    <row r="88" spans="1:9">
      <c r="A88">
        <f t="shared" si="1"/>
        <v>0</v>
      </c>
      <c r="B88" s="69">
        <v>41062</v>
      </c>
      <c r="C88" s="7" t="s">
        <v>948</v>
      </c>
      <c r="D88" s="7">
        <v>345</v>
      </c>
      <c r="E88" s="7" t="s">
        <v>952</v>
      </c>
      <c r="F88" s="7">
        <v>40</v>
      </c>
      <c r="G88" s="9" t="s">
        <v>953</v>
      </c>
      <c r="H88" s="196"/>
      <c r="I88" s="196"/>
    </row>
    <row r="89" spans="1:9">
      <c r="A89" t="str">
        <f t="shared" si="1"/>
        <v>WWF93</v>
      </c>
      <c r="B89" s="69">
        <v>41063</v>
      </c>
      <c r="C89" s="7" t="s">
        <v>948</v>
      </c>
      <c r="D89" s="7">
        <v>345</v>
      </c>
      <c r="E89" s="7" t="s">
        <v>954</v>
      </c>
      <c r="F89" s="7">
        <v>60</v>
      </c>
      <c r="G89" s="9" t="s">
        <v>955</v>
      </c>
      <c r="H89" s="187" t="s">
        <v>956</v>
      </c>
      <c r="I89" s="187" t="s">
        <v>2270</v>
      </c>
    </row>
    <row r="90" spans="1:9">
      <c r="A90">
        <f t="shared" si="1"/>
        <v>0</v>
      </c>
      <c r="B90" s="69">
        <v>41064</v>
      </c>
      <c r="C90" s="7" t="s">
        <v>948</v>
      </c>
      <c r="D90" s="7">
        <v>345</v>
      </c>
      <c r="E90" s="7" t="s">
        <v>957</v>
      </c>
      <c r="F90" s="7">
        <v>45</v>
      </c>
      <c r="G90" s="9" t="s">
        <v>958</v>
      </c>
      <c r="H90" s="188"/>
      <c r="I90" s="188"/>
    </row>
    <row r="91" spans="1:9">
      <c r="A91">
        <f t="shared" si="1"/>
        <v>0</v>
      </c>
      <c r="B91" s="69">
        <v>41065</v>
      </c>
      <c r="C91" s="7" t="s">
        <v>948</v>
      </c>
      <c r="D91" s="7">
        <v>345</v>
      </c>
      <c r="E91" s="7" t="s">
        <v>959</v>
      </c>
      <c r="F91" s="7">
        <v>60</v>
      </c>
      <c r="G91" s="9" t="s">
        <v>960</v>
      </c>
      <c r="H91" s="208"/>
      <c r="I91" s="208"/>
    </row>
    <row r="92" spans="1:9">
      <c r="A92" t="str">
        <f t="shared" si="1"/>
        <v>WWF94</v>
      </c>
      <c r="B92" s="69" t="s">
        <v>961</v>
      </c>
      <c r="C92" s="7" t="s">
        <v>948</v>
      </c>
      <c r="D92" s="7">
        <v>350</v>
      </c>
      <c r="E92" s="7" t="s">
        <v>962</v>
      </c>
      <c r="F92" s="7">
        <v>15</v>
      </c>
      <c r="G92" s="9" t="s">
        <v>963</v>
      </c>
      <c r="H92" s="209" t="s">
        <v>964</v>
      </c>
      <c r="I92" s="209" t="s">
        <v>965</v>
      </c>
    </row>
    <row r="93" spans="1:9">
      <c r="A93">
        <f t="shared" si="1"/>
        <v>0</v>
      </c>
      <c r="B93" s="69">
        <v>41091</v>
      </c>
      <c r="C93" s="7" t="s">
        <v>948</v>
      </c>
      <c r="D93" s="7">
        <v>350</v>
      </c>
      <c r="E93" s="7" t="s">
        <v>966</v>
      </c>
      <c r="F93" s="7">
        <v>15</v>
      </c>
      <c r="G93" s="9" t="s">
        <v>967</v>
      </c>
      <c r="H93" s="210"/>
      <c r="I93" s="210"/>
    </row>
    <row r="94" spans="1:9">
      <c r="A94" t="str">
        <f t="shared" si="1"/>
        <v>WWF95</v>
      </c>
      <c r="B94" s="14">
        <v>41095</v>
      </c>
      <c r="C94" s="7" t="s">
        <v>948</v>
      </c>
      <c r="D94" s="7">
        <v>349</v>
      </c>
      <c r="E94" s="7" t="s">
        <v>968</v>
      </c>
      <c r="F94" s="7">
        <v>30</v>
      </c>
      <c r="G94" s="9" t="s">
        <v>969</v>
      </c>
      <c r="H94" s="211" t="s">
        <v>970</v>
      </c>
      <c r="I94" s="211" t="s">
        <v>971</v>
      </c>
    </row>
    <row r="95" spans="1:9">
      <c r="A95">
        <f t="shared" si="1"/>
        <v>0</v>
      </c>
      <c r="B95" s="14">
        <v>41096</v>
      </c>
      <c r="C95" s="7" t="s">
        <v>948</v>
      </c>
      <c r="D95" s="7">
        <v>349</v>
      </c>
      <c r="E95" s="7" t="s">
        <v>972</v>
      </c>
      <c r="F95" s="7">
        <v>50</v>
      </c>
      <c r="G95" s="9" t="s">
        <v>973</v>
      </c>
      <c r="H95" s="212"/>
      <c r="I95" s="212"/>
    </row>
    <row r="96" spans="1:9">
      <c r="A96">
        <f t="shared" si="1"/>
        <v>0</v>
      </c>
      <c r="B96" s="14">
        <v>41097</v>
      </c>
      <c r="C96" s="7" t="s">
        <v>948</v>
      </c>
      <c r="D96" s="7">
        <v>349</v>
      </c>
      <c r="E96" s="7" t="s">
        <v>974</v>
      </c>
      <c r="F96" s="7">
        <v>20</v>
      </c>
      <c r="G96" s="9" t="s">
        <v>975</v>
      </c>
      <c r="H96" s="213"/>
      <c r="I96" s="213"/>
    </row>
    <row r="97" spans="1:9">
      <c r="A97" t="str">
        <f t="shared" si="1"/>
        <v>WWF96</v>
      </c>
      <c r="B97" s="14">
        <v>41098</v>
      </c>
      <c r="C97" s="7" t="s">
        <v>948</v>
      </c>
      <c r="D97" s="7">
        <v>349</v>
      </c>
      <c r="E97" s="7" t="s">
        <v>976</v>
      </c>
      <c r="F97" s="7">
        <v>25</v>
      </c>
      <c r="G97" s="9" t="s">
        <v>977</v>
      </c>
      <c r="H97" s="200" t="s">
        <v>978</v>
      </c>
      <c r="I97" s="200" t="s">
        <v>2271</v>
      </c>
    </row>
    <row r="98" spans="1:9">
      <c r="A98">
        <f t="shared" si="1"/>
        <v>0</v>
      </c>
      <c r="B98" s="14">
        <v>41099</v>
      </c>
      <c r="C98" s="7" t="s">
        <v>948</v>
      </c>
      <c r="D98" s="7">
        <v>349</v>
      </c>
      <c r="E98" s="7" t="s">
        <v>979</v>
      </c>
      <c r="F98" s="7">
        <v>40</v>
      </c>
      <c r="G98" s="9" t="s">
        <v>980</v>
      </c>
      <c r="H98" s="190"/>
      <c r="I98" s="190"/>
    </row>
    <row r="99" spans="1:9">
      <c r="A99">
        <f t="shared" si="1"/>
        <v>0</v>
      </c>
      <c r="B99" s="65">
        <v>41101</v>
      </c>
      <c r="C99" s="7" t="s">
        <v>948</v>
      </c>
      <c r="D99" s="7">
        <v>349</v>
      </c>
      <c r="E99" s="7" t="s">
        <v>981</v>
      </c>
      <c r="F99" s="7">
        <v>15</v>
      </c>
      <c r="G99" s="9" t="s">
        <v>982</v>
      </c>
      <c r="H99" s="201"/>
      <c r="I99" s="201"/>
    </row>
    <row r="100" spans="1:9">
      <c r="A100" t="str">
        <f t="shared" si="1"/>
        <v>WWF97</v>
      </c>
      <c r="B100" s="69" t="s">
        <v>983</v>
      </c>
      <c r="C100" s="7" t="s">
        <v>948</v>
      </c>
      <c r="D100" s="7">
        <v>353</v>
      </c>
      <c r="E100" s="7" t="s">
        <v>984</v>
      </c>
      <c r="F100" s="7">
        <v>25</v>
      </c>
      <c r="G100" s="9" t="s">
        <v>985</v>
      </c>
      <c r="H100" s="202" t="s">
        <v>986</v>
      </c>
      <c r="I100" s="202" t="s">
        <v>987</v>
      </c>
    </row>
    <row r="101" spans="1:9">
      <c r="A101">
        <f t="shared" si="1"/>
        <v>0</v>
      </c>
      <c r="B101" s="69" t="s">
        <v>988</v>
      </c>
      <c r="C101" s="7" t="s">
        <v>948</v>
      </c>
      <c r="D101" s="7">
        <v>353</v>
      </c>
      <c r="E101" s="7" t="s">
        <v>989</v>
      </c>
      <c r="F101" s="7">
        <v>40</v>
      </c>
      <c r="G101" s="9" t="s">
        <v>990</v>
      </c>
      <c r="H101" s="203"/>
      <c r="I101" s="203"/>
    </row>
    <row r="102" spans="1:9">
      <c r="A102">
        <f t="shared" si="1"/>
        <v>0</v>
      </c>
      <c r="B102" s="69" t="s">
        <v>991</v>
      </c>
      <c r="C102" s="7" t="s">
        <v>948</v>
      </c>
      <c r="D102" s="7">
        <v>353</v>
      </c>
      <c r="E102" s="7" t="s">
        <v>992</v>
      </c>
      <c r="F102" s="7">
        <v>17</v>
      </c>
      <c r="G102" s="9" t="s">
        <v>993</v>
      </c>
      <c r="H102" s="204"/>
      <c r="I102" s="204"/>
    </row>
    <row r="103" spans="1:9">
      <c r="A103" t="str">
        <f t="shared" si="1"/>
        <v>WWF98</v>
      </c>
      <c r="B103" s="69" t="s">
        <v>994</v>
      </c>
      <c r="C103" s="7" t="s">
        <v>948</v>
      </c>
      <c r="D103" s="7">
        <v>353</v>
      </c>
      <c r="E103" s="7" t="s">
        <v>995</v>
      </c>
      <c r="F103" s="7">
        <v>30</v>
      </c>
      <c r="G103" s="9" t="s">
        <v>996</v>
      </c>
      <c r="H103" s="205" t="s">
        <v>997</v>
      </c>
      <c r="I103" s="205" t="s">
        <v>2272</v>
      </c>
    </row>
    <row r="104" spans="1:9">
      <c r="A104">
        <f t="shared" si="1"/>
        <v>0</v>
      </c>
      <c r="B104" s="69" t="s">
        <v>998</v>
      </c>
      <c r="C104" s="7" t="s">
        <v>948</v>
      </c>
      <c r="D104" s="7">
        <v>353</v>
      </c>
      <c r="E104" s="7" t="s">
        <v>999</v>
      </c>
      <c r="F104" s="7">
        <v>30</v>
      </c>
      <c r="G104" s="9" t="s">
        <v>1000</v>
      </c>
      <c r="H104" s="206"/>
      <c r="I104" s="206"/>
    </row>
    <row r="105" spans="1:9">
      <c r="A105">
        <f t="shared" si="1"/>
        <v>0</v>
      </c>
      <c r="B105" s="69" t="s">
        <v>1001</v>
      </c>
      <c r="C105" s="7" t="s">
        <v>948</v>
      </c>
      <c r="D105" s="7">
        <v>353</v>
      </c>
      <c r="E105" s="7" t="s">
        <v>1002</v>
      </c>
      <c r="F105" s="7">
        <v>35</v>
      </c>
      <c r="G105" s="9" t="s">
        <v>1003</v>
      </c>
      <c r="H105" s="207"/>
      <c r="I105" s="207"/>
    </row>
    <row r="106" spans="1:9">
      <c r="A106" t="str">
        <f t="shared" si="1"/>
        <v>WWF99</v>
      </c>
      <c r="B106" s="14" t="s">
        <v>1004</v>
      </c>
      <c r="C106" s="7" t="s">
        <v>948</v>
      </c>
      <c r="D106" s="7">
        <v>353</v>
      </c>
      <c r="E106" s="7" t="s">
        <v>1005</v>
      </c>
      <c r="F106" s="7">
        <v>20</v>
      </c>
      <c r="G106" s="9" t="s">
        <v>1006</v>
      </c>
      <c r="H106" s="222" t="s">
        <v>1007</v>
      </c>
      <c r="I106" s="222" t="s">
        <v>1008</v>
      </c>
    </row>
    <row r="107" spans="1:9">
      <c r="A107">
        <f t="shared" si="1"/>
        <v>0</v>
      </c>
      <c r="B107" s="14" t="s">
        <v>1009</v>
      </c>
      <c r="C107" s="7" t="s">
        <v>948</v>
      </c>
      <c r="D107" s="7">
        <v>353</v>
      </c>
      <c r="E107" s="7" t="s">
        <v>1010</v>
      </c>
      <c r="F107" s="7">
        <v>15</v>
      </c>
      <c r="G107" s="9" t="s">
        <v>1011</v>
      </c>
      <c r="H107" s="223"/>
      <c r="I107" s="223"/>
    </row>
    <row r="108" spans="1:9">
      <c r="A108">
        <f t="shared" si="1"/>
        <v>0</v>
      </c>
      <c r="B108" s="14">
        <v>41116</v>
      </c>
      <c r="C108" s="7" t="s">
        <v>948</v>
      </c>
      <c r="D108" s="7">
        <v>353</v>
      </c>
      <c r="E108" s="7" t="s">
        <v>1012</v>
      </c>
      <c r="F108" s="7">
        <v>15</v>
      </c>
      <c r="G108" s="9" t="s">
        <v>1013</v>
      </c>
      <c r="H108" s="224"/>
      <c r="I108" s="224"/>
    </row>
    <row r="109" spans="1:9">
      <c r="A109" t="str">
        <f t="shared" si="1"/>
        <v>WWF100</v>
      </c>
      <c r="B109" s="66" t="s">
        <v>1014</v>
      </c>
      <c r="C109" s="7" t="s">
        <v>948</v>
      </c>
      <c r="D109" s="7">
        <v>353</v>
      </c>
      <c r="E109" s="7" t="s">
        <v>1015</v>
      </c>
      <c r="F109" s="7">
        <v>15</v>
      </c>
      <c r="G109" s="9" t="s">
        <v>1016</v>
      </c>
      <c r="H109" s="225" t="s">
        <v>1017</v>
      </c>
      <c r="I109" s="225" t="s">
        <v>2273</v>
      </c>
    </row>
    <row r="110" spans="1:9">
      <c r="A110">
        <f t="shared" si="1"/>
        <v>0</v>
      </c>
      <c r="B110" s="66" t="s">
        <v>1018</v>
      </c>
      <c r="C110" s="7" t="s">
        <v>948</v>
      </c>
      <c r="D110" s="7">
        <v>353</v>
      </c>
      <c r="E110" s="7" t="s">
        <v>1019</v>
      </c>
      <c r="F110" s="7">
        <v>25</v>
      </c>
      <c r="G110" s="9" t="s">
        <v>1020</v>
      </c>
      <c r="H110" s="226"/>
      <c r="I110" s="226"/>
    </row>
    <row r="111" spans="1:9">
      <c r="A111">
        <f t="shared" si="1"/>
        <v>0</v>
      </c>
      <c r="B111" s="66" t="s">
        <v>1021</v>
      </c>
      <c r="C111" s="7" t="s">
        <v>948</v>
      </c>
      <c r="D111" s="7">
        <v>353</v>
      </c>
      <c r="E111" s="7" t="s">
        <v>1022</v>
      </c>
      <c r="F111" s="7">
        <v>12</v>
      </c>
      <c r="G111" s="9" t="s">
        <v>1023</v>
      </c>
      <c r="H111" s="226"/>
      <c r="I111" s="226"/>
    </row>
    <row r="112" spans="1:9">
      <c r="A112">
        <f t="shared" si="1"/>
        <v>0</v>
      </c>
      <c r="B112" s="66" t="s">
        <v>1024</v>
      </c>
      <c r="C112" s="7" t="s">
        <v>948</v>
      </c>
      <c r="D112" s="7">
        <v>353</v>
      </c>
      <c r="E112" s="7" t="s">
        <v>1025</v>
      </c>
      <c r="F112" s="7">
        <v>20</v>
      </c>
      <c r="G112" s="9" t="s">
        <v>1026</v>
      </c>
      <c r="H112" s="227"/>
      <c r="I112" s="227"/>
    </row>
    <row r="113" spans="1:9">
      <c r="A113" t="str">
        <f t="shared" si="1"/>
        <v>WWF101</v>
      </c>
      <c r="B113" s="69">
        <v>41165</v>
      </c>
      <c r="C113" s="7" t="s">
        <v>948</v>
      </c>
      <c r="D113" s="7">
        <v>351</v>
      </c>
      <c r="E113" s="7" t="s">
        <v>1027</v>
      </c>
      <c r="F113" s="7">
        <v>45</v>
      </c>
      <c r="G113" s="9" t="s">
        <v>1028</v>
      </c>
      <c r="H113" s="209" t="s">
        <v>1029</v>
      </c>
      <c r="I113" s="209" t="s">
        <v>1030</v>
      </c>
    </row>
    <row r="114" spans="1:9">
      <c r="A114">
        <f t="shared" si="1"/>
        <v>0</v>
      </c>
      <c r="B114" s="69">
        <v>41157</v>
      </c>
      <c r="C114" s="7" t="s">
        <v>948</v>
      </c>
      <c r="D114" s="7">
        <v>351</v>
      </c>
      <c r="E114" s="7" t="s">
        <v>1031</v>
      </c>
      <c r="F114" s="7">
        <v>25</v>
      </c>
      <c r="G114" s="9" t="s">
        <v>1032</v>
      </c>
      <c r="H114" s="210"/>
      <c r="I114" s="210"/>
    </row>
    <row r="115" spans="1:9">
      <c r="A115" t="str">
        <f t="shared" si="1"/>
        <v>WWF102</v>
      </c>
      <c r="B115" s="69" t="s">
        <v>1033</v>
      </c>
      <c r="C115" s="7" t="s">
        <v>948</v>
      </c>
      <c r="D115" s="7">
        <v>347</v>
      </c>
      <c r="E115" s="7" t="s">
        <v>1034</v>
      </c>
      <c r="F115" s="7">
        <v>10</v>
      </c>
      <c r="G115" s="9" t="s">
        <v>1035</v>
      </c>
      <c r="H115" s="214" t="s">
        <v>1036</v>
      </c>
      <c r="I115" s="214" t="s">
        <v>2274</v>
      </c>
    </row>
    <row r="116" spans="1:9">
      <c r="A116">
        <f t="shared" si="1"/>
        <v>0</v>
      </c>
      <c r="B116" s="69" t="s">
        <v>1037</v>
      </c>
      <c r="C116" s="7" t="s">
        <v>948</v>
      </c>
      <c r="D116" s="7">
        <v>347</v>
      </c>
      <c r="E116" s="7" t="s">
        <v>1038</v>
      </c>
      <c r="F116" s="7">
        <v>10</v>
      </c>
      <c r="G116" s="9" t="s">
        <v>1039</v>
      </c>
      <c r="H116" s="215"/>
      <c r="I116" s="215"/>
    </row>
    <row r="117" spans="1:9">
      <c r="A117" t="str">
        <f t="shared" si="1"/>
        <v>WWF103</v>
      </c>
      <c r="B117" s="65" t="s">
        <v>1040</v>
      </c>
      <c r="C117" s="7" t="s">
        <v>948</v>
      </c>
      <c r="D117" s="7">
        <v>353</v>
      </c>
      <c r="E117" s="7" t="s">
        <v>1041</v>
      </c>
      <c r="F117" s="7">
        <v>40</v>
      </c>
      <c r="G117" s="9" t="s">
        <v>1042</v>
      </c>
      <c r="H117" s="216" t="s">
        <v>1043</v>
      </c>
      <c r="I117" s="216" t="s">
        <v>2275</v>
      </c>
    </row>
    <row r="118" spans="1:9">
      <c r="A118">
        <f t="shared" si="1"/>
        <v>0</v>
      </c>
      <c r="B118" s="65" t="s">
        <v>1044</v>
      </c>
      <c r="C118" s="7" t="s">
        <v>948</v>
      </c>
      <c r="D118" s="7">
        <v>353</v>
      </c>
      <c r="E118" s="7" t="s">
        <v>1045</v>
      </c>
      <c r="F118" s="7">
        <v>50</v>
      </c>
      <c r="G118" s="9" t="s">
        <v>1046</v>
      </c>
      <c r="H118" s="217"/>
      <c r="I118" s="217"/>
    </row>
    <row r="119" spans="1:9">
      <c r="A119">
        <f t="shared" si="1"/>
        <v>0</v>
      </c>
      <c r="B119" s="65" t="s">
        <v>1047</v>
      </c>
      <c r="C119" s="7" t="s">
        <v>948</v>
      </c>
      <c r="D119" s="7">
        <v>353</v>
      </c>
      <c r="E119" s="7" t="s">
        <v>1048</v>
      </c>
      <c r="F119" s="7">
        <v>5</v>
      </c>
      <c r="G119" s="9" t="s">
        <v>1049</v>
      </c>
      <c r="H119" s="217"/>
      <c r="I119" s="217"/>
    </row>
    <row r="120" spans="1:9">
      <c r="A120">
        <f t="shared" si="1"/>
        <v>0</v>
      </c>
      <c r="B120" s="69" t="s">
        <v>1050</v>
      </c>
      <c r="C120" s="7" t="s">
        <v>948</v>
      </c>
      <c r="D120" s="7">
        <v>353</v>
      </c>
      <c r="E120" s="7" t="s">
        <v>1051</v>
      </c>
      <c r="F120" s="7">
        <v>21</v>
      </c>
      <c r="G120" s="9" t="s">
        <v>1052</v>
      </c>
      <c r="H120" s="218"/>
      <c r="I120" s="218"/>
    </row>
    <row r="121" spans="1:9">
      <c r="A121" t="str">
        <f t="shared" si="1"/>
        <v>WWF104</v>
      </c>
      <c r="B121" s="14" t="s">
        <v>1053</v>
      </c>
      <c r="C121" s="7" t="s">
        <v>948</v>
      </c>
      <c r="D121" s="7">
        <v>405</v>
      </c>
      <c r="E121" s="7" t="s">
        <v>1054</v>
      </c>
      <c r="F121" s="7">
        <v>10</v>
      </c>
      <c r="G121" s="9" t="s">
        <v>1055</v>
      </c>
      <c r="H121" s="219" t="s">
        <v>1056</v>
      </c>
      <c r="I121" s="219" t="s">
        <v>2276</v>
      </c>
    </row>
    <row r="122" spans="1:9">
      <c r="A122">
        <f t="shared" si="1"/>
        <v>0</v>
      </c>
      <c r="B122" s="14" t="s">
        <v>1057</v>
      </c>
      <c r="C122" s="7" t="s">
        <v>948</v>
      </c>
      <c r="D122" s="7">
        <v>405</v>
      </c>
      <c r="E122" s="7" t="s">
        <v>1058</v>
      </c>
      <c r="F122" s="7">
        <v>10</v>
      </c>
      <c r="G122" s="9" t="s">
        <v>1059</v>
      </c>
      <c r="H122" s="220"/>
      <c r="I122" s="220"/>
    </row>
    <row r="123" spans="1:9">
      <c r="A123">
        <f t="shared" si="1"/>
        <v>0</v>
      </c>
      <c r="B123" s="14" t="s">
        <v>1060</v>
      </c>
      <c r="C123" s="7" t="s">
        <v>948</v>
      </c>
      <c r="D123" s="7">
        <v>405</v>
      </c>
      <c r="E123" s="7" t="s">
        <v>1061</v>
      </c>
      <c r="F123" s="7">
        <v>20</v>
      </c>
      <c r="G123" s="9" t="s">
        <v>1062</v>
      </c>
      <c r="H123" s="221"/>
      <c r="I123" s="221"/>
    </row>
    <row r="124" spans="1:9">
      <c r="A124" t="str">
        <f t="shared" si="1"/>
        <v>WWF105</v>
      </c>
      <c r="B124" s="65">
        <v>41098</v>
      </c>
      <c r="C124" s="7" t="s">
        <v>948</v>
      </c>
      <c r="D124" s="7">
        <v>404</v>
      </c>
      <c r="E124" s="7" t="s">
        <v>1063</v>
      </c>
      <c r="F124" s="7">
        <v>10</v>
      </c>
      <c r="G124" s="9" t="s">
        <v>1064</v>
      </c>
      <c r="H124" s="202" t="s">
        <v>1065</v>
      </c>
      <c r="I124" s="202" t="s">
        <v>1066</v>
      </c>
    </row>
    <row r="125" spans="1:9">
      <c r="A125">
        <f t="shared" si="1"/>
        <v>0</v>
      </c>
      <c r="B125" s="65">
        <v>41099</v>
      </c>
      <c r="C125" s="7" t="s">
        <v>948</v>
      </c>
      <c r="D125" s="7">
        <v>404</v>
      </c>
      <c r="E125" s="7" t="s">
        <v>1067</v>
      </c>
      <c r="F125" s="7">
        <v>25</v>
      </c>
      <c r="G125" s="9" t="s">
        <v>1068</v>
      </c>
      <c r="H125" s="203"/>
      <c r="I125" s="203"/>
    </row>
    <row r="126" spans="1:9">
      <c r="A126">
        <f t="shared" si="1"/>
        <v>0</v>
      </c>
      <c r="B126" s="14" t="s">
        <v>1069</v>
      </c>
      <c r="C126" s="7" t="s">
        <v>948</v>
      </c>
      <c r="D126" s="7">
        <v>404</v>
      </c>
      <c r="E126" s="7" t="s">
        <v>1070</v>
      </c>
      <c r="F126" s="7">
        <v>35</v>
      </c>
      <c r="G126" s="9" t="s">
        <v>1071</v>
      </c>
      <c r="H126" s="204"/>
      <c r="I126" s="204"/>
    </row>
    <row r="127" spans="1:9">
      <c r="A127" t="str">
        <f t="shared" si="1"/>
        <v>WWF106</v>
      </c>
      <c r="B127" s="66">
        <v>41133</v>
      </c>
      <c r="C127" s="7" t="s">
        <v>948</v>
      </c>
      <c r="D127" s="7">
        <v>348</v>
      </c>
      <c r="E127" s="7" t="s">
        <v>1072</v>
      </c>
      <c r="F127" s="7">
        <v>3</v>
      </c>
      <c r="G127" s="9" t="s">
        <v>1073</v>
      </c>
      <c r="H127" s="229" t="s">
        <v>1074</v>
      </c>
      <c r="I127" s="229" t="s">
        <v>1075</v>
      </c>
    </row>
    <row r="128" spans="1:9">
      <c r="A128">
        <f t="shared" si="1"/>
        <v>0</v>
      </c>
      <c r="B128" s="66" t="s">
        <v>1076</v>
      </c>
      <c r="C128" s="7" t="s">
        <v>948</v>
      </c>
      <c r="D128" s="7">
        <v>348</v>
      </c>
      <c r="E128" s="7" t="s">
        <v>1077</v>
      </c>
      <c r="F128" s="7">
        <v>2</v>
      </c>
      <c r="G128" s="9" t="s">
        <v>1078</v>
      </c>
      <c r="H128" s="230"/>
      <c r="I128" s="230"/>
    </row>
    <row r="129" spans="1:9">
      <c r="A129">
        <f t="shared" si="1"/>
        <v>0</v>
      </c>
      <c r="B129" s="66" t="s">
        <v>1079</v>
      </c>
      <c r="C129" s="7" t="s">
        <v>948</v>
      </c>
      <c r="D129" s="7">
        <v>348</v>
      </c>
      <c r="E129" s="7" t="s">
        <v>1080</v>
      </c>
      <c r="F129" s="7">
        <v>3</v>
      </c>
      <c r="G129" s="9" t="s">
        <v>1081</v>
      </c>
      <c r="H129" s="231"/>
      <c r="I129" s="231"/>
    </row>
    <row r="130" spans="1:9">
      <c r="A130" t="str">
        <f t="shared" si="1"/>
        <v>WWF107</v>
      </c>
      <c r="B130" s="69" t="s">
        <v>1082</v>
      </c>
      <c r="C130" s="7" t="s">
        <v>948</v>
      </c>
      <c r="D130" s="7">
        <v>404</v>
      </c>
      <c r="E130" s="7" t="s">
        <v>1083</v>
      </c>
      <c r="F130" s="7">
        <v>5</v>
      </c>
      <c r="G130" s="9" t="s">
        <v>1084</v>
      </c>
      <c r="H130" s="232" t="s">
        <v>1085</v>
      </c>
      <c r="I130" s="232" t="s">
        <v>2277</v>
      </c>
    </row>
    <row r="131" spans="1:9">
      <c r="A131">
        <f t="shared" ref="A131:A194" si="2">I131</f>
        <v>0</v>
      </c>
      <c r="B131" s="69" t="s">
        <v>1024</v>
      </c>
      <c r="C131" s="7" t="s">
        <v>948</v>
      </c>
      <c r="D131" s="7">
        <v>404</v>
      </c>
      <c r="E131" s="7" t="s">
        <v>1086</v>
      </c>
      <c r="F131" s="7">
        <v>5</v>
      </c>
      <c r="G131" s="9" t="s">
        <v>1087</v>
      </c>
      <c r="H131" s="233"/>
      <c r="I131" s="233"/>
    </row>
    <row r="132" spans="1:9">
      <c r="A132" t="str">
        <f t="shared" si="2"/>
        <v>WWF108</v>
      </c>
      <c r="B132" s="69">
        <v>41155</v>
      </c>
      <c r="C132" s="7" t="s">
        <v>948</v>
      </c>
      <c r="D132" s="7">
        <v>350</v>
      </c>
      <c r="E132" s="7" t="s">
        <v>1088</v>
      </c>
      <c r="F132" s="7">
        <v>5</v>
      </c>
      <c r="G132" s="9" t="s">
        <v>1089</v>
      </c>
      <c r="H132" s="214" t="s">
        <v>1090</v>
      </c>
      <c r="I132" s="214" t="s">
        <v>1091</v>
      </c>
    </row>
    <row r="133" spans="1:9">
      <c r="A133">
        <f t="shared" si="2"/>
        <v>0</v>
      </c>
      <c r="B133" s="69">
        <v>41156</v>
      </c>
      <c r="C133" s="7" t="s">
        <v>948</v>
      </c>
      <c r="D133" s="7">
        <v>350</v>
      </c>
      <c r="E133" s="7" t="s">
        <v>1092</v>
      </c>
      <c r="F133" s="7">
        <v>10</v>
      </c>
      <c r="G133" s="9" t="s">
        <v>1093</v>
      </c>
      <c r="H133" s="228"/>
      <c r="I133" s="228"/>
    </row>
    <row r="134" spans="1:9">
      <c r="A134">
        <f t="shared" si="2"/>
        <v>0</v>
      </c>
      <c r="B134" s="69">
        <v>41157</v>
      </c>
      <c r="C134" s="7" t="s">
        <v>948</v>
      </c>
      <c r="D134" s="7">
        <v>350</v>
      </c>
      <c r="E134" s="7" t="s">
        <v>1094</v>
      </c>
      <c r="F134" s="7">
        <v>35</v>
      </c>
      <c r="G134" s="9" t="s">
        <v>1095</v>
      </c>
      <c r="H134" s="228"/>
      <c r="I134" s="228"/>
    </row>
    <row r="135" spans="1:9">
      <c r="A135">
        <f t="shared" si="2"/>
        <v>0</v>
      </c>
      <c r="B135" s="69">
        <v>41158</v>
      </c>
      <c r="C135" s="7" t="s">
        <v>948</v>
      </c>
      <c r="D135" s="7">
        <v>350</v>
      </c>
      <c r="E135" s="7" t="s">
        <v>1096</v>
      </c>
      <c r="F135" s="7">
        <v>15</v>
      </c>
      <c r="G135" s="9" t="s">
        <v>1097</v>
      </c>
      <c r="H135" s="215"/>
      <c r="I135" s="215"/>
    </row>
    <row r="136" spans="1:9">
      <c r="A136" t="str">
        <f t="shared" si="2"/>
        <v>WWF109</v>
      </c>
      <c r="B136" s="69" t="s">
        <v>1098</v>
      </c>
      <c r="C136" s="7" t="s">
        <v>948</v>
      </c>
      <c r="D136" s="7">
        <v>405</v>
      </c>
      <c r="E136" s="7" t="s">
        <v>1099</v>
      </c>
      <c r="F136" s="7">
        <v>30</v>
      </c>
      <c r="G136" s="9" t="s">
        <v>1100</v>
      </c>
      <c r="H136" s="209" t="s">
        <v>1101</v>
      </c>
      <c r="I136" s="209" t="s">
        <v>2278</v>
      </c>
    </row>
    <row r="137" spans="1:9">
      <c r="A137">
        <f t="shared" si="2"/>
        <v>0</v>
      </c>
      <c r="B137" s="69" t="s">
        <v>1102</v>
      </c>
      <c r="C137" s="7" t="s">
        <v>948</v>
      </c>
      <c r="D137" s="7">
        <v>405</v>
      </c>
      <c r="E137" s="7" t="s">
        <v>1103</v>
      </c>
      <c r="F137" s="7">
        <v>30</v>
      </c>
      <c r="G137" s="9" t="s">
        <v>1104</v>
      </c>
      <c r="H137" s="186"/>
      <c r="I137" s="186"/>
    </row>
    <row r="138" spans="1:9">
      <c r="A138">
        <f t="shared" si="2"/>
        <v>0</v>
      </c>
      <c r="B138" s="69" t="s">
        <v>1105</v>
      </c>
      <c r="C138" s="7" t="s">
        <v>948</v>
      </c>
      <c r="D138" s="7">
        <v>405</v>
      </c>
      <c r="E138" s="7" t="s">
        <v>1106</v>
      </c>
      <c r="F138" s="7">
        <v>30</v>
      </c>
      <c r="G138" s="9" t="s">
        <v>1107</v>
      </c>
      <c r="H138" s="186"/>
      <c r="I138" s="186"/>
    </row>
    <row r="139" spans="1:9">
      <c r="A139">
        <f t="shared" si="2"/>
        <v>0</v>
      </c>
      <c r="B139" s="69" t="s">
        <v>1108</v>
      </c>
      <c r="C139" s="7" t="s">
        <v>948</v>
      </c>
      <c r="D139" s="7">
        <v>405</v>
      </c>
      <c r="E139" s="7" t="s">
        <v>1109</v>
      </c>
      <c r="F139" s="7">
        <v>30</v>
      </c>
      <c r="G139" s="9" t="s">
        <v>1110</v>
      </c>
      <c r="H139" s="210"/>
      <c r="I139" s="210"/>
    </row>
    <row r="140" spans="1:9">
      <c r="A140" t="str">
        <f t="shared" si="2"/>
        <v>WWF110</v>
      </c>
      <c r="B140" s="14">
        <v>41068</v>
      </c>
      <c r="C140" s="7" t="s">
        <v>948</v>
      </c>
      <c r="D140" s="7">
        <v>404</v>
      </c>
      <c r="E140" s="7" t="s">
        <v>1111</v>
      </c>
      <c r="F140" s="7">
        <v>25</v>
      </c>
      <c r="G140" s="9" t="s">
        <v>1112</v>
      </c>
      <c r="H140" s="219" t="s">
        <v>1113</v>
      </c>
      <c r="I140" s="219" t="s">
        <v>2279</v>
      </c>
    </row>
    <row r="141" spans="1:9">
      <c r="A141">
        <f t="shared" si="2"/>
        <v>0</v>
      </c>
      <c r="B141" s="69" t="s">
        <v>1114</v>
      </c>
      <c r="C141" s="7" t="s">
        <v>948</v>
      </c>
      <c r="D141" s="7">
        <v>404</v>
      </c>
      <c r="E141" s="7" t="s">
        <v>1115</v>
      </c>
      <c r="F141" s="7">
        <v>25</v>
      </c>
      <c r="G141" s="9" t="s">
        <v>1116</v>
      </c>
      <c r="H141" s="221"/>
      <c r="I141" s="221"/>
    </row>
    <row r="142" spans="1:9">
      <c r="A142" t="str">
        <f t="shared" si="2"/>
        <v>WWF111</v>
      </c>
      <c r="B142" s="69" t="s">
        <v>1117</v>
      </c>
      <c r="C142" s="7" t="s">
        <v>948</v>
      </c>
      <c r="D142" s="7">
        <v>348</v>
      </c>
      <c r="E142" s="7" t="s">
        <v>1118</v>
      </c>
      <c r="F142" s="7">
        <v>25</v>
      </c>
      <c r="G142" s="9" t="s">
        <v>1119</v>
      </c>
      <c r="H142" s="229" t="s">
        <v>1120</v>
      </c>
      <c r="I142" s="229" t="s">
        <v>1121</v>
      </c>
    </row>
    <row r="143" spans="1:9">
      <c r="A143">
        <f t="shared" si="2"/>
        <v>0</v>
      </c>
      <c r="B143" s="69" t="s">
        <v>1122</v>
      </c>
      <c r="C143" s="7" t="s">
        <v>948</v>
      </c>
      <c r="D143" s="7">
        <v>348</v>
      </c>
      <c r="E143" s="7" t="s">
        <v>1123</v>
      </c>
      <c r="F143" s="7">
        <v>25</v>
      </c>
      <c r="G143" s="9" t="s">
        <v>1124</v>
      </c>
      <c r="H143" s="230"/>
      <c r="I143" s="230"/>
    </row>
    <row r="144" spans="1:9">
      <c r="A144">
        <f t="shared" si="2"/>
        <v>0</v>
      </c>
      <c r="B144" s="69" t="s">
        <v>1040</v>
      </c>
      <c r="C144" s="7" t="s">
        <v>948</v>
      </c>
      <c r="D144" s="7">
        <v>348</v>
      </c>
      <c r="E144" s="7" t="s">
        <v>1125</v>
      </c>
      <c r="F144" s="7">
        <v>25</v>
      </c>
      <c r="G144" s="9" t="s">
        <v>1126</v>
      </c>
      <c r="H144" s="230"/>
      <c r="I144" s="230"/>
    </row>
    <row r="145" spans="1:9">
      <c r="A145">
        <f t="shared" si="2"/>
        <v>0</v>
      </c>
      <c r="B145" s="69" t="s">
        <v>1044</v>
      </c>
      <c r="C145" s="7" t="s">
        <v>948</v>
      </c>
      <c r="D145" s="7">
        <v>348</v>
      </c>
      <c r="E145" s="7" t="s">
        <v>1127</v>
      </c>
      <c r="F145" s="7">
        <v>25</v>
      </c>
      <c r="G145" s="9" t="s">
        <v>1128</v>
      </c>
      <c r="H145" s="231"/>
      <c r="I145" s="231"/>
    </row>
    <row r="146" spans="1:9">
      <c r="A146" t="str">
        <f t="shared" si="2"/>
        <v>WWF112</v>
      </c>
      <c r="B146" s="69" t="s">
        <v>1129</v>
      </c>
      <c r="C146" s="7" t="s">
        <v>948</v>
      </c>
      <c r="D146" s="7">
        <v>353</v>
      </c>
      <c r="E146" s="7" t="s">
        <v>1130</v>
      </c>
      <c r="F146" s="7">
        <v>7</v>
      </c>
      <c r="G146" s="9" t="s">
        <v>1131</v>
      </c>
      <c r="H146" s="214" t="s">
        <v>1132</v>
      </c>
      <c r="I146" s="214" t="s">
        <v>1133</v>
      </c>
    </row>
    <row r="147" spans="1:9">
      <c r="A147">
        <f t="shared" si="2"/>
        <v>0</v>
      </c>
      <c r="B147" s="69">
        <v>40916</v>
      </c>
      <c r="C147" s="7" t="s">
        <v>948</v>
      </c>
      <c r="D147" s="7">
        <v>353</v>
      </c>
      <c r="E147" s="7" t="s">
        <v>1134</v>
      </c>
      <c r="F147" s="7">
        <v>15</v>
      </c>
      <c r="G147" s="9" t="s">
        <v>1135</v>
      </c>
      <c r="H147" s="228"/>
      <c r="I147" s="228"/>
    </row>
    <row r="148" spans="1:9">
      <c r="A148">
        <f t="shared" si="2"/>
        <v>0</v>
      </c>
      <c r="B148" s="69" t="s">
        <v>1136</v>
      </c>
      <c r="C148" s="7" t="s">
        <v>948</v>
      </c>
      <c r="D148" s="7">
        <v>353</v>
      </c>
      <c r="E148" s="7" t="s">
        <v>1137</v>
      </c>
      <c r="F148" s="7">
        <v>18</v>
      </c>
      <c r="G148" s="9" t="s">
        <v>1138</v>
      </c>
      <c r="H148" s="228"/>
      <c r="I148" s="228"/>
    </row>
    <row r="149" spans="1:9">
      <c r="A149">
        <f t="shared" si="2"/>
        <v>0</v>
      </c>
      <c r="B149" s="69" t="s">
        <v>1139</v>
      </c>
      <c r="C149" s="7" t="s">
        <v>948</v>
      </c>
      <c r="D149" s="7">
        <v>353</v>
      </c>
      <c r="E149" s="7" t="s">
        <v>1140</v>
      </c>
      <c r="F149" s="7">
        <v>12</v>
      </c>
      <c r="G149" s="9" t="s">
        <v>1141</v>
      </c>
      <c r="H149" s="228"/>
      <c r="I149" s="228"/>
    </row>
    <row r="150" spans="1:9">
      <c r="A150">
        <f t="shared" si="2"/>
        <v>0</v>
      </c>
      <c r="B150" s="69" t="s">
        <v>1037</v>
      </c>
      <c r="C150" s="7" t="s">
        <v>948</v>
      </c>
      <c r="D150" s="7">
        <v>353</v>
      </c>
      <c r="E150" s="7" t="s">
        <v>1142</v>
      </c>
      <c r="F150" s="7">
        <v>18</v>
      </c>
      <c r="G150" s="9" t="s">
        <v>1143</v>
      </c>
      <c r="H150" s="215"/>
      <c r="I150" s="215"/>
    </row>
    <row r="151" spans="1:9">
      <c r="A151" t="str">
        <f t="shared" si="2"/>
        <v>WWF113</v>
      </c>
      <c r="B151" s="69" t="s">
        <v>1144</v>
      </c>
      <c r="C151" s="7" t="s">
        <v>948</v>
      </c>
      <c r="D151" s="7">
        <v>405</v>
      </c>
      <c r="E151" s="7" t="s">
        <v>1145</v>
      </c>
      <c r="F151" s="7">
        <v>15</v>
      </c>
      <c r="G151" s="9" t="s">
        <v>1146</v>
      </c>
      <c r="H151" s="237" t="s">
        <v>1147</v>
      </c>
      <c r="I151" s="237" t="s">
        <v>2280</v>
      </c>
    </row>
    <row r="152" spans="1:9">
      <c r="A152">
        <f t="shared" si="2"/>
        <v>0</v>
      </c>
      <c r="B152" s="65" t="s">
        <v>1148</v>
      </c>
      <c r="C152" s="7" t="s">
        <v>948</v>
      </c>
      <c r="D152" s="7">
        <v>405</v>
      </c>
      <c r="E152" s="7" t="s">
        <v>1149</v>
      </c>
      <c r="F152" s="7">
        <v>20</v>
      </c>
      <c r="G152" s="9" t="s">
        <v>1150</v>
      </c>
      <c r="H152" s="238"/>
      <c r="I152" s="238"/>
    </row>
    <row r="153" spans="1:9">
      <c r="A153" t="str">
        <f t="shared" si="2"/>
        <v>WWF114</v>
      </c>
      <c r="B153" s="69">
        <v>41126</v>
      </c>
      <c r="C153" s="7" t="s">
        <v>948</v>
      </c>
      <c r="D153" s="7">
        <v>345</v>
      </c>
      <c r="E153" s="7" t="s">
        <v>1151</v>
      </c>
      <c r="F153" s="7">
        <v>2</v>
      </c>
      <c r="G153" s="9" t="s">
        <v>1152</v>
      </c>
      <c r="H153" s="211" t="s">
        <v>1153</v>
      </c>
      <c r="I153" s="211" t="s">
        <v>2281</v>
      </c>
    </row>
    <row r="154" spans="1:9">
      <c r="A154">
        <f t="shared" si="2"/>
        <v>0</v>
      </c>
      <c r="B154" s="69">
        <v>41127</v>
      </c>
      <c r="C154" s="7" t="s">
        <v>948</v>
      </c>
      <c r="D154" s="7">
        <v>345</v>
      </c>
      <c r="E154" s="7" t="s">
        <v>1154</v>
      </c>
      <c r="F154" s="7">
        <v>25</v>
      </c>
      <c r="G154" s="9" t="s">
        <v>1155</v>
      </c>
      <c r="H154" s="213"/>
      <c r="I154" s="213"/>
    </row>
    <row r="155" spans="1:9">
      <c r="A155" t="str">
        <f t="shared" si="2"/>
        <v>WWF115</v>
      </c>
      <c r="B155" s="69" t="s">
        <v>1156</v>
      </c>
      <c r="C155" s="7" t="s">
        <v>948</v>
      </c>
      <c r="D155" s="7">
        <v>404</v>
      </c>
      <c r="E155" s="7" t="s">
        <v>1157</v>
      </c>
      <c r="F155" s="7">
        <v>10</v>
      </c>
      <c r="G155" s="9" t="s">
        <v>1158</v>
      </c>
      <c r="H155" s="225" t="s">
        <v>1159</v>
      </c>
      <c r="I155" s="225" t="s">
        <v>2282</v>
      </c>
    </row>
    <row r="156" spans="1:9">
      <c r="A156">
        <f t="shared" si="2"/>
        <v>0</v>
      </c>
      <c r="B156" s="69" t="s">
        <v>1160</v>
      </c>
      <c r="C156" s="7" t="s">
        <v>948</v>
      </c>
      <c r="D156" s="7">
        <v>404</v>
      </c>
      <c r="E156" s="7" t="s">
        <v>1161</v>
      </c>
      <c r="F156" s="7">
        <v>10</v>
      </c>
      <c r="G156" s="9" t="s">
        <v>1162</v>
      </c>
      <c r="H156" s="227"/>
      <c r="I156" s="227"/>
    </row>
    <row r="157" spans="1:9">
      <c r="A157" t="str">
        <f t="shared" si="2"/>
        <v>WWF116</v>
      </c>
      <c r="B157" s="69">
        <v>41162</v>
      </c>
      <c r="C157" s="7" t="s">
        <v>948</v>
      </c>
      <c r="D157" s="26" t="s">
        <v>2384</v>
      </c>
      <c r="E157" s="7" t="s">
        <v>1163</v>
      </c>
      <c r="F157" s="7">
        <v>8</v>
      </c>
      <c r="G157" s="9" t="s">
        <v>1164</v>
      </c>
      <c r="H157" s="9" t="s">
        <v>1164</v>
      </c>
      <c r="I157" s="27" t="s">
        <v>1165</v>
      </c>
    </row>
    <row r="158" spans="1:9">
      <c r="A158" t="str">
        <f t="shared" si="2"/>
        <v>WWF117</v>
      </c>
      <c r="B158" s="69">
        <v>41163</v>
      </c>
      <c r="C158" s="7" t="s">
        <v>948</v>
      </c>
      <c r="D158" s="7">
        <v>349</v>
      </c>
      <c r="E158" s="7" t="s">
        <v>1166</v>
      </c>
      <c r="F158" s="7">
        <v>12</v>
      </c>
      <c r="G158" s="9" t="s">
        <v>1167</v>
      </c>
      <c r="H158" s="234" t="s">
        <v>1168</v>
      </c>
      <c r="I158" s="234" t="s">
        <v>2283</v>
      </c>
    </row>
    <row r="159" spans="1:9">
      <c r="A159">
        <f t="shared" si="2"/>
        <v>0</v>
      </c>
      <c r="B159" s="69">
        <v>41164</v>
      </c>
      <c r="C159" s="7" t="s">
        <v>948</v>
      </c>
      <c r="D159" s="7">
        <v>349</v>
      </c>
      <c r="E159" s="7" t="s">
        <v>1169</v>
      </c>
      <c r="F159" s="7">
        <v>28</v>
      </c>
      <c r="G159" s="9" t="s">
        <v>1170</v>
      </c>
      <c r="H159" s="235"/>
      <c r="I159" s="235"/>
    </row>
    <row r="160" spans="1:9">
      <c r="A160">
        <f t="shared" si="2"/>
        <v>0</v>
      </c>
      <c r="B160" s="69" t="s">
        <v>1171</v>
      </c>
      <c r="C160" s="7" t="s">
        <v>948</v>
      </c>
      <c r="D160" s="7">
        <v>349</v>
      </c>
      <c r="E160" s="7" t="s">
        <v>1172</v>
      </c>
      <c r="F160" s="7">
        <v>15</v>
      </c>
      <c r="G160" s="9" t="s">
        <v>1173</v>
      </c>
      <c r="H160" s="235"/>
      <c r="I160" s="235"/>
    </row>
    <row r="161" spans="1:9">
      <c r="A161">
        <f t="shared" si="2"/>
        <v>0</v>
      </c>
      <c r="B161" s="69" t="s">
        <v>1174</v>
      </c>
      <c r="C161" s="7" t="s">
        <v>948</v>
      </c>
      <c r="D161" s="7">
        <v>349</v>
      </c>
      <c r="E161" s="7" t="s">
        <v>1175</v>
      </c>
      <c r="F161" s="7">
        <v>28</v>
      </c>
      <c r="G161" s="9" t="s">
        <v>1176</v>
      </c>
      <c r="H161" s="235"/>
      <c r="I161" s="235"/>
    </row>
    <row r="162" spans="1:9">
      <c r="A162">
        <f t="shared" si="2"/>
        <v>0</v>
      </c>
      <c r="B162" s="69" t="s">
        <v>1177</v>
      </c>
      <c r="C162" s="7" t="s">
        <v>948</v>
      </c>
      <c r="D162" s="7">
        <v>349</v>
      </c>
      <c r="E162" s="7" t="s">
        <v>1178</v>
      </c>
      <c r="F162" s="7">
        <v>4</v>
      </c>
      <c r="G162" s="9" t="s">
        <v>1179</v>
      </c>
      <c r="H162" s="236"/>
      <c r="I162" s="236"/>
    </row>
    <row r="163" spans="1:9">
      <c r="A163" t="str">
        <f t="shared" si="2"/>
        <v>WWF118</v>
      </c>
      <c r="B163" s="14">
        <v>41066</v>
      </c>
      <c r="C163" s="7" t="s">
        <v>948</v>
      </c>
      <c r="D163" s="7">
        <v>346</v>
      </c>
      <c r="E163" s="7" t="s">
        <v>1180</v>
      </c>
      <c r="F163" s="7">
        <v>25</v>
      </c>
      <c r="G163" s="9" t="s">
        <v>1181</v>
      </c>
      <c r="H163" s="200" t="s">
        <v>1182</v>
      </c>
      <c r="I163" s="200" t="s">
        <v>2284</v>
      </c>
    </row>
    <row r="164" spans="1:9">
      <c r="A164">
        <f t="shared" si="2"/>
        <v>0</v>
      </c>
      <c r="B164" s="14">
        <v>41067</v>
      </c>
      <c r="C164" s="7" t="s">
        <v>948</v>
      </c>
      <c r="D164" s="7">
        <v>346</v>
      </c>
      <c r="E164" s="7" t="s">
        <v>1183</v>
      </c>
      <c r="F164" s="7">
        <v>20</v>
      </c>
      <c r="G164" s="9" t="s">
        <v>1184</v>
      </c>
      <c r="H164" s="190"/>
      <c r="I164" s="190"/>
    </row>
    <row r="165" spans="1:9">
      <c r="A165">
        <f t="shared" si="2"/>
        <v>0</v>
      </c>
      <c r="B165" s="14">
        <v>41068</v>
      </c>
      <c r="C165" s="7" t="s">
        <v>948</v>
      </c>
      <c r="D165" s="7">
        <v>346</v>
      </c>
      <c r="E165" s="7" t="s">
        <v>1185</v>
      </c>
      <c r="F165" s="7">
        <v>25</v>
      </c>
      <c r="G165" s="9" t="s">
        <v>1186</v>
      </c>
      <c r="H165" s="190"/>
      <c r="I165" s="190"/>
    </row>
    <row r="166" spans="1:9">
      <c r="A166">
        <f t="shared" si="2"/>
        <v>0</v>
      </c>
      <c r="B166" s="14">
        <v>41069</v>
      </c>
      <c r="C166" s="7" t="s">
        <v>948</v>
      </c>
      <c r="D166" s="7">
        <v>346</v>
      </c>
      <c r="E166" s="7" t="s">
        <v>1187</v>
      </c>
      <c r="F166" s="7">
        <v>25</v>
      </c>
      <c r="G166" s="9" t="s">
        <v>1188</v>
      </c>
      <c r="H166" s="190"/>
      <c r="I166" s="190"/>
    </row>
    <row r="167" spans="1:9">
      <c r="A167">
        <f t="shared" si="2"/>
        <v>0</v>
      </c>
      <c r="B167" s="14">
        <v>41070</v>
      </c>
      <c r="C167" s="7" t="s">
        <v>948</v>
      </c>
      <c r="D167" s="7">
        <v>346</v>
      </c>
      <c r="E167" s="7" t="s">
        <v>1189</v>
      </c>
      <c r="F167" s="7">
        <v>35</v>
      </c>
      <c r="G167" s="9" t="s">
        <v>1190</v>
      </c>
      <c r="H167" s="201"/>
      <c r="I167" s="201"/>
    </row>
    <row r="168" spans="1:9">
      <c r="A168" t="str">
        <f t="shared" si="2"/>
        <v>WWF119</v>
      </c>
      <c r="B168" s="69">
        <v>41071</v>
      </c>
      <c r="C168" s="7" t="s">
        <v>948</v>
      </c>
      <c r="D168" s="7">
        <v>345</v>
      </c>
      <c r="E168" s="7" t="s">
        <v>1191</v>
      </c>
      <c r="F168" s="7">
        <v>20</v>
      </c>
      <c r="G168" s="9" t="s">
        <v>1192</v>
      </c>
      <c r="H168" s="219" t="s">
        <v>1193</v>
      </c>
      <c r="I168" s="219" t="s">
        <v>2285</v>
      </c>
    </row>
    <row r="169" spans="1:9">
      <c r="A169">
        <f t="shared" si="2"/>
        <v>0</v>
      </c>
      <c r="B169" s="65" t="s">
        <v>1194</v>
      </c>
      <c r="C169" s="7" t="s">
        <v>948</v>
      </c>
      <c r="D169" s="7">
        <v>345</v>
      </c>
      <c r="E169" s="7" t="s">
        <v>1195</v>
      </c>
      <c r="F169" s="7">
        <v>22</v>
      </c>
      <c r="G169" s="9" t="s">
        <v>1196</v>
      </c>
      <c r="H169" s="221"/>
      <c r="I169" s="221"/>
    </row>
    <row r="170" spans="1:9">
      <c r="A170" t="str">
        <f t="shared" si="2"/>
        <v>WWF120</v>
      </c>
      <c r="B170" s="69" t="s">
        <v>1197</v>
      </c>
      <c r="C170" s="7" t="s">
        <v>948</v>
      </c>
      <c r="D170" s="7">
        <v>404</v>
      </c>
      <c r="E170" s="7" t="s">
        <v>1198</v>
      </c>
      <c r="F170" s="7">
        <v>25</v>
      </c>
      <c r="G170" s="9" t="s">
        <v>1199</v>
      </c>
      <c r="H170" s="242" t="s">
        <v>1200</v>
      </c>
      <c r="I170" s="242" t="s">
        <v>1201</v>
      </c>
    </row>
    <row r="171" spans="1:9">
      <c r="A171">
        <f t="shared" si="2"/>
        <v>0</v>
      </c>
      <c r="B171" s="70">
        <v>41128</v>
      </c>
      <c r="C171" s="7" t="s">
        <v>948</v>
      </c>
      <c r="D171" s="7">
        <v>404</v>
      </c>
      <c r="E171" s="7" t="s">
        <v>1202</v>
      </c>
      <c r="F171" s="7">
        <v>10</v>
      </c>
      <c r="G171" s="9" t="s">
        <v>1203</v>
      </c>
      <c r="H171" s="243"/>
      <c r="I171" s="243"/>
    </row>
    <row r="172" spans="1:9">
      <c r="A172" t="str">
        <f t="shared" si="2"/>
        <v>WWF121</v>
      </c>
      <c r="B172" s="65">
        <v>41092</v>
      </c>
      <c r="C172" s="7" t="s">
        <v>948</v>
      </c>
      <c r="D172" s="7">
        <v>347</v>
      </c>
      <c r="E172" s="7" t="s">
        <v>1204</v>
      </c>
      <c r="F172" s="7">
        <v>20</v>
      </c>
      <c r="G172" s="9" t="s">
        <v>1205</v>
      </c>
      <c r="H172" s="202" t="s">
        <v>1206</v>
      </c>
      <c r="I172" s="202" t="s">
        <v>2286</v>
      </c>
    </row>
    <row r="173" spans="1:9">
      <c r="A173">
        <f t="shared" si="2"/>
        <v>0</v>
      </c>
      <c r="B173" s="65">
        <v>41093</v>
      </c>
      <c r="C173" s="7" t="s">
        <v>948</v>
      </c>
      <c r="D173" s="7">
        <v>347</v>
      </c>
      <c r="E173" s="7" t="s">
        <v>1207</v>
      </c>
      <c r="F173" s="7">
        <v>30</v>
      </c>
      <c r="G173" s="9" t="s">
        <v>1208</v>
      </c>
      <c r="H173" s="203"/>
      <c r="I173" s="203"/>
    </row>
    <row r="174" spans="1:9">
      <c r="A174">
        <f t="shared" si="2"/>
        <v>0</v>
      </c>
      <c r="B174" s="65">
        <v>41094</v>
      </c>
      <c r="C174" s="7" t="s">
        <v>948</v>
      </c>
      <c r="D174" s="7">
        <v>347</v>
      </c>
      <c r="E174" s="7" t="s">
        <v>1209</v>
      </c>
      <c r="F174" s="7">
        <v>45</v>
      </c>
      <c r="G174" s="9" t="s">
        <v>1210</v>
      </c>
      <c r="H174" s="203"/>
      <c r="I174" s="203"/>
    </row>
    <row r="175" spans="1:9">
      <c r="A175">
        <f t="shared" si="2"/>
        <v>0</v>
      </c>
      <c r="B175" s="65">
        <v>41095</v>
      </c>
      <c r="C175" s="7" t="s">
        <v>948</v>
      </c>
      <c r="D175" s="7">
        <v>347</v>
      </c>
      <c r="E175" s="7" t="s">
        <v>1211</v>
      </c>
      <c r="F175" s="7">
        <v>35</v>
      </c>
      <c r="G175" s="9" t="s">
        <v>1212</v>
      </c>
      <c r="H175" s="204"/>
      <c r="I175" s="204"/>
    </row>
    <row r="176" spans="1:9">
      <c r="A176" t="str">
        <f t="shared" si="2"/>
        <v>WWF122</v>
      </c>
      <c r="B176" s="65">
        <v>41109</v>
      </c>
      <c r="C176" s="7" t="s">
        <v>948</v>
      </c>
      <c r="D176" s="7">
        <v>350</v>
      </c>
      <c r="E176" s="7" t="s">
        <v>1213</v>
      </c>
      <c r="F176" s="7">
        <v>4</v>
      </c>
      <c r="G176" s="9" t="s">
        <v>1214</v>
      </c>
      <c r="H176" s="214" t="s">
        <v>1215</v>
      </c>
      <c r="I176" s="214" t="s">
        <v>2287</v>
      </c>
    </row>
    <row r="177" spans="1:9">
      <c r="A177">
        <f t="shared" si="2"/>
        <v>0</v>
      </c>
      <c r="B177" s="65" t="s">
        <v>1216</v>
      </c>
      <c r="C177" s="7" t="s">
        <v>948</v>
      </c>
      <c r="D177" s="7">
        <v>350</v>
      </c>
      <c r="E177" s="7" t="s">
        <v>1217</v>
      </c>
      <c r="F177" s="7">
        <v>7</v>
      </c>
      <c r="G177" s="9" t="s">
        <v>1218</v>
      </c>
      <c r="H177" s="228"/>
      <c r="I177" s="228"/>
    </row>
    <row r="178" spans="1:9">
      <c r="A178">
        <f t="shared" si="2"/>
        <v>0</v>
      </c>
      <c r="B178" s="65" t="s">
        <v>1219</v>
      </c>
      <c r="C178" s="7" t="s">
        <v>948</v>
      </c>
      <c r="D178" s="7">
        <v>350</v>
      </c>
      <c r="E178" s="7" t="s">
        <v>1220</v>
      </c>
      <c r="F178" s="7">
        <v>8</v>
      </c>
      <c r="G178" s="9" t="s">
        <v>1221</v>
      </c>
      <c r="H178" s="228"/>
      <c r="I178" s="228"/>
    </row>
    <row r="179" spans="1:9">
      <c r="A179">
        <f t="shared" si="2"/>
        <v>0</v>
      </c>
      <c r="B179" s="65" t="s">
        <v>1222</v>
      </c>
      <c r="C179" s="7" t="s">
        <v>948</v>
      </c>
      <c r="D179" s="7">
        <v>350</v>
      </c>
      <c r="E179" s="7" t="s">
        <v>1223</v>
      </c>
      <c r="F179" s="7">
        <v>20</v>
      </c>
      <c r="G179" s="9" t="s">
        <v>1224</v>
      </c>
      <c r="H179" s="228"/>
      <c r="I179" s="228"/>
    </row>
    <row r="180" spans="1:9">
      <c r="A180">
        <f t="shared" si="2"/>
        <v>0</v>
      </c>
      <c r="B180" s="69">
        <v>41166</v>
      </c>
      <c r="C180" s="7" t="s">
        <v>948</v>
      </c>
      <c r="D180" s="7">
        <v>350</v>
      </c>
      <c r="E180" s="7" t="s">
        <v>1225</v>
      </c>
      <c r="F180" s="7">
        <v>40</v>
      </c>
      <c r="G180" s="9" t="s">
        <v>1226</v>
      </c>
      <c r="H180" s="215"/>
      <c r="I180" s="215"/>
    </row>
    <row r="181" spans="1:9">
      <c r="A181" t="str">
        <f t="shared" si="2"/>
        <v>WWF123</v>
      </c>
      <c r="B181" s="65" t="s">
        <v>1082</v>
      </c>
      <c r="C181" s="7" t="s">
        <v>948</v>
      </c>
      <c r="D181" s="7">
        <v>353</v>
      </c>
      <c r="E181" s="7" t="s">
        <v>1227</v>
      </c>
      <c r="F181" s="7">
        <v>22</v>
      </c>
      <c r="G181" s="9" t="s">
        <v>1228</v>
      </c>
      <c r="H181" s="239" t="s">
        <v>2288</v>
      </c>
      <c r="I181" s="239" t="s">
        <v>2289</v>
      </c>
    </row>
    <row r="182" spans="1:9">
      <c r="A182">
        <f t="shared" si="2"/>
        <v>0</v>
      </c>
      <c r="B182" s="65" t="s">
        <v>1229</v>
      </c>
      <c r="C182" s="7" t="s">
        <v>948</v>
      </c>
      <c r="D182" s="7">
        <v>353</v>
      </c>
      <c r="E182" s="28" t="s">
        <v>1230</v>
      </c>
      <c r="F182" s="7">
        <v>25</v>
      </c>
      <c r="G182" s="9" t="s">
        <v>1231</v>
      </c>
      <c r="H182" s="240"/>
      <c r="I182" s="240"/>
    </row>
    <row r="183" spans="1:9">
      <c r="A183">
        <f t="shared" si="2"/>
        <v>0</v>
      </c>
      <c r="B183" s="71">
        <v>41185</v>
      </c>
      <c r="C183" s="29" t="s">
        <v>948</v>
      </c>
      <c r="D183" s="7">
        <v>353</v>
      </c>
      <c r="E183" s="29" t="s">
        <v>1232</v>
      </c>
      <c r="F183" s="30">
        <v>50</v>
      </c>
      <c r="G183" s="31" t="s">
        <v>1233</v>
      </c>
      <c r="H183" s="241"/>
      <c r="I183" s="241"/>
    </row>
    <row r="184" spans="1:9">
      <c r="A184" t="str">
        <f t="shared" si="2"/>
        <v>WWF124</v>
      </c>
      <c r="B184" s="72">
        <v>41168</v>
      </c>
      <c r="C184" s="28" t="s">
        <v>948</v>
      </c>
      <c r="D184" s="28">
        <v>348</v>
      </c>
      <c r="E184" s="28" t="s">
        <v>1234</v>
      </c>
      <c r="F184" s="28">
        <v>40</v>
      </c>
      <c r="G184" s="9" t="s">
        <v>1235</v>
      </c>
      <c r="H184" s="209" t="s">
        <v>2290</v>
      </c>
      <c r="I184" s="209" t="s">
        <v>1236</v>
      </c>
    </row>
    <row r="185" spans="1:9">
      <c r="A185">
        <f t="shared" si="2"/>
        <v>0</v>
      </c>
      <c r="B185" s="72">
        <v>41169</v>
      </c>
      <c r="C185" s="28" t="s">
        <v>948</v>
      </c>
      <c r="D185" s="28">
        <v>348</v>
      </c>
      <c r="E185" s="28" t="s">
        <v>1237</v>
      </c>
      <c r="F185" s="28">
        <v>50</v>
      </c>
      <c r="G185" s="9" t="s">
        <v>1238</v>
      </c>
      <c r="H185" s="210"/>
      <c r="I185" s="210"/>
    </row>
    <row r="186" spans="1:9">
      <c r="A186" t="str">
        <f t="shared" si="2"/>
        <v>WWF125</v>
      </c>
      <c r="B186" s="72">
        <v>41183</v>
      </c>
      <c r="C186" s="28" t="s">
        <v>948</v>
      </c>
      <c r="D186" s="28">
        <v>352</v>
      </c>
      <c r="E186" s="28" t="s">
        <v>1239</v>
      </c>
      <c r="F186" s="28">
        <v>40</v>
      </c>
      <c r="G186" s="9" t="s">
        <v>1240</v>
      </c>
      <c r="H186" s="211" t="s">
        <v>2291</v>
      </c>
      <c r="I186" s="211" t="s">
        <v>2292</v>
      </c>
    </row>
    <row r="187" spans="1:9">
      <c r="A187">
        <f t="shared" si="2"/>
        <v>0</v>
      </c>
      <c r="B187" s="72">
        <v>41184</v>
      </c>
      <c r="C187" s="28" t="s">
        <v>948</v>
      </c>
      <c r="D187" s="28">
        <v>352</v>
      </c>
      <c r="E187" s="28" t="s">
        <v>1241</v>
      </c>
      <c r="F187" s="28">
        <v>35</v>
      </c>
      <c r="G187" s="9" t="s">
        <v>1242</v>
      </c>
      <c r="H187" s="212"/>
      <c r="I187" s="212"/>
    </row>
    <row r="188" spans="1:9">
      <c r="A188">
        <f t="shared" si="2"/>
        <v>0</v>
      </c>
      <c r="B188" s="69" t="s">
        <v>1243</v>
      </c>
      <c r="C188" s="7" t="s">
        <v>948</v>
      </c>
      <c r="D188" s="7">
        <v>352</v>
      </c>
      <c r="E188" s="7" t="s">
        <v>1244</v>
      </c>
      <c r="F188" s="7">
        <v>4</v>
      </c>
      <c r="G188" s="9" t="s">
        <v>1245</v>
      </c>
      <c r="H188" s="213"/>
      <c r="I188" s="213"/>
    </row>
    <row r="189" spans="1:9">
      <c r="A189" t="str">
        <f t="shared" si="2"/>
        <v>WWF126</v>
      </c>
      <c r="B189" s="69">
        <v>41284</v>
      </c>
      <c r="C189" s="7" t="s">
        <v>948</v>
      </c>
      <c r="D189" s="7">
        <v>347</v>
      </c>
      <c r="E189" s="7" t="s">
        <v>1246</v>
      </c>
      <c r="F189" s="11">
        <v>19</v>
      </c>
      <c r="G189" s="9" t="s">
        <v>1247</v>
      </c>
      <c r="H189" s="244" t="s">
        <v>1248</v>
      </c>
      <c r="I189" s="244" t="s">
        <v>2293</v>
      </c>
    </row>
    <row r="190" spans="1:9">
      <c r="A190">
        <f t="shared" si="2"/>
        <v>0</v>
      </c>
      <c r="B190" s="69">
        <v>41285</v>
      </c>
      <c r="C190" s="7" t="s">
        <v>948</v>
      </c>
      <c r="D190" s="7">
        <v>347</v>
      </c>
      <c r="E190" s="7" t="s">
        <v>1249</v>
      </c>
      <c r="F190" s="11">
        <v>35</v>
      </c>
      <c r="G190" s="9" t="s">
        <v>1250</v>
      </c>
      <c r="H190" s="244"/>
      <c r="I190" s="244"/>
    </row>
    <row r="191" spans="1:9">
      <c r="A191">
        <f t="shared" si="2"/>
        <v>0</v>
      </c>
      <c r="B191" s="69">
        <v>41286</v>
      </c>
      <c r="C191" s="7" t="s">
        <v>948</v>
      </c>
      <c r="D191" s="7">
        <v>347</v>
      </c>
      <c r="E191" s="7" t="s">
        <v>1251</v>
      </c>
      <c r="F191" s="11">
        <v>60</v>
      </c>
      <c r="G191" s="9" t="s">
        <v>1252</v>
      </c>
      <c r="H191" s="244"/>
      <c r="I191" s="244"/>
    </row>
    <row r="192" spans="1:9">
      <c r="A192" t="str">
        <f t="shared" si="2"/>
        <v>WWF127</v>
      </c>
      <c r="B192" s="69">
        <v>41287</v>
      </c>
      <c r="C192" s="7" t="s">
        <v>948</v>
      </c>
      <c r="D192" s="7">
        <v>347</v>
      </c>
      <c r="E192" s="7" t="s">
        <v>1253</v>
      </c>
      <c r="F192" s="11">
        <v>45</v>
      </c>
      <c r="G192" s="9" t="s">
        <v>1254</v>
      </c>
      <c r="H192" s="191" t="s">
        <v>1255</v>
      </c>
      <c r="I192" s="191" t="s">
        <v>2294</v>
      </c>
    </row>
    <row r="193" spans="1:9">
      <c r="A193">
        <f t="shared" si="2"/>
        <v>0</v>
      </c>
      <c r="B193" s="69">
        <v>41288</v>
      </c>
      <c r="C193" s="7" t="s">
        <v>948</v>
      </c>
      <c r="D193" s="7">
        <v>347</v>
      </c>
      <c r="E193" s="7" t="s">
        <v>1256</v>
      </c>
      <c r="F193" s="11">
        <v>70</v>
      </c>
      <c r="G193" s="9" t="s">
        <v>1257</v>
      </c>
      <c r="H193" s="191"/>
      <c r="I193" s="191"/>
    </row>
    <row r="194" spans="1:9">
      <c r="A194">
        <f t="shared" si="2"/>
        <v>0</v>
      </c>
      <c r="B194" s="69">
        <v>41289</v>
      </c>
      <c r="C194" s="7" t="s">
        <v>948</v>
      </c>
      <c r="D194" s="7">
        <v>347</v>
      </c>
      <c r="E194" s="7" t="s">
        <v>1258</v>
      </c>
      <c r="F194" s="11">
        <v>30</v>
      </c>
      <c r="G194" s="9" t="s">
        <v>1259</v>
      </c>
      <c r="H194" s="191"/>
      <c r="I194" s="191"/>
    </row>
    <row r="195" spans="1:9">
      <c r="A195" t="str">
        <f t="shared" ref="A195:A258" si="3">I195</f>
        <v>WWF128</v>
      </c>
      <c r="B195" s="73">
        <v>41293</v>
      </c>
      <c r="C195" s="32" t="s">
        <v>948</v>
      </c>
      <c r="D195" s="32">
        <v>404</v>
      </c>
      <c r="E195" s="32" t="s">
        <v>1260</v>
      </c>
      <c r="F195" s="33">
        <v>38</v>
      </c>
      <c r="G195" s="9" t="s">
        <v>1261</v>
      </c>
      <c r="H195" s="9" t="s">
        <v>1261</v>
      </c>
      <c r="I195" s="34" t="s">
        <v>1262</v>
      </c>
    </row>
    <row r="196" spans="1:9">
      <c r="A196" t="str">
        <f t="shared" si="3"/>
        <v>WWF129</v>
      </c>
      <c r="B196" s="73" t="s">
        <v>1263</v>
      </c>
      <c r="C196" s="32" t="s">
        <v>948</v>
      </c>
      <c r="D196" s="32">
        <v>352</v>
      </c>
      <c r="E196" s="32" t="s">
        <v>1264</v>
      </c>
      <c r="F196" s="33">
        <v>14</v>
      </c>
      <c r="G196" s="9" t="s">
        <v>1265</v>
      </c>
      <c r="H196" s="203" t="s">
        <v>1266</v>
      </c>
      <c r="I196" s="203" t="s">
        <v>2295</v>
      </c>
    </row>
    <row r="197" spans="1:9">
      <c r="A197">
        <f t="shared" si="3"/>
        <v>0</v>
      </c>
      <c r="B197" s="73" t="s">
        <v>1267</v>
      </c>
      <c r="C197" s="32" t="s">
        <v>948</v>
      </c>
      <c r="D197" s="32">
        <v>352</v>
      </c>
      <c r="E197" s="32" t="s">
        <v>1268</v>
      </c>
      <c r="F197" s="33">
        <v>30</v>
      </c>
      <c r="G197" s="9" t="s">
        <v>1269</v>
      </c>
      <c r="H197" s="203"/>
      <c r="I197" s="203"/>
    </row>
    <row r="198" spans="1:9">
      <c r="A198">
        <f t="shared" si="3"/>
        <v>0</v>
      </c>
      <c r="B198" s="73" t="s">
        <v>1270</v>
      </c>
      <c r="C198" s="32" t="s">
        <v>948</v>
      </c>
      <c r="D198" s="32">
        <v>352</v>
      </c>
      <c r="E198" s="32" t="s">
        <v>1271</v>
      </c>
      <c r="F198" s="33">
        <v>20</v>
      </c>
      <c r="G198" s="9" t="s">
        <v>1272</v>
      </c>
      <c r="H198" s="203"/>
      <c r="I198" s="203"/>
    </row>
    <row r="199" spans="1:9">
      <c r="A199">
        <f t="shared" si="3"/>
        <v>0</v>
      </c>
      <c r="B199" s="73" t="s">
        <v>1273</v>
      </c>
      <c r="C199" s="32" t="s">
        <v>948</v>
      </c>
      <c r="D199" s="32">
        <v>352</v>
      </c>
      <c r="E199" s="32" t="s">
        <v>1274</v>
      </c>
      <c r="F199" s="33">
        <v>38</v>
      </c>
      <c r="G199" s="9" t="s">
        <v>1275</v>
      </c>
      <c r="H199" s="203"/>
      <c r="I199" s="203"/>
    </row>
    <row r="200" spans="1:9">
      <c r="A200" t="str">
        <f t="shared" si="3"/>
        <v>WWF130</v>
      </c>
      <c r="B200" s="73" t="s">
        <v>1276</v>
      </c>
      <c r="C200" s="32" t="s">
        <v>948</v>
      </c>
      <c r="D200" s="32">
        <v>405</v>
      </c>
      <c r="E200" s="32" t="s">
        <v>1277</v>
      </c>
      <c r="F200" s="33">
        <v>25</v>
      </c>
      <c r="G200" s="9" t="s">
        <v>1278</v>
      </c>
      <c r="H200" s="217" t="s">
        <v>1279</v>
      </c>
      <c r="I200" s="217" t="s">
        <v>2296</v>
      </c>
    </row>
    <row r="201" spans="1:9">
      <c r="A201">
        <f t="shared" si="3"/>
        <v>0</v>
      </c>
      <c r="B201" s="73" t="s">
        <v>1280</v>
      </c>
      <c r="C201" s="32" t="s">
        <v>948</v>
      </c>
      <c r="D201" s="32">
        <v>405</v>
      </c>
      <c r="E201" s="32" t="s">
        <v>1281</v>
      </c>
      <c r="F201" s="33">
        <v>26</v>
      </c>
      <c r="G201" s="9" t="s">
        <v>1282</v>
      </c>
      <c r="H201" s="217"/>
      <c r="I201" s="217"/>
    </row>
    <row r="202" spans="1:9">
      <c r="A202">
        <f t="shared" si="3"/>
        <v>0</v>
      </c>
      <c r="B202" s="73" t="s">
        <v>1283</v>
      </c>
      <c r="C202" s="32" t="s">
        <v>948</v>
      </c>
      <c r="D202" s="32">
        <v>405</v>
      </c>
      <c r="E202" s="32" t="s">
        <v>1284</v>
      </c>
      <c r="F202" s="33">
        <v>21</v>
      </c>
      <c r="G202" s="9" t="s">
        <v>1285</v>
      </c>
      <c r="H202" s="217"/>
      <c r="I202" s="217"/>
    </row>
    <row r="203" spans="1:9">
      <c r="A203">
        <f t="shared" si="3"/>
        <v>0</v>
      </c>
      <c r="B203" s="73" t="s">
        <v>1286</v>
      </c>
      <c r="C203" s="32" t="s">
        <v>948</v>
      </c>
      <c r="D203" s="32">
        <v>405</v>
      </c>
      <c r="E203" s="32" t="s">
        <v>1287</v>
      </c>
      <c r="F203" s="33">
        <v>11</v>
      </c>
      <c r="G203" s="9" t="s">
        <v>1288</v>
      </c>
      <c r="H203" s="217"/>
      <c r="I203" s="217"/>
    </row>
    <row r="204" spans="1:9">
      <c r="A204" t="str">
        <f t="shared" si="3"/>
        <v>WWF131</v>
      </c>
      <c r="B204" s="73" t="s">
        <v>1289</v>
      </c>
      <c r="C204" s="32" t="s">
        <v>948</v>
      </c>
      <c r="D204" s="32">
        <v>346</v>
      </c>
      <c r="E204" s="32" t="s">
        <v>1290</v>
      </c>
      <c r="F204" s="33">
        <v>45</v>
      </c>
      <c r="G204" s="9" t="s">
        <v>1291</v>
      </c>
      <c r="H204" s="245" t="s">
        <v>1292</v>
      </c>
      <c r="I204" s="245" t="s">
        <v>2297</v>
      </c>
    </row>
    <row r="205" spans="1:9">
      <c r="A205">
        <f t="shared" si="3"/>
        <v>0</v>
      </c>
      <c r="B205" s="73" t="s">
        <v>1293</v>
      </c>
      <c r="C205" s="32" t="s">
        <v>948</v>
      </c>
      <c r="D205" s="32">
        <v>346</v>
      </c>
      <c r="E205" s="32" t="s">
        <v>1294</v>
      </c>
      <c r="F205" s="33">
        <v>50</v>
      </c>
      <c r="G205" s="9" t="s">
        <v>1295</v>
      </c>
      <c r="H205" s="245"/>
      <c r="I205" s="245"/>
    </row>
    <row r="206" spans="1:9">
      <c r="A206" t="str">
        <f t="shared" si="3"/>
        <v>WWF132</v>
      </c>
      <c r="B206" s="73" t="s">
        <v>1296</v>
      </c>
      <c r="C206" s="32" t="s">
        <v>948</v>
      </c>
      <c r="D206" s="32">
        <v>346</v>
      </c>
      <c r="E206" s="32" t="s">
        <v>1297</v>
      </c>
      <c r="F206" s="33">
        <v>65</v>
      </c>
      <c r="G206" s="9" t="s">
        <v>1298</v>
      </c>
      <c r="H206" s="246" t="s">
        <v>1299</v>
      </c>
      <c r="I206" s="246" t="s">
        <v>1300</v>
      </c>
    </row>
    <row r="207" spans="1:9">
      <c r="A207">
        <f t="shared" si="3"/>
        <v>0</v>
      </c>
      <c r="B207" s="35">
        <v>41279</v>
      </c>
      <c r="C207" s="32" t="s">
        <v>948</v>
      </c>
      <c r="D207" s="32">
        <v>346</v>
      </c>
      <c r="E207" s="32" t="s">
        <v>1301</v>
      </c>
      <c r="F207" s="33">
        <v>85</v>
      </c>
      <c r="G207" s="9" t="s">
        <v>1302</v>
      </c>
      <c r="H207" s="246"/>
      <c r="I207" s="246"/>
    </row>
    <row r="208" spans="1:9">
      <c r="A208" t="str">
        <f t="shared" si="3"/>
        <v>WWF133</v>
      </c>
      <c r="B208" s="35">
        <v>41460</v>
      </c>
      <c r="C208" s="32" t="s">
        <v>948</v>
      </c>
      <c r="D208" s="32">
        <v>346</v>
      </c>
      <c r="E208" s="32" t="s">
        <v>1303</v>
      </c>
      <c r="F208" s="33">
        <v>90</v>
      </c>
      <c r="G208" s="9" t="s">
        <v>1304</v>
      </c>
      <c r="H208" s="247" t="s">
        <v>1305</v>
      </c>
      <c r="I208" s="247" t="s">
        <v>2298</v>
      </c>
    </row>
    <row r="209" spans="1:9">
      <c r="A209">
        <f t="shared" si="3"/>
        <v>0</v>
      </c>
      <c r="B209" s="35">
        <v>41491</v>
      </c>
      <c r="C209" s="32" t="s">
        <v>948</v>
      </c>
      <c r="D209" s="32">
        <v>346</v>
      </c>
      <c r="E209" s="32" t="s">
        <v>1306</v>
      </c>
      <c r="F209" s="33">
        <v>35</v>
      </c>
      <c r="G209" s="9" t="s">
        <v>1307</v>
      </c>
      <c r="H209" s="247"/>
      <c r="I209" s="247"/>
    </row>
    <row r="210" spans="1:9">
      <c r="A210" t="str">
        <f t="shared" si="3"/>
        <v>WWF134</v>
      </c>
      <c r="B210" s="74">
        <v>41290</v>
      </c>
      <c r="C210" s="32" t="s">
        <v>948</v>
      </c>
      <c r="D210" s="32">
        <v>346</v>
      </c>
      <c r="E210" s="32" t="s">
        <v>1308</v>
      </c>
      <c r="F210" s="33">
        <v>20</v>
      </c>
      <c r="G210" s="9" t="s">
        <v>1309</v>
      </c>
      <c r="H210" s="226" t="s">
        <v>1310</v>
      </c>
      <c r="I210" s="226" t="s">
        <v>2299</v>
      </c>
    </row>
    <row r="211" spans="1:9">
      <c r="A211">
        <f t="shared" si="3"/>
        <v>0</v>
      </c>
      <c r="B211" s="74">
        <v>41291</v>
      </c>
      <c r="C211" s="32" t="s">
        <v>948</v>
      </c>
      <c r="D211" s="32">
        <v>346</v>
      </c>
      <c r="E211" s="32" t="s">
        <v>1311</v>
      </c>
      <c r="F211" s="11">
        <v>50</v>
      </c>
      <c r="G211" s="9" t="s">
        <v>1312</v>
      </c>
      <c r="H211" s="226"/>
      <c r="I211" s="226"/>
    </row>
    <row r="212" spans="1:9">
      <c r="A212">
        <f t="shared" si="3"/>
        <v>0</v>
      </c>
      <c r="B212" s="74">
        <v>41292</v>
      </c>
      <c r="C212" s="32" t="s">
        <v>948</v>
      </c>
      <c r="D212" s="32">
        <v>346</v>
      </c>
      <c r="E212" s="32" t="s">
        <v>1313</v>
      </c>
      <c r="F212" s="11">
        <v>20</v>
      </c>
      <c r="G212" s="9" t="s">
        <v>1314</v>
      </c>
      <c r="H212" s="226"/>
      <c r="I212" s="226"/>
    </row>
    <row r="213" spans="1:9">
      <c r="A213">
        <f t="shared" si="3"/>
        <v>0</v>
      </c>
      <c r="B213" s="74">
        <v>41293</v>
      </c>
      <c r="C213" s="32" t="s">
        <v>948</v>
      </c>
      <c r="D213" s="32">
        <v>346</v>
      </c>
      <c r="E213" s="32" t="s">
        <v>1315</v>
      </c>
      <c r="F213" s="11">
        <v>15</v>
      </c>
      <c r="G213" s="9" t="s">
        <v>1316</v>
      </c>
      <c r="H213" s="226"/>
      <c r="I213" s="226"/>
    </row>
    <row r="214" spans="1:9">
      <c r="A214" t="str">
        <f t="shared" si="3"/>
        <v>WWF135</v>
      </c>
      <c r="B214" s="74" t="s">
        <v>1317</v>
      </c>
      <c r="C214" s="32" t="s">
        <v>948</v>
      </c>
      <c r="D214" s="32">
        <v>345</v>
      </c>
      <c r="E214" s="32" t="s">
        <v>1318</v>
      </c>
      <c r="F214" s="11">
        <v>30</v>
      </c>
      <c r="G214" s="9" t="s">
        <v>1319</v>
      </c>
      <c r="H214" s="228" t="s">
        <v>1320</v>
      </c>
      <c r="I214" s="228" t="s">
        <v>1321</v>
      </c>
    </row>
    <row r="215" spans="1:9">
      <c r="A215">
        <f t="shared" si="3"/>
        <v>0</v>
      </c>
      <c r="B215" s="74" t="s">
        <v>1322</v>
      </c>
      <c r="C215" s="32" t="s">
        <v>948</v>
      </c>
      <c r="D215" s="32">
        <v>345</v>
      </c>
      <c r="E215" s="32" t="s">
        <v>1323</v>
      </c>
      <c r="F215" s="11">
        <v>20</v>
      </c>
      <c r="G215" s="9" t="s">
        <v>1324</v>
      </c>
      <c r="H215" s="228"/>
      <c r="I215" s="228"/>
    </row>
    <row r="216" spans="1:9">
      <c r="A216">
        <f t="shared" si="3"/>
        <v>0</v>
      </c>
      <c r="B216" s="74" t="s">
        <v>1325</v>
      </c>
      <c r="C216" s="32" t="s">
        <v>948</v>
      </c>
      <c r="D216" s="32">
        <v>345</v>
      </c>
      <c r="E216" s="32" t="s">
        <v>1326</v>
      </c>
      <c r="F216" s="11">
        <v>40</v>
      </c>
      <c r="G216" s="9" t="s">
        <v>1327</v>
      </c>
      <c r="H216" s="228"/>
      <c r="I216" s="228"/>
    </row>
    <row r="217" spans="1:9">
      <c r="A217">
        <f t="shared" si="3"/>
        <v>0</v>
      </c>
      <c r="B217" s="74" t="s">
        <v>1328</v>
      </c>
      <c r="C217" s="32" t="s">
        <v>948</v>
      </c>
      <c r="D217" s="32">
        <v>345</v>
      </c>
      <c r="E217" s="32" t="s">
        <v>1329</v>
      </c>
      <c r="F217" s="11">
        <v>15</v>
      </c>
      <c r="G217" s="9" t="s">
        <v>1330</v>
      </c>
      <c r="H217" s="228"/>
      <c r="I217" s="228"/>
    </row>
    <row r="218" spans="1:9">
      <c r="A218">
        <f t="shared" si="3"/>
        <v>0</v>
      </c>
      <c r="B218" s="74" t="s">
        <v>1331</v>
      </c>
      <c r="C218" s="32" t="s">
        <v>948</v>
      </c>
      <c r="D218" s="32">
        <v>345</v>
      </c>
      <c r="E218" s="32" t="s">
        <v>1332</v>
      </c>
      <c r="F218" s="11">
        <v>10</v>
      </c>
      <c r="G218" s="9" t="s">
        <v>1333</v>
      </c>
      <c r="H218" s="228"/>
      <c r="I218" s="228"/>
    </row>
    <row r="219" spans="1:9">
      <c r="A219" t="str">
        <f t="shared" si="3"/>
        <v>WWF136</v>
      </c>
      <c r="B219" s="75" t="s">
        <v>1286</v>
      </c>
      <c r="C219" s="32" t="s">
        <v>948</v>
      </c>
      <c r="D219" s="36">
        <v>348</v>
      </c>
      <c r="E219" s="36" t="s">
        <v>1334</v>
      </c>
      <c r="F219" s="37">
        <v>15</v>
      </c>
      <c r="G219" s="9" t="s">
        <v>1335</v>
      </c>
      <c r="H219" s="217" t="s">
        <v>1336</v>
      </c>
      <c r="I219" s="217" t="s">
        <v>1337</v>
      </c>
    </row>
    <row r="220" spans="1:9">
      <c r="A220">
        <f t="shared" si="3"/>
        <v>0</v>
      </c>
      <c r="B220" s="75" t="s">
        <v>1338</v>
      </c>
      <c r="C220" s="32" t="s">
        <v>948</v>
      </c>
      <c r="D220" s="36">
        <v>348</v>
      </c>
      <c r="E220" s="36" t="s">
        <v>1339</v>
      </c>
      <c r="F220" s="11">
        <v>20</v>
      </c>
      <c r="G220" s="9" t="s">
        <v>1340</v>
      </c>
      <c r="H220" s="217"/>
      <c r="I220" s="217"/>
    </row>
    <row r="221" spans="1:9">
      <c r="A221">
        <f t="shared" si="3"/>
        <v>0</v>
      </c>
      <c r="B221" s="75" t="s">
        <v>1341</v>
      </c>
      <c r="C221" s="32" t="s">
        <v>948</v>
      </c>
      <c r="D221" s="36">
        <v>348</v>
      </c>
      <c r="E221" s="36" t="s">
        <v>1342</v>
      </c>
      <c r="F221" s="11">
        <v>35</v>
      </c>
      <c r="G221" s="9" t="s">
        <v>1343</v>
      </c>
      <c r="H221" s="217"/>
      <c r="I221" s="217"/>
    </row>
    <row r="222" spans="1:9">
      <c r="A222" t="str">
        <f t="shared" si="3"/>
        <v>WWF137</v>
      </c>
      <c r="B222" s="75" t="s">
        <v>1325</v>
      </c>
      <c r="C222" s="32" t="s">
        <v>948</v>
      </c>
      <c r="D222" s="36">
        <v>352</v>
      </c>
      <c r="E222" s="36" t="s">
        <v>1344</v>
      </c>
      <c r="F222" s="11">
        <v>7</v>
      </c>
      <c r="G222" s="9" t="s">
        <v>1345</v>
      </c>
      <c r="H222" s="220" t="s">
        <v>1346</v>
      </c>
      <c r="I222" s="220" t="s">
        <v>2300</v>
      </c>
    </row>
    <row r="223" spans="1:9">
      <c r="A223">
        <f t="shared" si="3"/>
        <v>0</v>
      </c>
      <c r="B223" s="75" t="s">
        <v>1328</v>
      </c>
      <c r="C223" s="32" t="s">
        <v>948</v>
      </c>
      <c r="D223" s="36">
        <v>352</v>
      </c>
      <c r="E223" s="36" t="s">
        <v>1347</v>
      </c>
      <c r="F223" s="11">
        <v>20</v>
      </c>
      <c r="G223" s="9" t="s">
        <v>1348</v>
      </c>
      <c r="H223" s="220"/>
      <c r="I223" s="220"/>
    </row>
    <row r="224" spans="1:9">
      <c r="A224">
        <f t="shared" si="3"/>
        <v>0</v>
      </c>
      <c r="B224" s="75" t="s">
        <v>1331</v>
      </c>
      <c r="C224" s="32" t="s">
        <v>948</v>
      </c>
      <c r="D224" s="36">
        <v>352</v>
      </c>
      <c r="E224" s="36" t="s">
        <v>1349</v>
      </c>
      <c r="F224" s="11">
        <v>30</v>
      </c>
      <c r="G224" s="9" t="s">
        <v>1350</v>
      </c>
      <c r="H224" s="220"/>
      <c r="I224" s="220"/>
    </row>
    <row r="225" spans="1:9">
      <c r="A225">
        <f t="shared" si="3"/>
        <v>0</v>
      </c>
      <c r="B225" s="75" t="s">
        <v>1351</v>
      </c>
      <c r="C225" s="38" t="s">
        <v>948</v>
      </c>
      <c r="D225" s="39">
        <v>352</v>
      </c>
      <c r="E225" s="39" t="s">
        <v>1352</v>
      </c>
      <c r="F225" s="40">
        <v>25</v>
      </c>
      <c r="G225" s="9" t="s">
        <v>1353</v>
      </c>
      <c r="H225" s="220"/>
      <c r="I225" s="220"/>
    </row>
    <row r="226" spans="1:9">
      <c r="A226" t="str">
        <f t="shared" si="3"/>
        <v>WWF138</v>
      </c>
      <c r="B226" s="67" t="s">
        <v>1354</v>
      </c>
      <c r="C226" s="32" t="s">
        <v>948</v>
      </c>
      <c r="D226" s="41">
        <v>352</v>
      </c>
      <c r="E226" s="41" t="s">
        <v>1355</v>
      </c>
      <c r="F226" s="41">
        <v>31</v>
      </c>
      <c r="G226" s="9" t="s">
        <v>1356</v>
      </c>
      <c r="H226" s="191" t="s">
        <v>1357</v>
      </c>
      <c r="I226" s="191" t="s">
        <v>2301</v>
      </c>
    </row>
    <row r="227" spans="1:9">
      <c r="A227">
        <f t="shared" si="3"/>
        <v>0</v>
      </c>
      <c r="B227" s="67" t="s">
        <v>1358</v>
      </c>
      <c r="C227" s="32" t="s">
        <v>948</v>
      </c>
      <c r="D227" s="41">
        <v>352</v>
      </c>
      <c r="E227" s="41" t="s">
        <v>1359</v>
      </c>
      <c r="F227" s="41">
        <v>27</v>
      </c>
      <c r="G227" s="9" t="s">
        <v>1360</v>
      </c>
      <c r="H227" s="191"/>
      <c r="I227" s="191"/>
    </row>
    <row r="228" spans="1:9">
      <c r="A228">
        <f t="shared" si="3"/>
        <v>0</v>
      </c>
      <c r="B228" s="67" t="s">
        <v>1361</v>
      </c>
      <c r="C228" s="32" t="s">
        <v>948</v>
      </c>
      <c r="D228" s="41">
        <v>352</v>
      </c>
      <c r="E228" s="41" t="s">
        <v>1362</v>
      </c>
      <c r="F228" s="41">
        <v>45</v>
      </c>
      <c r="G228" s="9" t="s">
        <v>1363</v>
      </c>
      <c r="H228" s="191"/>
      <c r="I228" s="191"/>
    </row>
    <row r="229" spans="1:9">
      <c r="A229">
        <f t="shared" si="3"/>
        <v>0</v>
      </c>
      <c r="B229" s="67" t="s">
        <v>1364</v>
      </c>
      <c r="C229" s="32" t="s">
        <v>948</v>
      </c>
      <c r="D229" s="41">
        <v>352</v>
      </c>
      <c r="E229" s="41" t="s">
        <v>1365</v>
      </c>
      <c r="F229" s="41">
        <v>31</v>
      </c>
      <c r="G229" s="9" t="s">
        <v>1366</v>
      </c>
      <c r="H229" s="191"/>
      <c r="I229" s="191"/>
    </row>
    <row r="230" spans="1:9">
      <c r="A230" t="str">
        <f t="shared" si="3"/>
        <v>WWF139</v>
      </c>
      <c r="B230" s="69" t="s">
        <v>1367</v>
      </c>
      <c r="C230" s="32" t="s">
        <v>948</v>
      </c>
      <c r="D230" s="41">
        <v>405</v>
      </c>
      <c r="E230" s="41" t="s">
        <v>1368</v>
      </c>
      <c r="F230" s="41">
        <v>17</v>
      </c>
      <c r="G230" s="9" t="s">
        <v>1369</v>
      </c>
      <c r="H230" s="252" t="s">
        <v>1370</v>
      </c>
      <c r="I230" s="252" t="s">
        <v>1371</v>
      </c>
    </row>
    <row r="231" spans="1:9">
      <c r="A231">
        <f t="shared" si="3"/>
        <v>0</v>
      </c>
      <c r="B231" s="69" t="s">
        <v>1372</v>
      </c>
      <c r="C231" s="32" t="s">
        <v>948</v>
      </c>
      <c r="D231" s="41">
        <v>405</v>
      </c>
      <c r="E231" s="41" t="s">
        <v>1373</v>
      </c>
      <c r="F231" s="41">
        <v>30</v>
      </c>
      <c r="G231" s="9" t="s">
        <v>1374</v>
      </c>
      <c r="H231" s="252"/>
      <c r="I231" s="252"/>
    </row>
    <row r="232" spans="1:9">
      <c r="A232">
        <f t="shared" si="3"/>
        <v>0</v>
      </c>
      <c r="B232" s="69" t="s">
        <v>1375</v>
      </c>
      <c r="C232" s="32" t="s">
        <v>948</v>
      </c>
      <c r="D232" s="41">
        <v>405</v>
      </c>
      <c r="E232" s="41" t="s">
        <v>1376</v>
      </c>
      <c r="F232" s="41">
        <v>25</v>
      </c>
      <c r="G232" s="9" t="s">
        <v>1377</v>
      </c>
      <c r="H232" s="252"/>
      <c r="I232" s="252"/>
    </row>
    <row r="233" spans="1:9">
      <c r="A233">
        <f t="shared" si="3"/>
        <v>0</v>
      </c>
      <c r="B233" s="69" t="s">
        <v>1378</v>
      </c>
      <c r="C233" s="32" t="s">
        <v>948</v>
      </c>
      <c r="D233" s="41">
        <v>405</v>
      </c>
      <c r="E233" s="41" t="s">
        <v>1379</v>
      </c>
      <c r="F233" s="41">
        <v>37</v>
      </c>
      <c r="G233" s="9" t="s">
        <v>1380</v>
      </c>
      <c r="H233" s="252"/>
      <c r="I233" s="252"/>
    </row>
    <row r="234" spans="1:9">
      <c r="A234" t="str">
        <f t="shared" si="3"/>
        <v>WWF140</v>
      </c>
      <c r="B234" s="80">
        <v>41264</v>
      </c>
      <c r="C234" s="7" t="s">
        <v>948</v>
      </c>
      <c r="D234" s="42">
        <v>352</v>
      </c>
      <c r="E234" s="43" t="s">
        <v>1381</v>
      </c>
      <c r="F234" s="44">
        <v>184</v>
      </c>
      <c r="G234" s="45" t="s">
        <v>1382</v>
      </c>
      <c r="H234" s="45" t="s">
        <v>1382</v>
      </c>
      <c r="I234" s="34" t="s">
        <v>1383</v>
      </c>
    </row>
    <row r="235" spans="1:9">
      <c r="A235" t="str">
        <f t="shared" si="3"/>
        <v>WWF141</v>
      </c>
      <c r="B235" s="80">
        <v>41264</v>
      </c>
      <c r="C235" s="7" t="s">
        <v>948</v>
      </c>
      <c r="D235" s="42">
        <v>352</v>
      </c>
      <c r="E235" s="46" t="s">
        <v>1384</v>
      </c>
      <c r="F235" s="44">
        <v>40</v>
      </c>
      <c r="G235" s="45" t="s">
        <v>1385</v>
      </c>
      <c r="H235" s="248" t="s">
        <v>1386</v>
      </c>
      <c r="I235" s="248" t="s">
        <v>2302</v>
      </c>
    </row>
    <row r="236" spans="1:9" ht="17" thickBot="1">
      <c r="A236">
        <f t="shared" si="3"/>
        <v>0</v>
      </c>
      <c r="B236" s="80">
        <v>41264</v>
      </c>
      <c r="C236" s="7" t="s">
        <v>948</v>
      </c>
      <c r="D236" s="42">
        <v>352</v>
      </c>
      <c r="E236" s="46" t="s">
        <v>1387</v>
      </c>
      <c r="F236" s="44">
        <v>70</v>
      </c>
      <c r="G236" s="45" t="s">
        <v>1388</v>
      </c>
      <c r="H236" s="249"/>
      <c r="I236" s="249"/>
    </row>
    <row r="237" spans="1:9">
      <c r="A237" t="str">
        <f t="shared" si="3"/>
        <v>WWF142</v>
      </c>
      <c r="B237" s="80">
        <v>41264</v>
      </c>
      <c r="C237" s="7" t="s">
        <v>948</v>
      </c>
      <c r="D237" s="42">
        <v>352</v>
      </c>
      <c r="E237" s="46" t="s">
        <v>1389</v>
      </c>
      <c r="F237" s="44">
        <v>20</v>
      </c>
      <c r="G237" s="45" t="s">
        <v>1390</v>
      </c>
      <c r="H237" s="250" t="s">
        <v>1391</v>
      </c>
      <c r="I237" s="250" t="s">
        <v>2303</v>
      </c>
    </row>
    <row r="238" spans="1:9">
      <c r="A238">
        <f t="shared" si="3"/>
        <v>0</v>
      </c>
      <c r="B238" s="80">
        <v>41264</v>
      </c>
      <c r="C238" s="7" t="s">
        <v>948</v>
      </c>
      <c r="D238" s="42">
        <v>352</v>
      </c>
      <c r="E238" s="46" t="s">
        <v>1392</v>
      </c>
      <c r="F238" s="44">
        <v>18</v>
      </c>
      <c r="G238" s="45" t="s">
        <v>1393</v>
      </c>
      <c r="H238" s="251"/>
      <c r="I238" s="251"/>
    </row>
    <row r="239" spans="1:9">
      <c r="A239" t="str">
        <f t="shared" si="3"/>
        <v>WWF143</v>
      </c>
      <c r="B239" s="80">
        <v>41264</v>
      </c>
      <c r="C239" s="7" t="s">
        <v>948</v>
      </c>
      <c r="D239" s="42">
        <v>352</v>
      </c>
      <c r="E239" s="43" t="s">
        <v>1394</v>
      </c>
      <c r="F239" s="44">
        <v>30</v>
      </c>
      <c r="G239" s="45" t="s">
        <v>1395</v>
      </c>
      <c r="H239" s="45" t="s">
        <v>1395</v>
      </c>
      <c r="I239" s="13" t="s">
        <v>1396</v>
      </c>
    </row>
    <row r="240" spans="1:9">
      <c r="A240" t="str">
        <f t="shared" si="3"/>
        <v>WWF144</v>
      </c>
      <c r="B240" s="80">
        <v>41264</v>
      </c>
      <c r="C240" s="7" t="s">
        <v>948</v>
      </c>
      <c r="D240" s="42">
        <v>352</v>
      </c>
      <c r="E240" s="43" t="s">
        <v>1397</v>
      </c>
      <c r="F240" s="44">
        <v>203</v>
      </c>
      <c r="G240" s="45" t="s">
        <v>1398</v>
      </c>
      <c r="H240" s="45" t="s">
        <v>1398</v>
      </c>
      <c r="I240" s="13" t="s">
        <v>1399</v>
      </c>
    </row>
    <row r="241" spans="1:9">
      <c r="A241" t="str">
        <f t="shared" si="3"/>
        <v>WWF145</v>
      </c>
      <c r="B241" s="80">
        <v>41264</v>
      </c>
      <c r="C241" s="7" t="s">
        <v>948</v>
      </c>
      <c r="D241" s="42">
        <v>352</v>
      </c>
      <c r="E241" s="43" t="s">
        <v>1400</v>
      </c>
      <c r="F241" s="44">
        <v>70</v>
      </c>
      <c r="G241" s="45" t="s">
        <v>1401</v>
      </c>
      <c r="H241" s="211" t="s">
        <v>1402</v>
      </c>
      <c r="I241" s="211" t="s">
        <v>2304</v>
      </c>
    </row>
    <row r="242" spans="1:9">
      <c r="A242">
        <f t="shared" si="3"/>
        <v>0</v>
      </c>
      <c r="B242" s="80">
        <v>41264</v>
      </c>
      <c r="C242" s="7" t="s">
        <v>948</v>
      </c>
      <c r="D242" s="42">
        <v>352</v>
      </c>
      <c r="E242" s="43" t="s">
        <v>1403</v>
      </c>
      <c r="F242" s="44">
        <v>30</v>
      </c>
      <c r="G242" s="45" t="s">
        <v>1404</v>
      </c>
      <c r="H242" s="212"/>
      <c r="I242" s="212"/>
    </row>
    <row r="243" spans="1:9">
      <c r="A243" t="str">
        <f t="shared" si="3"/>
        <v>WWF146</v>
      </c>
      <c r="B243" s="80">
        <v>41265</v>
      </c>
      <c r="C243" s="7" t="s">
        <v>948</v>
      </c>
      <c r="D243" s="42">
        <v>352</v>
      </c>
      <c r="E243" s="43" t="s">
        <v>1405</v>
      </c>
      <c r="F243" s="44">
        <v>300</v>
      </c>
      <c r="G243" s="45" t="s">
        <v>1406</v>
      </c>
      <c r="H243" s="45" t="s">
        <v>1406</v>
      </c>
      <c r="I243" s="47" t="s">
        <v>2305</v>
      </c>
    </row>
    <row r="244" spans="1:9">
      <c r="A244" t="str">
        <f t="shared" si="3"/>
        <v>WWF147</v>
      </c>
      <c r="B244" s="80">
        <v>41265</v>
      </c>
      <c r="C244" s="7" t="s">
        <v>948</v>
      </c>
      <c r="D244" s="42">
        <v>352</v>
      </c>
      <c r="E244" s="43" t="s">
        <v>1405</v>
      </c>
      <c r="F244" s="44">
        <v>121</v>
      </c>
      <c r="G244" s="45" t="s">
        <v>1407</v>
      </c>
      <c r="H244" s="45" t="s">
        <v>1407</v>
      </c>
      <c r="I244" s="48" t="s">
        <v>2306</v>
      </c>
    </row>
    <row r="245" spans="1:9">
      <c r="A245" t="str">
        <f t="shared" si="3"/>
        <v>WWF148</v>
      </c>
      <c r="B245" s="80">
        <v>41265</v>
      </c>
      <c r="C245" s="7" t="s">
        <v>948</v>
      </c>
      <c r="D245" s="42">
        <v>352</v>
      </c>
      <c r="E245" s="43" t="s">
        <v>1408</v>
      </c>
      <c r="F245" s="44">
        <v>156</v>
      </c>
      <c r="G245" s="45" t="s">
        <v>1409</v>
      </c>
      <c r="H245" s="198" t="s">
        <v>1410</v>
      </c>
      <c r="I245" s="198" t="s">
        <v>1411</v>
      </c>
    </row>
    <row r="246" spans="1:9">
      <c r="A246">
        <f t="shared" si="3"/>
        <v>0</v>
      </c>
      <c r="B246" s="80">
        <v>41265</v>
      </c>
      <c r="C246" s="7" t="s">
        <v>948</v>
      </c>
      <c r="D246" s="42">
        <v>352</v>
      </c>
      <c r="E246" s="43" t="s">
        <v>1412</v>
      </c>
      <c r="F246" s="44">
        <v>80</v>
      </c>
      <c r="G246" s="45" t="s">
        <v>1413</v>
      </c>
      <c r="H246" s="198"/>
      <c r="I246" s="198"/>
    </row>
    <row r="247" spans="1:9">
      <c r="A247" t="str">
        <f t="shared" si="3"/>
        <v>WWF149</v>
      </c>
      <c r="B247" s="80">
        <v>41265</v>
      </c>
      <c r="C247" s="7" t="s">
        <v>948</v>
      </c>
      <c r="D247" s="42">
        <v>352</v>
      </c>
      <c r="E247" s="43" t="s">
        <v>1414</v>
      </c>
      <c r="F247" s="44">
        <v>45</v>
      </c>
      <c r="G247" s="45" t="s">
        <v>1415</v>
      </c>
      <c r="H247" s="185" t="s">
        <v>1416</v>
      </c>
      <c r="I247" s="185" t="s">
        <v>2307</v>
      </c>
    </row>
    <row r="248" spans="1:9">
      <c r="A248">
        <f t="shared" si="3"/>
        <v>0</v>
      </c>
      <c r="B248" s="80">
        <v>41265</v>
      </c>
      <c r="C248" s="7" t="s">
        <v>948</v>
      </c>
      <c r="D248" s="42">
        <v>352</v>
      </c>
      <c r="E248" s="43" t="s">
        <v>1417</v>
      </c>
      <c r="F248" s="44">
        <v>35</v>
      </c>
      <c r="G248" s="45" t="s">
        <v>1418</v>
      </c>
      <c r="H248" s="185"/>
      <c r="I248" s="185"/>
    </row>
    <row r="249" spans="1:9">
      <c r="A249" t="str">
        <f t="shared" si="3"/>
        <v>WWF150</v>
      </c>
      <c r="B249" s="80">
        <v>41265</v>
      </c>
      <c r="C249" s="7" t="s">
        <v>948</v>
      </c>
      <c r="D249" s="42">
        <v>352</v>
      </c>
      <c r="E249" s="43" t="s">
        <v>1419</v>
      </c>
      <c r="F249" s="44">
        <v>72</v>
      </c>
      <c r="G249" s="45" t="s">
        <v>1420</v>
      </c>
      <c r="H249" s="256" t="s">
        <v>1421</v>
      </c>
      <c r="I249" s="256" t="s">
        <v>2308</v>
      </c>
    </row>
    <row r="250" spans="1:9">
      <c r="A250">
        <f t="shared" si="3"/>
        <v>0</v>
      </c>
      <c r="B250" s="80">
        <v>41265</v>
      </c>
      <c r="C250" s="7" t="s">
        <v>948</v>
      </c>
      <c r="D250" s="42">
        <v>352</v>
      </c>
      <c r="E250" s="43" t="s">
        <v>1422</v>
      </c>
      <c r="F250" s="44">
        <v>63</v>
      </c>
      <c r="G250" s="45" t="s">
        <v>1423</v>
      </c>
      <c r="H250" s="256"/>
      <c r="I250" s="256"/>
    </row>
    <row r="251" spans="1:9">
      <c r="A251">
        <f t="shared" si="3"/>
        <v>0</v>
      </c>
      <c r="B251" s="80">
        <v>41265</v>
      </c>
      <c r="C251" s="7" t="s">
        <v>948</v>
      </c>
      <c r="D251" s="42">
        <v>352</v>
      </c>
      <c r="E251" s="43" t="s">
        <v>1424</v>
      </c>
      <c r="F251" s="44">
        <v>80</v>
      </c>
      <c r="G251" s="45" t="s">
        <v>1425</v>
      </c>
      <c r="H251" s="256"/>
      <c r="I251" s="256"/>
    </row>
    <row r="252" spans="1:9">
      <c r="A252" t="str">
        <f t="shared" si="3"/>
        <v>WWF151</v>
      </c>
      <c r="B252" s="80">
        <v>41265</v>
      </c>
      <c r="C252" s="7" t="s">
        <v>948</v>
      </c>
      <c r="D252" s="42">
        <v>352</v>
      </c>
      <c r="E252" s="43" t="s">
        <v>1426</v>
      </c>
      <c r="F252" s="44">
        <v>25</v>
      </c>
      <c r="G252" s="45" t="s">
        <v>1427</v>
      </c>
      <c r="H252" s="186" t="s">
        <v>1428</v>
      </c>
      <c r="I252" s="186" t="s">
        <v>2309</v>
      </c>
    </row>
    <row r="253" spans="1:9">
      <c r="A253">
        <f t="shared" si="3"/>
        <v>0</v>
      </c>
      <c r="B253" s="80">
        <v>41265</v>
      </c>
      <c r="C253" s="7" t="s">
        <v>948</v>
      </c>
      <c r="D253" s="42">
        <v>352</v>
      </c>
      <c r="E253" s="43" t="s">
        <v>1429</v>
      </c>
      <c r="F253" s="44">
        <v>23</v>
      </c>
      <c r="G253" s="45" t="s">
        <v>1430</v>
      </c>
      <c r="H253" s="186"/>
      <c r="I253" s="186"/>
    </row>
    <row r="254" spans="1:9">
      <c r="A254">
        <f t="shared" si="3"/>
        <v>0</v>
      </c>
      <c r="B254" s="80">
        <v>41265</v>
      </c>
      <c r="C254" s="7" t="s">
        <v>948</v>
      </c>
      <c r="D254" s="42">
        <v>352</v>
      </c>
      <c r="E254" s="43" t="s">
        <v>1431</v>
      </c>
      <c r="F254" s="44">
        <v>21</v>
      </c>
      <c r="G254" s="45" t="s">
        <v>1432</v>
      </c>
      <c r="H254" s="186"/>
      <c r="I254" s="186"/>
    </row>
    <row r="255" spans="1:9">
      <c r="A255" t="str">
        <f t="shared" si="3"/>
        <v>WWF152</v>
      </c>
      <c r="B255" s="80">
        <v>41266</v>
      </c>
      <c r="C255" s="7" t="s">
        <v>948</v>
      </c>
      <c r="D255" s="42">
        <v>352</v>
      </c>
      <c r="E255" s="43" t="s">
        <v>1433</v>
      </c>
      <c r="F255" s="44">
        <v>82</v>
      </c>
      <c r="G255" s="45" t="s">
        <v>1434</v>
      </c>
      <c r="H255" s="203" t="s">
        <v>1435</v>
      </c>
      <c r="I255" s="203" t="s">
        <v>1436</v>
      </c>
    </row>
    <row r="256" spans="1:9">
      <c r="A256">
        <f t="shared" si="3"/>
        <v>0</v>
      </c>
      <c r="B256" s="80">
        <v>41266</v>
      </c>
      <c r="C256" s="7" t="s">
        <v>948</v>
      </c>
      <c r="D256" s="42">
        <v>352</v>
      </c>
      <c r="E256" s="43" t="s">
        <v>1437</v>
      </c>
      <c r="F256" s="44">
        <v>60</v>
      </c>
      <c r="G256" s="45" t="s">
        <v>1438</v>
      </c>
      <c r="H256" s="204"/>
      <c r="I256" s="204"/>
    </row>
    <row r="257" spans="1:9">
      <c r="A257" t="str">
        <f t="shared" si="3"/>
        <v>WWF153</v>
      </c>
      <c r="B257" s="80">
        <v>41266</v>
      </c>
      <c r="C257" s="7" t="s">
        <v>948</v>
      </c>
      <c r="D257" s="42">
        <v>352</v>
      </c>
      <c r="E257" s="43" t="s">
        <v>1439</v>
      </c>
      <c r="F257" s="44">
        <v>66</v>
      </c>
      <c r="G257" s="45" t="s">
        <v>1440</v>
      </c>
      <c r="H257" s="45" t="s">
        <v>1440</v>
      </c>
      <c r="I257" s="49" t="s">
        <v>2310</v>
      </c>
    </row>
    <row r="258" spans="1:9">
      <c r="A258" t="str">
        <f t="shared" si="3"/>
        <v>WWF154</v>
      </c>
      <c r="B258" s="80">
        <v>41266</v>
      </c>
      <c r="C258" s="7" t="s">
        <v>948</v>
      </c>
      <c r="D258" s="42">
        <v>352</v>
      </c>
      <c r="E258" s="43" t="s">
        <v>1441</v>
      </c>
      <c r="F258" s="44">
        <v>25</v>
      </c>
      <c r="G258" s="45" t="s">
        <v>1442</v>
      </c>
      <c r="H258" s="45" t="s">
        <v>1442</v>
      </c>
      <c r="I258" s="49" t="s">
        <v>517</v>
      </c>
    </row>
    <row r="259" spans="1:9">
      <c r="A259" t="str">
        <f t="shared" ref="A259:A322" si="4">I259</f>
        <v>WWF155</v>
      </c>
      <c r="B259" s="80">
        <v>41267</v>
      </c>
      <c r="C259" s="7" t="s">
        <v>948</v>
      </c>
      <c r="D259" s="50">
        <v>352</v>
      </c>
      <c r="E259" s="43" t="s">
        <v>1443</v>
      </c>
      <c r="F259" s="44">
        <v>151</v>
      </c>
      <c r="G259" s="45" t="s">
        <v>1444</v>
      </c>
      <c r="H259" s="45" t="s">
        <v>1444</v>
      </c>
      <c r="I259" s="49" t="s">
        <v>384</v>
      </c>
    </row>
    <row r="260" spans="1:9">
      <c r="A260" t="str">
        <f t="shared" si="4"/>
        <v>WWF156</v>
      </c>
      <c r="B260" s="80">
        <v>41267</v>
      </c>
      <c r="C260" s="7" t="s">
        <v>948</v>
      </c>
      <c r="D260" s="50">
        <v>352</v>
      </c>
      <c r="E260" s="43" t="s">
        <v>1445</v>
      </c>
      <c r="F260" s="44">
        <v>88</v>
      </c>
      <c r="G260" s="45" t="s">
        <v>1446</v>
      </c>
      <c r="H260" s="253" t="s">
        <v>1447</v>
      </c>
      <c r="I260" s="253" t="s">
        <v>1448</v>
      </c>
    </row>
    <row r="261" spans="1:9">
      <c r="A261">
        <f t="shared" si="4"/>
        <v>0</v>
      </c>
      <c r="B261" s="80">
        <v>41267</v>
      </c>
      <c r="C261" s="7" t="s">
        <v>948</v>
      </c>
      <c r="D261" s="50">
        <v>352</v>
      </c>
      <c r="E261" s="43" t="s">
        <v>1449</v>
      </c>
      <c r="F261" s="44">
        <v>83</v>
      </c>
      <c r="G261" s="45" t="s">
        <v>1450</v>
      </c>
      <c r="H261" s="253"/>
      <c r="I261" s="253"/>
    </row>
    <row r="262" spans="1:9">
      <c r="A262" t="str">
        <f t="shared" si="4"/>
        <v>WWF157</v>
      </c>
      <c r="B262" s="80">
        <v>41267</v>
      </c>
      <c r="C262" s="7" t="s">
        <v>948</v>
      </c>
      <c r="D262" s="50">
        <v>352</v>
      </c>
      <c r="E262" s="43" t="s">
        <v>1451</v>
      </c>
      <c r="F262" s="44">
        <v>56</v>
      </c>
      <c r="G262" s="45" t="s">
        <v>1452</v>
      </c>
      <c r="H262" s="45" t="s">
        <v>1452</v>
      </c>
      <c r="I262" s="13" t="s">
        <v>2311</v>
      </c>
    </row>
    <row r="263" spans="1:9">
      <c r="A263" t="str">
        <f t="shared" si="4"/>
        <v>WWF158</v>
      </c>
      <c r="B263" s="80">
        <v>41267</v>
      </c>
      <c r="C263" s="7" t="s">
        <v>948</v>
      </c>
      <c r="D263" s="50">
        <v>352</v>
      </c>
      <c r="E263" s="43" t="s">
        <v>1453</v>
      </c>
      <c r="F263" s="44">
        <v>126</v>
      </c>
      <c r="G263" s="45" t="s">
        <v>1454</v>
      </c>
      <c r="H263" s="254" t="s">
        <v>1455</v>
      </c>
      <c r="I263" s="254" t="s">
        <v>2312</v>
      </c>
    </row>
    <row r="264" spans="1:9">
      <c r="A264">
        <f t="shared" si="4"/>
        <v>0</v>
      </c>
      <c r="B264" s="80">
        <v>41267</v>
      </c>
      <c r="C264" s="7" t="s">
        <v>948</v>
      </c>
      <c r="D264" s="50">
        <v>352</v>
      </c>
      <c r="E264" s="43" t="s">
        <v>1456</v>
      </c>
      <c r="F264" s="44">
        <v>40</v>
      </c>
      <c r="G264" s="45" t="s">
        <v>1457</v>
      </c>
      <c r="H264" s="254"/>
      <c r="I264" s="254"/>
    </row>
    <row r="265" spans="1:9">
      <c r="A265" t="str">
        <f t="shared" si="4"/>
        <v>WWF159</v>
      </c>
      <c r="B265" s="80">
        <v>41267</v>
      </c>
      <c r="C265" s="7" t="s">
        <v>948</v>
      </c>
      <c r="D265" s="50">
        <v>352</v>
      </c>
      <c r="E265" s="43" t="s">
        <v>1458</v>
      </c>
      <c r="F265" s="44">
        <v>40</v>
      </c>
      <c r="G265" s="45" t="s">
        <v>1459</v>
      </c>
      <c r="H265" s="255" t="s">
        <v>1460</v>
      </c>
      <c r="I265" s="255" t="s">
        <v>1461</v>
      </c>
    </row>
    <row r="266" spans="1:9">
      <c r="A266">
        <f t="shared" si="4"/>
        <v>0</v>
      </c>
      <c r="B266" s="80">
        <v>41267</v>
      </c>
      <c r="C266" s="7" t="s">
        <v>948</v>
      </c>
      <c r="D266" s="50">
        <v>352</v>
      </c>
      <c r="E266" s="43" t="s">
        <v>1462</v>
      </c>
      <c r="F266" s="44">
        <v>48</v>
      </c>
      <c r="G266" s="45" t="s">
        <v>1463</v>
      </c>
      <c r="H266" s="255"/>
      <c r="I266" s="255"/>
    </row>
    <row r="267" spans="1:9">
      <c r="A267" t="str">
        <f t="shared" si="4"/>
        <v>WWF160</v>
      </c>
      <c r="B267" s="80">
        <v>41268</v>
      </c>
      <c r="C267" s="7" t="s">
        <v>948</v>
      </c>
      <c r="D267" s="50">
        <v>352</v>
      </c>
      <c r="E267" s="43" t="s">
        <v>1464</v>
      </c>
      <c r="F267" s="44">
        <v>79</v>
      </c>
      <c r="G267" s="45" t="s">
        <v>1465</v>
      </c>
      <c r="H267" s="45" t="s">
        <v>1465</v>
      </c>
      <c r="I267" s="13" t="s">
        <v>1466</v>
      </c>
    </row>
    <row r="268" spans="1:9">
      <c r="A268" t="str">
        <f t="shared" si="4"/>
        <v>WWF161</v>
      </c>
      <c r="B268" s="80">
        <v>41268</v>
      </c>
      <c r="C268" s="7" t="s">
        <v>948</v>
      </c>
      <c r="D268" s="42">
        <v>352</v>
      </c>
      <c r="E268" s="43" t="s">
        <v>1467</v>
      </c>
      <c r="F268" s="44">
        <v>56</v>
      </c>
      <c r="G268" s="45" t="s">
        <v>1468</v>
      </c>
      <c r="H268" s="45" t="s">
        <v>1468</v>
      </c>
      <c r="I268" s="13" t="s">
        <v>432</v>
      </c>
    </row>
    <row r="269" spans="1:9">
      <c r="A269" t="str">
        <f t="shared" si="4"/>
        <v>WWF162</v>
      </c>
      <c r="B269" s="81">
        <v>41270</v>
      </c>
      <c r="C269" s="7" t="s">
        <v>948</v>
      </c>
      <c r="D269" s="82" t="s">
        <v>2378</v>
      </c>
      <c r="E269" s="51" t="s">
        <v>1469</v>
      </c>
      <c r="F269" s="52">
        <v>183</v>
      </c>
      <c r="G269" s="45" t="s">
        <v>1470</v>
      </c>
      <c r="H269" s="45" t="s">
        <v>1470</v>
      </c>
      <c r="I269" s="13" t="s">
        <v>292</v>
      </c>
    </row>
    <row r="270" spans="1:9">
      <c r="A270" t="str">
        <f t="shared" si="4"/>
        <v>WWF163</v>
      </c>
      <c r="B270" s="81">
        <v>41270</v>
      </c>
      <c r="C270" s="7" t="s">
        <v>948</v>
      </c>
      <c r="D270" s="82" t="s">
        <v>2378</v>
      </c>
      <c r="E270" s="43" t="s">
        <v>1471</v>
      </c>
      <c r="F270" s="44">
        <v>127</v>
      </c>
      <c r="G270" s="45" t="s">
        <v>1472</v>
      </c>
      <c r="H270" s="45" t="s">
        <v>1472</v>
      </c>
      <c r="I270" s="13" t="s">
        <v>272</v>
      </c>
    </row>
    <row r="271" spans="1:9">
      <c r="A271" t="str">
        <f t="shared" si="4"/>
        <v>WWF164</v>
      </c>
      <c r="B271" s="80">
        <v>41271</v>
      </c>
      <c r="C271" s="7" t="s">
        <v>948</v>
      </c>
      <c r="D271" s="82" t="s">
        <v>2378</v>
      </c>
      <c r="E271" s="43" t="s">
        <v>1473</v>
      </c>
      <c r="F271" s="44">
        <v>139</v>
      </c>
      <c r="G271" s="45" t="s">
        <v>1474</v>
      </c>
      <c r="H271" s="45" t="s">
        <v>1474</v>
      </c>
      <c r="I271" s="13" t="s">
        <v>100</v>
      </c>
    </row>
    <row r="272" spans="1:9">
      <c r="A272" t="str">
        <f t="shared" si="4"/>
        <v>WWF165</v>
      </c>
      <c r="B272" s="80">
        <v>41271</v>
      </c>
      <c r="C272" s="7" t="s">
        <v>948</v>
      </c>
      <c r="D272" s="82" t="s">
        <v>2378</v>
      </c>
      <c r="E272" s="43" t="s">
        <v>1475</v>
      </c>
      <c r="F272" s="44">
        <v>131</v>
      </c>
      <c r="G272" s="45" t="s">
        <v>1476</v>
      </c>
      <c r="H272" s="45" t="s">
        <v>1476</v>
      </c>
      <c r="I272" s="13" t="s">
        <v>294</v>
      </c>
    </row>
    <row r="273" spans="1:9">
      <c r="A273" t="str">
        <f t="shared" si="4"/>
        <v>WWF166</v>
      </c>
      <c r="B273" s="80">
        <v>41271</v>
      </c>
      <c r="C273" s="7" t="s">
        <v>948</v>
      </c>
      <c r="D273" s="82" t="s">
        <v>2378</v>
      </c>
      <c r="E273" s="43" t="s">
        <v>1477</v>
      </c>
      <c r="F273" s="44">
        <v>65</v>
      </c>
      <c r="G273" s="45" t="s">
        <v>1478</v>
      </c>
      <c r="H273" s="197" t="s">
        <v>1479</v>
      </c>
      <c r="I273" s="197" t="s">
        <v>2313</v>
      </c>
    </row>
    <row r="274" spans="1:9">
      <c r="A274">
        <f t="shared" si="4"/>
        <v>0</v>
      </c>
      <c r="B274" s="80">
        <v>41271</v>
      </c>
      <c r="C274" s="7" t="s">
        <v>948</v>
      </c>
      <c r="D274" s="82" t="s">
        <v>2378</v>
      </c>
      <c r="E274" s="43" t="s">
        <v>1480</v>
      </c>
      <c r="F274" s="44">
        <v>98</v>
      </c>
      <c r="G274" s="45" t="s">
        <v>1481</v>
      </c>
      <c r="H274" s="259"/>
      <c r="I274" s="259"/>
    </row>
    <row r="275" spans="1:9">
      <c r="A275" t="str">
        <f t="shared" si="4"/>
        <v>WWF167</v>
      </c>
      <c r="B275" s="80">
        <v>41271</v>
      </c>
      <c r="C275" s="7" t="s">
        <v>948</v>
      </c>
      <c r="D275" s="82" t="s">
        <v>2378</v>
      </c>
      <c r="E275" s="43" t="s">
        <v>1482</v>
      </c>
      <c r="F275" s="44">
        <v>135</v>
      </c>
      <c r="G275" s="45" t="s">
        <v>1483</v>
      </c>
      <c r="H275" s="45" t="s">
        <v>1483</v>
      </c>
      <c r="I275" s="13" t="s">
        <v>2314</v>
      </c>
    </row>
    <row r="276" spans="1:9">
      <c r="A276" t="str">
        <f t="shared" si="4"/>
        <v>WWF168</v>
      </c>
      <c r="B276" s="80">
        <v>41272</v>
      </c>
      <c r="C276" s="7" t="s">
        <v>948</v>
      </c>
      <c r="D276" s="82" t="s">
        <v>2378</v>
      </c>
      <c r="E276" s="43" t="s">
        <v>1484</v>
      </c>
      <c r="F276" s="44">
        <v>122</v>
      </c>
      <c r="G276" s="45" t="s">
        <v>1485</v>
      </c>
      <c r="H276" s="45" t="s">
        <v>1485</v>
      </c>
      <c r="I276" s="13" t="s">
        <v>276</v>
      </c>
    </row>
    <row r="277" spans="1:9">
      <c r="A277" t="str">
        <f t="shared" si="4"/>
        <v>WWF169</v>
      </c>
      <c r="B277" s="80">
        <v>41272</v>
      </c>
      <c r="C277" s="7" t="s">
        <v>948</v>
      </c>
      <c r="D277" s="82" t="s">
        <v>2378</v>
      </c>
      <c r="E277" s="43" t="s">
        <v>1486</v>
      </c>
      <c r="F277" s="44">
        <v>138</v>
      </c>
      <c r="G277" s="45" t="s">
        <v>1487</v>
      </c>
      <c r="H277" s="45" t="s">
        <v>1487</v>
      </c>
      <c r="I277" s="13" t="s">
        <v>1488</v>
      </c>
    </row>
    <row r="278" spans="1:9">
      <c r="A278" t="str">
        <f t="shared" si="4"/>
        <v>WWF170</v>
      </c>
      <c r="B278" s="80">
        <v>41272</v>
      </c>
      <c r="C278" s="7" t="s">
        <v>948</v>
      </c>
      <c r="D278" s="82" t="s">
        <v>2378</v>
      </c>
      <c r="E278" s="43" t="s">
        <v>1489</v>
      </c>
      <c r="F278" s="44">
        <v>57</v>
      </c>
      <c r="G278" s="45" t="s">
        <v>1490</v>
      </c>
      <c r="H278" s="202" t="s">
        <v>1491</v>
      </c>
      <c r="I278" s="202" t="s">
        <v>2315</v>
      </c>
    </row>
    <row r="279" spans="1:9">
      <c r="A279">
        <f t="shared" si="4"/>
        <v>0</v>
      </c>
      <c r="B279" s="80">
        <v>41272</v>
      </c>
      <c r="C279" s="7" t="s">
        <v>948</v>
      </c>
      <c r="D279" s="82" t="s">
        <v>2378</v>
      </c>
      <c r="E279" s="43" t="s">
        <v>1492</v>
      </c>
      <c r="F279" s="44">
        <v>47</v>
      </c>
      <c r="G279" s="45" t="s">
        <v>1493</v>
      </c>
      <c r="H279" s="203"/>
      <c r="I279" s="203"/>
    </row>
    <row r="280" spans="1:9">
      <c r="A280">
        <f t="shared" si="4"/>
        <v>0</v>
      </c>
      <c r="B280" s="80">
        <v>41272</v>
      </c>
      <c r="C280" s="7" t="s">
        <v>948</v>
      </c>
      <c r="D280" s="82" t="s">
        <v>2378</v>
      </c>
      <c r="E280" s="43" t="s">
        <v>1494</v>
      </c>
      <c r="F280" s="44">
        <v>51</v>
      </c>
      <c r="G280" s="45" t="s">
        <v>1495</v>
      </c>
      <c r="H280" s="203"/>
      <c r="I280" s="203"/>
    </row>
    <row r="281" spans="1:9">
      <c r="A281" t="str">
        <f t="shared" si="4"/>
        <v>WWF171</v>
      </c>
      <c r="B281" s="80">
        <v>41273</v>
      </c>
      <c r="C281" s="7" t="s">
        <v>948</v>
      </c>
      <c r="D281" s="82" t="s">
        <v>2378</v>
      </c>
      <c r="E281" s="43" t="s">
        <v>1496</v>
      </c>
      <c r="F281" s="44">
        <v>34</v>
      </c>
      <c r="G281" s="45" t="s">
        <v>1497</v>
      </c>
      <c r="H281" s="186" t="s">
        <v>1498</v>
      </c>
      <c r="I281" s="186" t="s">
        <v>2316</v>
      </c>
    </row>
    <row r="282" spans="1:9">
      <c r="A282">
        <f t="shared" si="4"/>
        <v>0</v>
      </c>
      <c r="B282" s="80">
        <v>41273</v>
      </c>
      <c r="C282" s="7" t="s">
        <v>948</v>
      </c>
      <c r="D282" s="82" t="s">
        <v>2378</v>
      </c>
      <c r="E282" s="43" t="s">
        <v>1499</v>
      </c>
      <c r="F282" s="44">
        <v>39</v>
      </c>
      <c r="G282" s="45" t="s">
        <v>1500</v>
      </c>
      <c r="H282" s="186"/>
      <c r="I282" s="186"/>
    </row>
    <row r="283" spans="1:9">
      <c r="A283" t="str">
        <f t="shared" si="4"/>
        <v>WWF172</v>
      </c>
      <c r="B283" s="80">
        <v>41273</v>
      </c>
      <c r="C283" s="7" t="s">
        <v>948</v>
      </c>
      <c r="D283" s="82" t="s">
        <v>2378</v>
      </c>
      <c r="E283" s="43" t="s">
        <v>1501</v>
      </c>
      <c r="F283" s="44">
        <v>37</v>
      </c>
      <c r="G283" s="45" t="s">
        <v>1502</v>
      </c>
      <c r="H283" s="190" t="s">
        <v>1503</v>
      </c>
      <c r="I283" s="190" t="s">
        <v>1504</v>
      </c>
    </row>
    <row r="284" spans="1:9">
      <c r="A284">
        <f t="shared" si="4"/>
        <v>0</v>
      </c>
      <c r="B284" s="80">
        <v>41273</v>
      </c>
      <c r="C284" s="7" t="s">
        <v>948</v>
      </c>
      <c r="D284" s="82" t="s">
        <v>2378</v>
      </c>
      <c r="E284" s="43" t="s">
        <v>1505</v>
      </c>
      <c r="F284" s="44">
        <v>39</v>
      </c>
      <c r="G284" s="45" t="s">
        <v>1506</v>
      </c>
      <c r="H284" s="190"/>
      <c r="I284" s="190"/>
    </row>
    <row r="285" spans="1:9">
      <c r="A285">
        <f t="shared" si="4"/>
        <v>0</v>
      </c>
      <c r="B285" s="80">
        <v>41273</v>
      </c>
      <c r="C285" s="7" t="s">
        <v>948</v>
      </c>
      <c r="D285" s="82" t="s">
        <v>2378</v>
      </c>
      <c r="E285" s="43" t="s">
        <v>1507</v>
      </c>
      <c r="F285" s="44">
        <v>34</v>
      </c>
      <c r="G285" s="45" t="s">
        <v>1508</v>
      </c>
      <c r="H285" s="201"/>
      <c r="I285" s="201"/>
    </row>
    <row r="286" spans="1:9">
      <c r="A286" t="str">
        <f t="shared" si="4"/>
        <v>WWF173</v>
      </c>
      <c r="B286" s="80">
        <v>41274</v>
      </c>
      <c r="C286" s="7" t="s">
        <v>948</v>
      </c>
      <c r="D286" s="82" t="s">
        <v>2378</v>
      </c>
      <c r="E286" s="43" t="s">
        <v>1509</v>
      </c>
      <c r="F286" s="44">
        <v>104</v>
      </c>
      <c r="G286" s="45" t="s">
        <v>1510</v>
      </c>
      <c r="H286" s="45" t="s">
        <v>1510</v>
      </c>
      <c r="I286" s="13" t="s">
        <v>2317</v>
      </c>
    </row>
    <row r="287" spans="1:9">
      <c r="A287" t="str">
        <f t="shared" si="4"/>
        <v>WWF174</v>
      </c>
      <c r="B287" s="80">
        <v>41274</v>
      </c>
      <c r="C287" s="7" t="s">
        <v>948</v>
      </c>
      <c r="D287" s="82" t="s">
        <v>2378</v>
      </c>
      <c r="E287" s="43" t="s">
        <v>1511</v>
      </c>
      <c r="F287" s="44">
        <v>125</v>
      </c>
      <c r="G287" s="45" t="s">
        <v>1512</v>
      </c>
      <c r="H287" s="45" t="s">
        <v>1512</v>
      </c>
      <c r="I287" s="13" t="s">
        <v>1513</v>
      </c>
    </row>
    <row r="288" spans="1:9">
      <c r="A288" t="str">
        <f t="shared" si="4"/>
        <v>WWF175</v>
      </c>
      <c r="B288" s="80">
        <v>41274</v>
      </c>
      <c r="C288" s="7" t="s">
        <v>948</v>
      </c>
      <c r="D288" s="82" t="s">
        <v>2378</v>
      </c>
      <c r="E288" s="43" t="s">
        <v>1514</v>
      </c>
      <c r="F288" s="44">
        <v>65</v>
      </c>
      <c r="G288" s="45" t="s">
        <v>1515</v>
      </c>
      <c r="H288" s="257" t="s">
        <v>1516</v>
      </c>
      <c r="I288" s="257" t="s">
        <v>2318</v>
      </c>
    </row>
    <row r="289" spans="1:9">
      <c r="A289">
        <f t="shared" si="4"/>
        <v>0</v>
      </c>
      <c r="B289" s="80">
        <v>41274</v>
      </c>
      <c r="C289" s="7" t="s">
        <v>948</v>
      </c>
      <c r="D289" s="82" t="s">
        <v>2378</v>
      </c>
      <c r="E289" s="43" t="s">
        <v>1517</v>
      </c>
      <c r="F289" s="44">
        <v>50</v>
      </c>
      <c r="G289" s="45" t="s">
        <v>1518</v>
      </c>
      <c r="H289" s="258"/>
      <c r="I289" s="258"/>
    </row>
    <row r="290" spans="1:9">
      <c r="A290">
        <f t="shared" si="4"/>
        <v>0</v>
      </c>
      <c r="B290" s="80">
        <v>41274</v>
      </c>
      <c r="C290" s="7" t="s">
        <v>948</v>
      </c>
      <c r="D290" s="82" t="s">
        <v>2378</v>
      </c>
      <c r="E290" s="43" t="s">
        <v>1519</v>
      </c>
      <c r="F290" s="44">
        <v>54</v>
      </c>
      <c r="G290" s="45" t="s">
        <v>1520</v>
      </c>
      <c r="H290" s="258"/>
      <c r="I290" s="258"/>
    </row>
    <row r="291" spans="1:9">
      <c r="A291" t="str">
        <f t="shared" si="4"/>
        <v>WWF176</v>
      </c>
      <c r="B291" s="80">
        <v>41276</v>
      </c>
      <c r="C291" s="7" t="s">
        <v>948</v>
      </c>
      <c r="D291" s="42">
        <v>348</v>
      </c>
      <c r="E291" s="43" t="s">
        <v>1521</v>
      </c>
      <c r="F291" s="44">
        <v>108</v>
      </c>
      <c r="G291" s="45" t="s">
        <v>1522</v>
      </c>
      <c r="H291" s="188" t="s">
        <v>1523</v>
      </c>
      <c r="I291" s="188" t="s">
        <v>1524</v>
      </c>
    </row>
    <row r="292" spans="1:9">
      <c r="A292">
        <f t="shared" si="4"/>
        <v>0</v>
      </c>
      <c r="B292" s="80">
        <v>41276</v>
      </c>
      <c r="C292" s="7" t="s">
        <v>948</v>
      </c>
      <c r="D292" s="42">
        <v>348</v>
      </c>
      <c r="E292" s="43" t="s">
        <v>1525</v>
      </c>
      <c r="F292" s="44">
        <v>62</v>
      </c>
      <c r="G292" s="45" t="s">
        <v>1526</v>
      </c>
      <c r="H292" s="188"/>
      <c r="I292" s="188"/>
    </row>
    <row r="293" spans="1:9">
      <c r="A293" t="str">
        <f t="shared" si="4"/>
        <v>WWF177</v>
      </c>
      <c r="B293" s="80">
        <v>41276</v>
      </c>
      <c r="C293" s="7" t="s">
        <v>948</v>
      </c>
      <c r="D293" s="42">
        <v>348</v>
      </c>
      <c r="E293" s="43" t="s">
        <v>1527</v>
      </c>
      <c r="F293" s="44">
        <v>67</v>
      </c>
      <c r="G293" s="45" t="s">
        <v>1528</v>
      </c>
      <c r="H293" s="261" t="s">
        <v>1529</v>
      </c>
      <c r="I293" s="261" t="s">
        <v>2319</v>
      </c>
    </row>
    <row r="294" spans="1:9">
      <c r="A294">
        <f t="shared" si="4"/>
        <v>0</v>
      </c>
      <c r="B294" s="80">
        <v>41276</v>
      </c>
      <c r="C294" s="7" t="s">
        <v>948</v>
      </c>
      <c r="D294" s="42">
        <v>348</v>
      </c>
      <c r="E294" s="43" t="s">
        <v>1530</v>
      </c>
      <c r="F294" s="44">
        <v>74</v>
      </c>
      <c r="G294" s="45" t="s">
        <v>1531</v>
      </c>
      <c r="H294" s="261"/>
      <c r="I294" s="261"/>
    </row>
    <row r="295" spans="1:9">
      <c r="A295">
        <f t="shared" si="4"/>
        <v>0</v>
      </c>
      <c r="B295" s="80">
        <v>41276</v>
      </c>
      <c r="C295" s="7" t="s">
        <v>948</v>
      </c>
      <c r="D295" s="42">
        <v>348</v>
      </c>
      <c r="E295" s="43" t="s">
        <v>1532</v>
      </c>
      <c r="F295" s="44">
        <v>37</v>
      </c>
      <c r="G295" s="45" t="s">
        <v>1533</v>
      </c>
      <c r="H295" s="261"/>
      <c r="I295" s="261"/>
    </row>
    <row r="296" spans="1:9">
      <c r="A296" t="str">
        <f t="shared" si="4"/>
        <v>WWF178</v>
      </c>
      <c r="B296" s="80">
        <v>41277</v>
      </c>
      <c r="C296" s="7" t="s">
        <v>948</v>
      </c>
      <c r="D296" s="42">
        <v>348</v>
      </c>
      <c r="E296" s="43" t="s">
        <v>1534</v>
      </c>
      <c r="F296" s="44">
        <v>120</v>
      </c>
      <c r="G296" s="45" t="s">
        <v>1535</v>
      </c>
      <c r="H296" s="226" t="s">
        <v>1536</v>
      </c>
      <c r="I296" s="226" t="s">
        <v>2320</v>
      </c>
    </row>
    <row r="297" spans="1:9">
      <c r="A297">
        <f t="shared" si="4"/>
        <v>0</v>
      </c>
      <c r="B297" s="80">
        <v>41277</v>
      </c>
      <c r="C297" s="7" t="s">
        <v>948</v>
      </c>
      <c r="D297" s="42">
        <v>348</v>
      </c>
      <c r="E297" s="43" t="s">
        <v>1537</v>
      </c>
      <c r="F297" s="44">
        <v>99</v>
      </c>
      <c r="G297" s="45" t="s">
        <v>1538</v>
      </c>
      <c r="H297" s="226"/>
      <c r="I297" s="226"/>
    </row>
    <row r="298" spans="1:9">
      <c r="A298" t="str">
        <f t="shared" si="4"/>
        <v>WWF179</v>
      </c>
      <c r="B298" s="80">
        <v>41277</v>
      </c>
      <c r="C298" s="7" t="s">
        <v>948</v>
      </c>
      <c r="D298" s="42">
        <v>348</v>
      </c>
      <c r="E298" s="43" t="s">
        <v>1539</v>
      </c>
      <c r="F298" s="44">
        <v>60</v>
      </c>
      <c r="G298" s="45" t="s">
        <v>1540</v>
      </c>
      <c r="H298" s="212" t="s">
        <v>1541</v>
      </c>
      <c r="I298" s="212" t="s">
        <v>2321</v>
      </c>
    </row>
    <row r="299" spans="1:9">
      <c r="A299">
        <f t="shared" si="4"/>
        <v>0</v>
      </c>
      <c r="B299" s="80">
        <v>41277</v>
      </c>
      <c r="C299" s="7" t="s">
        <v>948</v>
      </c>
      <c r="D299" s="42">
        <v>348</v>
      </c>
      <c r="E299" s="43" t="s">
        <v>1542</v>
      </c>
      <c r="F299" s="44">
        <v>120</v>
      </c>
      <c r="G299" s="45" t="s">
        <v>1543</v>
      </c>
      <c r="H299" s="212"/>
      <c r="I299" s="212"/>
    </row>
    <row r="300" spans="1:9">
      <c r="A300" t="str">
        <f t="shared" si="4"/>
        <v>WWF180</v>
      </c>
      <c r="B300" s="80">
        <v>41277</v>
      </c>
      <c r="C300" s="7" t="s">
        <v>948</v>
      </c>
      <c r="D300" s="42">
        <v>348</v>
      </c>
      <c r="E300" s="43" t="s">
        <v>1544</v>
      </c>
      <c r="F300" s="44">
        <v>77</v>
      </c>
      <c r="G300" s="45" t="s">
        <v>1545</v>
      </c>
      <c r="H300" s="260" t="s">
        <v>1546</v>
      </c>
      <c r="I300" s="260" t="s">
        <v>2322</v>
      </c>
    </row>
    <row r="301" spans="1:9">
      <c r="A301">
        <f t="shared" si="4"/>
        <v>0</v>
      </c>
      <c r="B301" s="80">
        <v>41277</v>
      </c>
      <c r="C301" s="7" t="s">
        <v>948</v>
      </c>
      <c r="D301" s="42">
        <v>348</v>
      </c>
      <c r="E301" s="43" t="s">
        <v>1547</v>
      </c>
      <c r="F301" s="44">
        <v>71</v>
      </c>
      <c r="G301" s="45" t="s">
        <v>1548</v>
      </c>
      <c r="H301" s="260"/>
      <c r="I301" s="260"/>
    </row>
    <row r="302" spans="1:9">
      <c r="A302">
        <f t="shared" si="4"/>
        <v>0</v>
      </c>
      <c r="B302" s="80">
        <v>41277</v>
      </c>
      <c r="C302" s="7" t="s">
        <v>948</v>
      </c>
      <c r="D302" s="42">
        <v>348</v>
      </c>
      <c r="E302" s="43" t="s">
        <v>1549</v>
      </c>
      <c r="F302" s="44">
        <v>30</v>
      </c>
      <c r="G302" s="45" t="s">
        <v>1550</v>
      </c>
      <c r="H302" s="260"/>
      <c r="I302" s="260"/>
    </row>
    <row r="303" spans="1:9">
      <c r="A303" t="str">
        <f t="shared" si="4"/>
        <v>WWF181</v>
      </c>
      <c r="B303" s="80">
        <v>41278</v>
      </c>
      <c r="C303" s="7" t="s">
        <v>948</v>
      </c>
      <c r="D303" s="42">
        <v>348</v>
      </c>
      <c r="E303" s="43" t="s">
        <v>1551</v>
      </c>
      <c r="F303" s="44">
        <v>110</v>
      </c>
      <c r="G303" s="45" t="s">
        <v>1552</v>
      </c>
      <c r="H303" s="45" t="s">
        <v>1552</v>
      </c>
      <c r="I303" s="53" t="s">
        <v>2323</v>
      </c>
    </row>
    <row r="304" spans="1:9">
      <c r="A304" t="str">
        <f t="shared" si="4"/>
        <v>WWF182</v>
      </c>
      <c r="B304" s="80">
        <v>41278</v>
      </c>
      <c r="C304" s="7" t="s">
        <v>948</v>
      </c>
      <c r="D304" s="42">
        <v>348</v>
      </c>
      <c r="E304" s="43" t="s">
        <v>1553</v>
      </c>
      <c r="F304" s="44">
        <v>81</v>
      </c>
      <c r="G304" s="45" t="s">
        <v>1554</v>
      </c>
      <c r="H304" s="244" t="s">
        <v>1555</v>
      </c>
      <c r="I304" s="244" t="s">
        <v>2324</v>
      </c>
    </row>
    <row r="305" spans="1:9">
      <c r="A305">
        <f t="shared" si="4"/>
        <v>0</v>
      </c>
      <c r="B305" s="80">
        <v>41278</v>
      </c>
      <c r="C305" s="7" t="s">
        <v>948</v>
      </c>
      <c r="D305" s="42">
        <v>348</v>
      </c>
      <c r="E305" s="43" t="s">
        <v>1556</v>
      </c>
      <c r="F305" s="44">
        <v>105</v>
      </c>
      <c r="G305" s="45" t="s">
        <v>1557</v>
      </c>
      <c r="H305" s="244"/>
      <c r="I305" s="244"/>
    </row>
    <row r="306" spans="1:9">
      <c r="A306" t="str">
        <f t="shared" si="4"/>
        <v>WWF183</v>
      </c>
      <c r="B306" s="80">
        <v>41278</v>
      </c>
      <c r="C306" s="7" t="s">
        <v>948</v>
      </c>
      <c r="D306" s="42">
        <v>348</v>
      </c>
      <c r="E306" s="43" t="s">
        <v>1558</v>
      </c>
      <c r="F306" s="44">
        <v>41</v>
      </c>
      <c r="G306" s="45" t="s">
        <v>1559</v>
      </c>
      <c r="H306" s="198" t="s">
        <v>1560</v>
      </c>
      <c r="I306" s="198" t="s">
        <v>1561</v>
      </c>
    </row>
    <row r="307" spans="1:9">
      <c r="A307">
        <f t="shared" si="4"/>
        <v>0</v>
      </c>
      <c r="B307" s="80">
        <v>41278</v>
      </c>
      <c r="C307" s="7" t="s">
        <v>948</v>
      </c>
      <c r="D307" s="42">
        <v>348</v>
      </c>
      <c r="E307" s="43" t="s">
        <v>1562</v>
      </c>
      <c r="F307" s="44">
        <v>36</v>
      </c>
      <c r="G307" s="45" t="s">
        <v>1563</v>
      </c>
      <c r="H307" s="198"/>
      <c r="I307" s="198"/>
    </row>
    <row r="308" spans="1:9">
      <c r="A308" t="str">
        <f t="shared" si="4"/>
        <v>WWF184</v>
      </c>
      <c r="B308" s="80">
        <v>41278</v>
      </c>
      <c r="C308" s="7" t="s">
        <v>948</v>
      </c>
      <c r="D308" s="42">
        <v>348</v>
      </c>
      <c r="E308" s="43" t="s">
        <v>1564</v>
      </c>
      <c r="F308" s="44">
        <v>48</v>
      </c>
      <c r="G308" s="45" t="s">
        <v>1565</v>
      </c>
      <c r="H308" s="190" t="s">
        <v>1566</v>
      </c>
      <c r="I308" s="190" t="s">
        <v>2325</v>
      </c>
    </row>
    <row r="309" spans="1:9">
      <c r="A309">
        <f t="shared" si="4"/>
        <v>0</v>
      </c>
      <c r="B309" s="80">
        <v>41278</v>
      </c>
      <c r="C309" s="7" t="s">
        <v>948</v>
      </c>
      <c r="D309" s="42">
        <v>348</v>
      </c>
      <c r="E309" s="43" t="s">
        <v>1567</v>
      </c>
      <c r="F309" s="44">
        <v>69</v>
      </c>
      <c r="G309" s="45" t="s">
        <v>1568</v>
      </c>
      <c r="H309" s="190"/>
      <c r="I309" s="190"/>
    </row>
    <row r="310" spans="1:9">
      <c r="A310" t="str">
        <f t="shared" si="4"/>
        <v>WWF185</v>
      </c>
      <c r="B310" s="80">
        <v>41279</v>
      </c>
      <c r="C310" s="7" t="s">
        <v>948</v>
      </c>
      <c r="D310" s="42">
        <v>348</v>
      </c>
      <c r="E310" s="43" t="s">
        <v>1569</v>
      </c>
      <c r="F310" s="44">
        <v>110</v>
      </c>
      <c r="G310" s="45" t="s">
        <v>1570</v>
      </c>
      <c r="H310" s="45" t="s">
        <v>1570</v>
      </c>
      <c r="I310" s="54" t="s">
        <v>2326</v>
      </c>
    </row>
    <row r="311" spans="1:9">
      <c r="A311" t="str">
        <f t="shared" si="4"/>
        <v>WWF186</v>
      </c>
      <c r="B311" s="80">
        <v>41279</v>
      </c>
      <c r="C311" s="7" t="s">
        <v>948</v>
      </c>
      <c r="D311" s="42">
        <v>348</v>
      </c>
      <c r="E311" s="43" t="s">
        <v>1571</v>
      </c>
      <c r="F311" s="44">
        <v>57</v>
      </c>
      <c r="G311" s="45" t="s">
        <v>1572</v>
      </c>
      <c r="H311" s="217" t="s">
        <v>1573</v>
      </c>
      <c r="I311" s="217" t="s">
        <v>2327</v>
      </c>
    </row>
    <row r="312" spans="1:9">
      <c r="A312">
        <f t="shared" si="4"/>
        <v>0</v>
      </c>
      <c r="B312" s="80">
        <v>41279</v>
      </c>
      <c r="C312" s="7" t="s">
        <v>948</v>
      </c>
      <c r="D312" s="42">
        <v>348</v>
      </c>
      <c r="E312" s="43" t="s">
        <v>1574</v>
      </c>
      <c r="F312" s="44">
        <v>62</v>
      </c>
      <c r="G312" s="45" t="s">
        <v>1575</v>
      </c>
      <c r="H312" s="218"/>
      <c r="I312" s="218"/>
    </row>
    <row r="313" spans="1:9">
      <c r="A313" t="str">
        <f t="shared" si="4"/>
        <v>WWF187</v>
      </c>
      <c r="B313" s="80">
        <v>41279</v>
      </c>
      <c r="C313" s="7" t="s">
        <v>948</v>
      </c>
      <c r="D313" s="42">
        <v>348</v>
      </c>
      <c r="E313" s="43" t="s">
        <v>1576</v>
      </c>
      <c r="F313" s="44">
        <v>118</v>
      </c>
      <c r="G313" s="45" t="s">
        <v>1577</v>
      </c>
      <c r="H313" s="45" t="s">
        <v>1577</v>
      </c>
      <c r="I313" s="53" t="s">
        <v>1578</v>
      </c>
    </row>
    <row r="314" spans="1:9">
      <c r="A314" t="str">
        <f t="shared" si="4"/>
        <v>WWF188</v>
      </c>
      <c r="B314" s="80">
        <v>41279</v>
      </c>
      <c r="C314" s="7" t="s">
        <v>948</v>
      </c>
      <c r="D314" s="42">
        <v>348</v>
      </c>
      <c r="E314" s="43" t="s">
        <v>1579</v>
      </c>
      <c r="F314" s="44">
        <v>122</v>
      </c>
      <c r="G314" s="45" t="s">
        <v>1580</v>
      </c>
      <c r="H314" s="45" t="s">
        <v>1580</v>
      </c>
      <c r="I314" s="53" t="s">
        <v>273</v>
      </c>
    </row>
    <row r="315" spans="1:9">
      <c r="A315" t="str">
        <f t="shared" si="4"/>
        <v>WWF189</v>
      </c>
      <c r="B315" s="80">
        <v>41279</v>
      </c>
      <c r="C315" s="7" t="s">
        <v>948</v>
      </c>
      <c r="D315" s="42">
        <v>348</v>
      </c>
      <c r="E315" s="43" t="s">
        <v>1581</v>
      </c>
      <c r="F315" s="44">
        <v>104</v>
      </c>
      <c r="G315" s="45" t="s">
        <v>1582</v>
      </c>
      <c r="H315" s="202" t="s">
        <v>1583</v>
      </c>
      <c r="I315" s="202" t="s">
        <v>2328</v>
      </c>
    </row>
    <row r="316" spans="1:9">
      <c r="A316">
        <f t="shared" si="4"/>
        <v>0</v>
      </c>
      <c r="B316" s="80">
        <v>41279</v>
      </c>
      <c r="C316" s="7" t="s">
        <v>948</v>
      </c>
      <c r="D316" s="42">
        <v>348</v>
      </c>
      <c r="E316" s="43" t="s">
        <v>1584</v>
      </c>
      <c r="F316" s="44">
        <v>108</v>
      </c>
      <c r="G316" s="45" t="s">
        <v>1585</v>
      </c>
      <c r="H316" s="204"/>
      <c r="I316" s="204"/>
    </row>
    <row r="317" spans="1:9">
      <c r="A317" t="str">
        <f t="shared" si="4"/>
        <v>WWF190</v>
      </c>
      <c r="B317" s="80">
        <v>41280</v>
      </c>
      <c r="C317" s="7" t="s">
        <v>948</v>
      </c>
      <c r="D317" s="42">
        <v>348</v>
      </c>
      <c r="E317" s="43" t="s">
        <v>1586</v>
      </c>
      <c r="F317" s="44">
        <v>30</v>
      </c>
      <c r="G317" s="45" t="s">
        <v>1587</v>
      </c>
      <c r="H317" s="45" t="s">
        <v>1587</v>
      </c>
      <c r="I317" s="13" t="s">
        <v>2329</v>
      </c>
    </row>
    <row r="318" spans="1:9">
      <c r="A318" t="str">
        <f t="shared" si="4"/>
        <v>WWF191</v>
      </c>
      <c r="B318" s="80">
        <v>41280</v>
      </c>
      <c r="C318" s="7" t="s">
        <v>948</v>
      </c>
      <c r="D318" s="42">
        <v>348</v>
      </c>
      <c r="E318" s="43" t="s">
        <v>1588</v>
      </c>
      <c r="F318" s="44">
        <v>210</v>
      </c>
      <c r="G318" s="45" t="s">
        <v>1589</v>
      </c>
      <c r="H318" s="45" t="s">
        <v>1589</v>
      </c>
      <c r="I318" s="13" t="s">
        <v>298</v>
      </c>
    </row>
    <row r="319" spans="1:9">
      <c r="A319" t="str">
        <f t="shared" si="4"/>
        <v>WWF192</v>
      </c>
      <c r="B319" s="80">
        <v>41280</v>
      </c>
      <c r="C319" s="7" t="s">
        <v>948</v>
      </c>
      <c r="D319" s="42">
        <v>348</v>
      </c>
      <c r="E319" s="43" t="s">
        <v>1590</v>
      </c>
      <c r="F319" s="44">
        <v>30</v>
      </c>
      <c r="G319" s="45" t="s">
        <v>1591</v>
      </c>
      <c r="H319" s="45" t="s">
        <v>1591</v>
      </c>
      <c r="I319" s="13" t="s">
        <v>489</v>
      </c>
    </row>
    <row r="320" spans="1:9">
      <c r="A320" t="str">
        <f t="shared" si="4"/>
        <v>WWF193</v>
      </c>
      <c r="B320" s="58" t="s">
        <v>1592</v>
      </c>
      <c r="C320" s="8" t="s">
        <v>1593</v>
      </c>
      <c r="D320" s="7">
        <v>47</v>
      </c>
      <c r="E320" s="7" t="s">
        <v>1594</v>
      </c>
      <c r="F320" s="7">
        <v>7</v>
      </c>
      <c r="G320" s="9" t="s">
        <v>1595</v>
      </c>
      <c r="H320" s="189" t="s">
        <v>1596</v>
      </c>
      <c r="I320" s="189" t="s">
        <v>2330</v>
      </c>
    </row>
    <row r="321" spans="1:9">
      <c r="A321">
        <f t="shared" si="4"/>
        <v>0</v>
      </c>
      <c r="B321" s="58" t="s">
        <v>1597</v>
      </c>
      <c r="C321" s="8" t="s">
        <v>1593</v>
      </c>
      <c r="D321" s="7">
        <v>37</v>
      </c>
      <c r="E321" s="7" t="s">
        <v>1598</v>
      </c>
      <c r="F321" s="7">
        <v>7</v>
      </c>
      <c r="G321" s="9" t="s">
        <v>1599</v>
      </c>
      <c r="H321" s="189"/>
      <c r="I321" s="189"/>
    </row>
    <row r="322" spans="1:9">
      <c r="A322" t="str">
        <f t="shared" si="4"/>
        <v>WWF194</v>
      </c>
      <c r="B322" s="58">
        <v>41096</v>
      </c>
      <c r="C322" s="8" t="s">
        <v>1593</v>
      </c>
      <c r="D322" s="7">
        <v>34</v>
      </c>
      <c r="E322" s="7" t="s">
        <v>1600</v>
      </c>
      <c r="F322" s="7">
        <v>10</v>
      </c>
      <c r="G322" s="9" t="s">
        <v>1601</v>
      </c>
      <c r="H322" s="228" t="s">
        <v>1602</v>
      </c>
      <c r="I322" s="228" t="s">
        <v>1603</v>
      </c>
    </row>
    <row r="323" spans="1:9">
      <c r="A323">
        <f t="shared" ref="A323:A386" si="5">I323</f>
        <v>0</v>
      </c>
      <c r="B323" s="58">
        <v>41097</v>
      </c>
      <c r="C323" s="8" t="s">
        <v>1593</v>
      </c>
      <c r="D323" s="7">
        <v>34</v>
      </c>
      <c r="E323" s="7" t="s">
        <v>1604</v>
      </c>
      <c r="F323" s="7">
        <v>30</v>
      </c>
      <c r="G323" s="9" t="s">
        <v>1605</v>
      </c>
      <c r="H323" s="228"/>
      <c r="I323" s="228"/>
    </row>
    <row r="324" spans="1:9">
      <c r="A324">
        <f t="shared" si="5"/>
        <v>0</v>
      </c>
      <c r="B324" s="58">
        <v>41098</v>
      </c>
      <c r="C324" s="8" t="s">
        <v>1593</v>
      </c>
      <c r="D324" s="7">
        <v>34</v>
      </c>
      <c r="E324" s="7" t="s">
        <v>1606</v>
      </c>
      <c r="F324" s="7">
        <v>20</v>
      </c>
      <c r="G324" s="9" t="s">
        <v>1607</v>
      </c>
      <c r="H324" s="228"/>
      <c r="I324" s="228"/>
    </row>
    <row r="325" spans="1:9">
      <c r="A325">
        <f t="shared" si="5"/>
        <v>0</v>
      </c>
      <c r="B325" s="58">
        <v>41099</v>
      </c>
      <c r="C325" s="8" t="s">
        <v>1593</v>
      </c>
      <c r="D325" s="7">
        <v>34</v>
      </c>
      <c r="E325" s="7" t="s">
        <v>1608</v>
      </c>
      <c r="F325" s="7">
        <v>20</v>
      </c>
      <c r="G325" s="9" t="s">
        <v>1609</v>
      </c>
      <c r="H325" s="228"/>
      <c r="I325" s="228"/>
    </row>
    <row r="326" spans="1:9">
      <c r="A326">
        <f t="shared" si="5"/>
        <v>0</v>
      </c>
      <c r="B326" s="58">
        <v>41100</v>
      </c>
      <c r="C326" s="8" t="s">
        <v>1593</v>
      </c>
      <c r="D326" s="7">
        <v>34</v>
      </c>
      <c r="E326" s="7" t="s">
        <v>1610</v>
      </c>
      <c r="F326" s="7">
        <v>10</v>
      </c>
      <c r="G326" s="9" t="s">
        <v>1611</v>
      </c>
      <c r="H326" s="228"/>
      <c r="I326" s="228"/>
    </row>
    <row r="327" spans="1:9">
      <c r="A327">
        <f t="shared" si="5"/>
        <v>0</v>
      </c>
      <c r="B327" s="58">
        <v>41101</v>
      </c>
      <c r="C327" s="8" t="s">
        <v>1593</v>
      </c>
      <c r="D327" s="7">
        <v>34</v>
      </c>
      <c r="E327" s="7" t="s">
        <v>1612</v>
      </c>
      <c r="F327" s="7">
        <v>30</v>
      </c>
      <c r="G327" s="9" t="s">
        <v>1613</v>
      </c>
      <c r="H327" s="228"/>
      <c r="I327" s="228"/>
    </row>
    <row r="328" spans="1:9">
      <c r="A328" t="str">
        <f t="shared" si="5"/>
        <v>WWF195</v>
      </c>
      <c r="B328" s="58" t="s">
        <v>998</v>
      </c>
      <c r="C328" s="8" t="s">
        <v>1593</v>
      </c>
      <c r="D328" s="7">
        <v>37</v>
      </c>
      <c r="E328" s="7" t="s">
        <v>1614</v>
      </c>
      <c r="F328" s="7">
        <v>30</v>
      </c>
      <c r="G328" s="9" t="s">
        <v>1615</v>
      </c>
      <c r="H328" s="190" t="s">
        <v>1616</v>
      </c>
      <c r="I328" s="190" t="s">
        <v>2331</v>
      </c>
    </row>
    <row r="329" spans="1:9">
      <c r="A329">
        <f t="shared" si="5"/>
        <v>0</v>
      </c>
      <c r="B329" s="58" t="s">
        <v>1001</v>
      </c>
      <c r="C329" s="8" t="s">
        <v>1593</v>
      </c>
      <c r="D329" s="7">
        <v>37</v>
      </c>
      <c r="E329" s="7" t="s">
        <v>1617</v>
      </c>
      <c r="F329" s="7">
        <v>40</v>
      </c>
      <c r="G329" s="9" t="s">
        <v>1618</v>
      </c>
      <c r="H329" s="190"/>
      <c r="I329" s="190"/>
    </row>
    <row r="330" spans="1:9">
      <c r="A330">
        <f t="shared" si="5"/>
        <v>0</v>
      </c>
      <c r="B330" s="58" t="s">
        <v>1619</v>
      </c>
      <c r="C330" s="8" t="s">
        <v>1593</v>
      </c>
      <c r="D330" s="7">
        <v>37</v>
      </c>
      <c r="E330" s="7" t="s">
        <v>1620</v>
      </c>
      <c r="F330" s="7">
        <v>30</v>
      </c>
      <c r="G330" s="9" t="s">
        <v>1621</v>
      </c>
      <c r="H330" s="190"/>
      <c r="I330" s="190"/>
    </row>
    <row r="331" spans="1:9">
      <c r="A331" t="str">
        <f t="shared" si="5"/>
        <v>WWF196</v>
      </c>
      <c r="B331" s="58" t="s">
        <v>1622</v>
      </c>
      <c r="C331" s="8" t="s">
        <v>1593</v>
      </c>
      <c r="D331" s="7">
        <v>45</v>
      </c>
      <c r="E331" s="7" t="s">
        <v>1623</v>
      </c>
      <c r="F331" s="7">
        <v>5</v>
      </c>
      <c r="G331" s="9" t="s">
        <v>1624</v>
      </c>
      <c r="H331" s="212" t="s">
        <v>1625</v>
      </c>
      <c r="I331" s="212" t="s">
        <v>2332</v>
      </c>
    </row>
    <row r="332" spans="1:9">
      <c r="A332">
        <f t="shared" si="5"/>
        <v>0</v>
      </c>
      <c r="B332" s="58" t="s">
        <v>1626</v>
      </c>
      <c r="C332" s="8" t="s">
        <v>1593</v>
      </c>
      <c r="D332" s="7">
        <v>45</v>
      </c>
      <c r="E332" s="7" t="s">
        <v>1627</v>
      </c>
      <c r="F332" s="7">
        <v>12</v>
      </c>
      <c r="G332" s="9" t="s">
        <v>1628</v>
      </c>
      <c r="H332" s="212"/>
      <c r="I332" s="212"/>
    </row>
    <row r="333" spans="1:9">
      <c r="A333" t="str">
        <f t="shared" si="5"/>
        <v>WWF197</v>
      </c>
      <c r="B333" s="58">
        <v>41128</v>
      </c>
      <c r="C333" s="8" t="s">
        <v>1593</v>
      </c>
      <c r="D333" s="7">
        <v>26</v>
      </c>
      <c r="E333" s="7" t="s">
        <v>1629</v>
      </c>
      <c r="F333" s="7">
        <v>10</v>
      </c>
      <c r="G333" s="9" t="s">
        <v>1630</v>
      </c>
      <c r="H333" s="263" t="s">
        <v>1631</v>
      </c>
      <c r="I333" s="263" t="s">
        <v>2333</v>
      </c>
    </row>
    <row r="334" spans="1:9">
      <c r="A334">
        <f t="shared" si="5"/>
        <v>0</v>
      </c>
      <c r="B334" s="58">
        <v>41129</v>
      </c>
      <c r="C334" s="8" t="s">
        <v>1593</v>
      </c>
      <c r="D334" s="7">
        <v>26</v>
      </c>
      <c r="E334" s="7" t="s">
        <v>1632</v>
      </c>
      <c r="F334" s="7">
        <v>10</v>
      </c>
      <c r="G334" s="9" t="s">
        <v>1633</v>
      </c>
      <c r="H334" s="263"/>
      <c r="I334" s="263"/>
    </row>
    <row r="335" spans="1:9">
      <c r="A335">
        <f t="shared" si="5"/>
        <v>0</v>
      </c>
      <c r="B335" s="58">
        <v>41130</v>
      </c>
      <c r="C335" s="8" t="s">
        <v>1593</v>
      </c>
      <c r="D335" s="7">
        <v>26</v>
      </c>
      <c r="E335" s="7" t="s">
        <v>1634</v>
      </c>
      <c r="F335" s="7">
        <v>10</v>
      </c>
      <c r="G335" s="9" t="s">
        <v>1635</v>
      </c>
      <c r="H335" s="263"/>
      <c r="I335" s="263"/>
    </row>
    <row r="336" spans="1:9">
      <c r="A336">
        <f t="shared" si="5"/>
        <v>0</v>
      </c>
      <c r="B336" s="58">
        <v>41131</v>
      </c>
      <c r="C336" s="8" t="s">
        <v>1593</v>
      </c>
      <c r="D336" s="7">
        <v>26</v>
      </c>
      <c r="E336" s="7" t="s">
        <v>1636</v>
      </c>
      <c r="F336" s="7">
        <v>5</v>
      </c>
      <c r="G336" s="9" t="s">
        <v>1637</v>
      </c>
      <c r="H336" s="263"/>
      <c r="I336" s="263"/>
    </row>
    <row r="337" spans="1:9">
      <c r="A337">
        <f t="shared" si="5"/>
        <v>0</v>
      </c>
      <c r="B337" s="58">
        <v>41132</v>
      </c>
      <c r="C337" s="8" t="s">
        <v>1593</v>
      </c>
      <c r="D337" s="7">
        <v>26</v>
      </c>
      <c r="E337" s="7" t="s">
        <v>1638</v>
      </c>
      <c r="F337" s="7">
        <v>8</v>
      </c>
      <c r="G337" s="9" t="s">
        <v>1639</v>
      </c>
      <c r="H337" s="263"/>
      <c r="I337" s="263"/>
    </row>
    <row r="338" spans="1:9">
      <c r="A338" t="str">
        <f t="shared" si="5"/>
        <v>WWF198</v>
      </c>
      <c r="B338" s="58">
        <v>41157</v>
      </c>
      <c r="C338" s="8" t="s">
        <v>1593</v>
      </c>
      <c r="D338" s="7">
        <v>36</v>
      </c>
      <c r="E338" s="7" t="s">
        <v>1640</v>
      </c>
      <c r="F338" s="7">
        <v>20</v>
      </c>
      <c r="G338" s="9" t="s">
        <v>1641</v>
      </c>
      <c r="H338" s="191" t="s">
        <v>1642</v>
      </c>
      <c r="I338" s="191" t="s">
        <v>1643</v>
      </c>
    </row>
    <row r="339" spans="1:9">
      <c r="A339">
        <f t="shared" si="5"/>
        <v>0</v>
      </c>
      <c r="B339" s="58">
        <v>41158</v>
      </c>
      <c r="C339" s="8" t="s">
        <v>1593</v>
      </c>
      <c r="D339" s="7" t="s">
        <v>2379</v>
      </c>
      <c r="E339" s="7" t="s">
        <v>1644</v>
      </c>
      <c r="F339" s="7">
        <v>35</v>
      </c>
      <c r="G339" s="9" t="s">
        <v>1645</v>
      </c>
      <c r="H339" s="191"/>
      <c r="I339" s="191"/>
    </row>
    <row r="340" spans="1:9">
      <c r="A340">
        <f t="shared" si="5"/>
        <v>0</v>
      </c>
      <c r="B340" s="58">
        <v>41159</v>
      </c>
      <c r="C340" s="8" t="s">
        <v>1593</v>
      </c>
      <c r="D340" s="7" t="s">
        <v>2379</v>
      </c>
      <c r="E340" s="7" t="s">
        <v>1646</v>
      </c>
      <c r="F340" s="7">
        <v>35</v>
      </c>
      <c r="G340" s="9" t="s">
        <v>1647</v>
      </c>
      <c r="H340" s="191"/>
      <c r="I340" s="191"/>
    </row>
    <row r="341" spans="1:9">
      <c r="A341">
        <f t="shared" si="5"/>
        <v>0</v>
      </c>
      <c r="B341" s="58">
        <v>41160</v>
      </c>
      <c r="C341" s="8" t="s">
        <v>1593</v>
      </c>
      <c r="D341" s="7" t="s">
        <v>2379</v>
      </c>
      <c r="E341" s="7" t="s">
        <v>1648</v>
      </c>
      <c r="F341" s="7">
        <v>30</v>
      </c>
      <c r="G341" s="9" t="s">
        <v>1649</v>
      </c>
      <c r="H341" s="191"/>
      <c r="I341" s="191"/>
    </row>
    <row r="342" spans="1:9">
      <c r="A342">
        <f t="shared" si="5"/>
        <v>0</v>
      </c>
      <c r="B342" s="58">
        <v>41161</v>
      </c>
      <c r="C342" s="8" t="s">
        <v>1593</v>
      </c>
      <c r="D342" s="7" t="s">
        <v>2379</v>
      </c>
      <c r="E342" s="7" t="s">
        <v>1650</v>
      </c>
      <c r="F342" s="7">
        <v>8</v>
      </c>
      <c r="G342" s="9" t="s">
        <v>1651</v>
      </c>
      <c r="H342" s="191"/>
      <c r="I342" s="191"/>
    </row>
    <row r="343" spans="1:9">
      <c r="A343" t="str">
        <f t="shared" si="5"/>
        <v>WWF199</v>
      </c>
      <c r="B343" s="58" t="s">
        <v>1174</v>
      </c>
      <c r="C343" s="8" t="s">
        <v>1593</v>
      </c>
      <c r="D343" s="7" t="s">
        <v>2380</v>
      </c>
      <c r="E343" s="7" t="s">
        <v>1652</v>
      </c>
      <c r="F343" s="7">
        <v>25</v>
      </c>
      <c r="G343" s="9" t="s">
        <v>1653</v>
      </c>
      <c r="H343" s="258" t="s">
        <v>1654</v>
      </c>
      <c r="I343" s="258" t="s">
        <v>2334</v>
      </c>
    </row>
    <row r="344" spans="1:9">
      <c r="A344">
        <f t="shared" si="5"/>
        <v>0</v>
      </c>
      <c r="B344" s="58" t="s">
        <v>1655</v>
      </c>
      <c r="C344" s="8" t="s">
        <v>1593</v>
      </c>
      <c r="D344" s="7" t="s">
        <v>2380</v>
      </c>
      <c r="E344" s="7" t="s">
        <v>1656</v>
      </c>
      <c r="F344" s="7">
        <v>7</v>
      </c>
      <c r="G344" s="9" t="s">
        <v>1657</v>
      </c>
      <c r="H344" s="258"/>
      <c r="I344" s="258"/>
    </row>
    <row r="345" spans="1:9">
      <c r="A345">
        <f t="shared" si="5"/>
        <v>0</v>
      </c>
      <c r="B345" s="58" t="s">
        <v>1658</v>
      </c>
      <c r="C345" s="8" t="s">
        <v>1593</v>
      </c>
      <c r="D345" s="7" t="s">
        <v>2380</v>
      </c>
      <c r="E345" s="7" t="s">
        <v>1659</v>
      </c>
      <c r="F345" s="7">
        <v>4</v>
      </c>
      <c r="G345" s="9" t="s">
        <v>1660</v>
      </c>
      <c r="H345" s="258"/>
      <c r="I345" s="258"/>
    </row>
    <row r="346" spans="1:9">
      <c r="A346" t="str">
        <f t="shared" si="5"/>
        <v>WWF200</v>
      </c>
      <c r="B346" s="58" t="s">
        <v>1661</v>
      </c>
      <c r="C346" s="8" t="s">
        <v>1593</v>
      </c>
      <c r="D346" s="7">
        <v>36</v>
      </c>
      <c r="E346" s="7" t="s">
        <v>1662</v>
      </c>
      <c r="F346" s="7">
        <v>35</v>
      </c>
      <c r="G346" s="9" t="s">
        <v>1663</v>
      </c>
      <c r="H346" s="189" t="s">
        <v>1664</v>
      </c>
      <c r="I346" s="189" t="s">
        <v>2335</v>
      </c>
    </row>
    <row r="347" spans="1:9">
      <c r="A347">
        <f t="shared" si="5"/>
        <v>0</v>
      </c>
      <c r="B347" s="58" t="s">
        <v>1665</v>
      </c>
      <c r="C347" s="8" t="s">
        <v>1593</v>
      </c>
      <c r="D347" s="7">
        <v>36</v>
      </c>
      <c r="E347" s="7" t="s">
        <v>1666</v>
      </c>
      <c r="F347" s="7">
        <v>10</v>
      </c>
      <c r="G347" s="9" t="s">
        <v>1667</v>
      </c>
      <c r="H347" s="189"/>
      <c r="I347" s="189"/>
    </row>
    <row r="348" spans="1:9">
      <c r="A348" t="str">
        <f t="shared" si="5"/>
        <v>WWF201</v>
      </c>
      <c r="B348" s="58">
        <v>41192</v>
      </c>
      <c r="C348" s="8" t="s">
        <v>1593</v>
      </c>
      <c r="D348" s="7">
        <v>26</v>
      </c>
      <c r="E348" s="7" t="s">
        <v>1668</v>
      </c>
      <c r="F348" s="7">
        <v>15</v>
      </c>
      <c r="G348" s="9" t="s">
        <v>1669</v>
      </c>
      <c r="H348" s="262" t="s">
        <v>1670</v>
      </c>
      <c r="I348" s="262" t="s">
        <v>2336</v>
      </c>
    </row>
    <row r="349" spans="1:9">
      <c r="A349">
        <f t="shared" si="5"/>
        <v>0</v>
      </c>
      <c r="B349" s="58">
        <v>41193</v>
      </c>
      <c r="C349" s="8" t="s">
        <v>1593</v>
      </c>
      <c r="D349" s="7">
        <v>26</v>
      </c>
      <c r="E349" s="7" t="s">
        <v>1671</v>
      </c>
      <c r="F349" s="7">
        <v>20</v>
      </c>
      <c r="G349" s="9" t="s">
        <v>1672</v>
      </c>
      <c r="H349" s="262"/>
      <c r="I349" s="262"/>
    </row>
    <row r="350" spans="1:9">
      <c r="A350" t="str">
        <f t="shared" si="5"/>
        <v>WWF202</v>
      </c>
      <c r="B350" s="58" t="s">
        <v>1592</v>
      </c>
      <c r="C350" s="8" t="s">
        <v>1593</v>
      </c>
      <c r="D350" s="7">
        <v>13</v>
      </c>
      <c r="E350" s="7" t="s">
        <v>1673</v>
      </c>
      <c r="F350" s="7">
        <v>4</v>
      </c>
      <c r="G350" s="9" t="s">
        <v>1674</v>
      </c>
      <c r="H350" s="190" t="s">
        <v>1675</v>
      </c>
      <c r="I350" s="190" t="s">
        <v>1676</v>
      </c>
    </row>
    <row r="351" spans="1:9">
      <c r="A351">
        <f t="shared" si="5"/>
        <v>0</v>
      </c>
      <c r="B351" s="58" t="s">
        <v>1597</v>
      </c>
      <c r="C351" s="8" t="s">
        <v>1593</v>
      </c>
      <c r="D351" s="7">
        <v>13</v>
      </c>
      <c r="E351" s="7" t="s">
        <v>1677</v>
      </c>
      <c r="F351" s="7">
        <v>10</v>
      </c>
      <c r="G351" s="9" t="s">
        <v>1678</v>
      </c>
      <c r="H351" s="190"/>
      <c r="I351" s="190"/>
    </row>
    <row r="352" spans="1:9">
      <c r="A352">
        <f t="shared" si="5"/>
        <v>0</v>
      </c>
      <c r="B352" s="58" t="s">
        <v>1679</v>
      </c>
      <c r="C352" s="8" t="s">
        <v>1593</v>
      </c>
      <c r="D352" s="7">
        <v>13</v>
      </c>
      <c r="E352" s="7" t="s">
        <v>1680</v>
      </c>
      <c r="F352" s="7">
        <v>30</v>
      </c>
      <c r="G352" s="9" t="s">
        <v>1681</v>
      </c>
      <c r="H352" s="190"/>
      <c r="I352" s="190"/>
    </row>
    <row r="353" spans="1:9">
      <c r="A353">
        <f t="shared" si="5"/>
        <v>0</v>
      </c>
      <c r="B353" s="58" t="s">
        <v>1682</v>
      </c>
      <c r="C353" s="8" t="s">
        <v>1593</v>
      </c>
      <c r="D353" s="7">
        <v>13</v>
      </c>
      <c r="E353" s="7" t="s">
        <v>1683</v>
      </c>
      <c r="F353" s="7">
        <v>5</v>
      </c>
      <c r="G353" s="9" t="s">
        <v>1684</v>
      </c>
      <c r="H353" s="190"/>
      <c r="I353" s="190"/>
    </row>
    <row r="354" spans="1:9">
      <c r="A354" t="str">
        <f t="shared" si="5"/>
        <v>WWF203</v>
      </c>
      <c r="B354" s="58">
        <v>41097</v>
      </c>
      <c r="C354" s="8" t="s">
        <v>1593</v>
      </c>
      <c r="D354" s="7">
        <v>25</v>
      </c>
      <c r="E354" s="7" t="s">
        <v>1685</v>
      </c>
      <c r="F354" s="7">
        <v>10</v>
      </c>
      <c r="G354" s="9" t="s">
        <v>1686</v>
      </c>
      <c r="H354" s="264" t="s">
        <v>1687</v>
      </c>
      <c r="I354" s="264" t="s">
        <v>2337</v>
      </c>
    </row>
    <row r="355" spans="1:9">
      <c r="A355">
        <f t="shared" si="5"/>
        <v>0</v>
      </c>
      <c r="B355" s="58">
        <v>41098</v>
      </c>
      <c r="C355" s="8" t="s">
        <v>1593</v>
      </c>
      <c r="D355" s="7">
        <v>25</v>
      </c>
      <c r="E355" s="7" t="s">
        <v>1688</v>
      </c>
      <c r="F355" s="7">
        <v>15</v>
      </c>
      <c r="G355" s="9" t="s">
        <v>1689</v>
      </c>
      <c r="H355" s="264"/>
      <c r="I355" s="264"/>
    </row>
    <row r="356" spans="1:9">
      <c r="A356">
        <f t="shared" si="5"/>
        <v>0</v>
      </c>
      <c r="B356" s="58">
        <v>41099</v>
      </c>
      <c r="C356" s="8" t="s">
        <v>1593</v>
      </c>
      <c r="D356" s="7">
        <v>25</v>
      </c>
      <c r="E356" s="7" t="s">
        <v>1690</v>
      </c>
      <c r="F356" s="7">
        <v>30</v>
      </c>
      <c r="G356" s="9" t="s">
        <v>1691</v>
      </c>
      <c r="H356" s="264"/>
      <c r="I356" s="264"/>
    </row>
    <row r="357" spans="1:9">
      <c r="A357">
        <f t="shared" si="5"/>
        <v>0</v>
      </c>
      <c r="B357" s="58">
        <v>41102</v>
      </c>
      <c r="C357" s="8" t="s">
        <v>1593</v>
      </c>
      <c r="D357" s="7">
        <v>25</v>
      </c>
      <c r="E357" s="7" t="s">
        <v>1692</v>
      </c>
      <c r="F357" s="7">
        <v>10</v>
      </c>
      <c r="G357" s="9" t="s">
        <v>1693</v>
      </c>
      <c r="H357" s="264"/>
      <c r="I357" s="264"/>
    </row>
    <row r="358" spans="1:9">
      <c r="A358" t="str">
        <f t="shared" si="5"/>
        <v>WWF204</v>
      </c>
      <c r="B358" s="58" t="s">
        <v>1619</v>
      </c>
      <c r="C358" s="8" t="s">
        <v>1593</v>
      </c>
      <c r="D358" s="7">
        <v>47</v>
      </c>
      <c r="E358" s="7" t="s">
        <v>1694</v>
      </c>
      <c r="F358" s="7">
        <v>20</v>
      </c>
      <c r="G358" s="9" t="s">
        <v>1695</v>
      </c>
      <c r="H358" s="185" t="s">
        <v>1696</v>
      </c>
      <c r="I358" s="185" t="s">
        <v>2338</v>
      </c>
    </row>
    <row r="359" spans="1:9">
      <c r="A359">
        <f t="shared" si="5"/>
        <v>0</v>
      </c>
      <c r="B359" s="58" t="s">
        <v>1697</v>
      </c>
      <c r="C359" s="8" t="s">
        <v>1593</v>
      </c>
      <c r="D359" s="7">
        <v>47</v>
      </c>
      <c r="E359" s="7" t="s">
        <v>1698</v>
      </c>
      <c r="F359" s="7">
        <v>15</v>
      </c>
      <c r="G359" s="9" t="s">
        <v>1699</v>
      </c>
      <c r="H359" s="185"/>
      <c r="I359" s="185"/>
    </row>
    <row r="360" spans="1:9">
      <c r="A360">
        <f t="shared" si="5"/>
        <v>0</v>
      </c>
      <c r="B360" s="58" t="s">
        <v>1700</v>
      </c>
      <c r="C360" s="8" t="s">
        <v>1593</v>
      </c>
      <c r="D360" s="7">
        <v>47</v>
      </c>
      <c r="E360" s="7" t="s">
        <v>1701</v>
      </c>
      <c r="F360" s="7">
        <v>3</v>
      </c>
      <c r="G360" s="9" t="s">
        <v>1702</v>
      </c>
      <c r="H360" s="185"/>
      <c r="I360" s="185"/>
    </row>
    <row r="361" spans="1:9">
      <c r="A361" t="str">
        <f t="shared" si="5"/>
        <v>WWF205</v>
      </c>
      <c r="B361" s="58" t="s">
        <v>1703</v>
      </c>
      <c r="C361" s="8" t="s">
        <v>1593</v>
      </c>
      <c r="D361" s="7">
        <v>14</v>
      </c>
      <c r="E361" s="7" t="s">
        <v>1704</v>
      </c>
      <c r="F361" s="7">
        <v>20</v>
      </c>
      <c r="G361" s="9" t="s">
        <v>1705</v>
      </c>
      <c r="H361" s="186" t="s">
        <v>1706</v>
      </c>
      <c r="I361" s="186" t="s">
        <v>1707</v>
      </c>
    </row>
    <row r="362" spans="1:9">
      <c r="A362">
        <f t="shared" si="5"/>
        <v>0</v>
      </c>
      <c r="B362" s="58" t="s">
        <v>1708</v>
      </c>
      <c r="C362" s="8" t="s">
        <v>1593</v>
      </c>
      <c r="D362" s="7">
        <v>14</v>
      </c>
      <c r="E362" s="7" t="s">
        <v>1709</v>
      </c>
      <c r="F362" s="7">
        <v>25</v>
      </c>
      <c r="G362" s="9" t="s">
        <v>1710</v>
      </c>
      <c r="H362" s="186"/>
      <c r="I362" s="186"/>
    </row>
    <row r="363" spans="1:9">
      <c r="A363">
        <f t="shared" si="5"/>
        <v>0</v>
      </c>
      <c r="B363" s="58" t="s">
        <v>1622</v>
      </c>
      <c r="C363" s="8" t="s">
        <v>1593</v>
      </c>
      <c r="D363" s="7">
        <v>14</v>
      </c>
      <c r="E363" s="7" t="s">
        <v>1711</v>
      </c>
      <c r="F363" s="7">
        <v>20</v>
      </c>
      <c r="G363" s="9" t="s">
        <v>1712</v>
      </c>
      <c r="H363" s="186"/>
      <c r="I363" s="186"/>
    </row>
    <row r="364" spans="1:9">
      <c r="A364">
        <f t="shared" si="5"/>
        <v>0</v>
      </c>
      <c r="B364" s="58" t="s">
        <v>1626</v>
      </c>
      <c r="C364" s="8" t="s">
        <v>1593</v>
      </c>
      <c r="D364" s="7">
        <v>14</v>
      </c>
      <c r="E364" s="7" t="s">
        <v>1713</v>
      </c>
      <c r="F364" s="7">
        <v>15</v>
      </c>
      <c r="G364" s="9" t="s">
        <v>1714</v>
      </c>
      <c r="H364" s="186"/>
      <c r="I364" s="186"/>
    </row>
    <row r="365" spans="1:9">
      <c r="A365">
        <f t="shared" si="5"/>
        <v>0</v>
      </c>
      <c r="B365" s="58" t="s">
        <v>1715</v>
      </c>
      <c r="C365" s="8" t="s">
        <v>1593</v>
      </c>
      <c r="D365" s="7">
        <v>14</v>
      </c>
      <c r="E365" s="7" t="s">
        <v>1716</v>
      </c>
      <c r="F365" s="7">
        <v>10</v>
      </c>
      <c r="G365" s="9" t="s">
        <v>1717</v>
      </c>
      <c r="H365" s="186"/>
      <c r="I365" s="186"/>
    </row>
    <row r="366" spans="1:9">
      <c r="A366" t="str">
        <f t="shared" si="5"/>
        <v>WWF206</v>
      </c>
      <c r="B366" s="58">
        <v>41123</v>
      </c>
      <c r="C366" s="8" t="s">
        <v>1593</v>
      </c>
      <c r="D366" s="7">
        <v>14</v>
      </c>
      <c r="E366" s="7" t="s">
        <v>1718</v>
      </c>
      <c r="F366" s="7">
        <v>5</v>
      </c>
      <c r="G366" s="9" t="s">
        <v>1719</v>
      </c>
      <c r="H366" s="262" t="s">
        <v>1720</v>
      </c>
      <c r="I366" s="262" t="s">
        <v>1721</v>
      </c>
    </row>
    <row r="367" spans="1:9">
      <c r="A367">
        <f t="shared" si="5"/>
        <v>0</v>
      </c>
      <c r="B367" s="58">
        <v>41124</v>
      </c>
      <c r="C367" s="8" t="s">
        <v>1593</v>
      </c>
      <c r="D367" s="7">
        <v>14</v>
      </c>
      <c r="E367" s="7" t="s">
        <v>1722</v>
      </c>
      <c r="F367" s="7">
        <v>10</v>
      </c>
      <c r="G367" s="9" t="s">
        <v>1723</v>
      </c>
      <c r="H367" s="262"/>
      <c r="I367" s="262"/>
    </row>
    <row r="368" spans="1:9">
      <c r="A368">
        <f t="shared" si="5"/>
        <v>0</v>
      </c>
      <c r="B368" s="58">
        <v>41125</v>
      </c>
      <c r="C368" s="8" t="s">
        <v>1593</v>
      </c>
      <c r="D368" s="7">
        <v>14</v>
      </c>
      <c r="E368" s="7" t="s">
        <v>1724</v>
      </c>
      <c r="F368" s="7">
        <v>5</v>
      </c>
      <c r="G368" s="9" t="s">
        <v>1725</v>
      </c>
      <c r="H368" s="262"/>
      <c r="I368" s="262"/>
    </row>
    <row r="369" spans="1:9">
      <c r="A369">
        <f t="shared" si="5"/>
        <v>0</v>
      </c>
      <c r="B369" s="58">
        <v>41126</v>
      </c>
      <c r="C369" s="8" t="s">
        <v>1593</v>
      </c>
      <c r="D369" s="7">
        <v>14</v>
      </c>
      <c r="E369" s="7" t="s">
        <v>1726</v>
      </c>
      <c r="F369" s="7">
        <v>3</v>
      </c>
      <c r="G369" s="9" t="s">
        <v>1727</v>
      </c>
      <c r="H369" s="262"/>
      <c r="I369" s="262"/>
    </row>
    <row r="370" spans="1:9">
      <c r="A370" t="str">
        <f t="shared" si="5"/>
        <v>WWF207</v>
      </c>
      <c r="B370" s="58">
        <v>41159</v>
      </c>
      <c r="C370" s="8" t="s">
        <v>1593</v>
      </c>
      <c r="D370" s="7">
        <v>25</v>
      </c>
      <c r="E370" s="7" t="s">
        <v>1728</v>
      </c>
      <c r="F370" s="7">
        <v>30</v>
      </c>
      <c r="G370" s="9" t="s">
        <v>1729</v>
      </c>
      <c r="H370" s="244" t="s">
        <v>1730</v>
      </c>
      <c r="I370" s="244" t="s">
        <v>2339</v>
      </c>
    </row>
    <row r="371" spans="1:9">
      <c r="A371">
        <f t="shared" si="5"/>
        <v>0</v>
      </c>
      <c r="B371" s="58">
        <v>41160</v>
      </c>
      <c r="C371" s="8" t="s">
        <v>1593</v>
      </c>
      <c r="D371" s="7">
        <v>25</v>
      </c>
      <c r="E371" s="7" t="s">
        <v>1731</v>
      </c>
      <c r="F371" s="7">
        <v>20</v>
      </c>
      <c r="G371" s="9" t="s">
        <v>1732</v>
      </c>
      <c r="H371" s="244"/>
      <c r="I371" s="244"/>
    </row>
    <row r="372" spans="1:9">
      <c r="A372" t="str">
        <f t="shared" si="5"/>
        <v>WWF208</v>
      </c>
      <c r="B372" s="55" t="s">
        <v>1733</v>
      </c>
      <c r="C372" s="8" t="s">
        <v>1593</v>
      </c>
      <c r="D372" s="7">
        <v>22</v>
      </c>
      <c r="E372" s="7" t="s">
        <v>1734</v>
      </c>
      <c r="F372" s="7">
        <v>30</v>
      </c>
      <c r="G372" s="9" t="s">
        <v>1735</v>
      </c>
      <c r="H372" s="265" t="s">
        <v>1736</v>
      </c>
      <c r="I372" s="265" t="s">
        <v>2340</v>
      </c>
    </row>
    <row r="373" spans="1:9">
      <c r="A373">
        <f t="shared" si="5"/>
        <v>0</v>
      </c>
      <c r="B373" s="58" t="s">
        <v>1171</v>
      </c>
      <c r="C373" s="8" t="s">
        <v>1593</v>
      </c>
      <c r="D373" s="7">
        <v>22</v>
      </c>
      <c r="E373" s="7" t="s">
        <v>1737</v>
      </c>
      <c r="F373" s="7">
        <v>10</v>
      </c>
      <c r="G373" s="9" t="s">
        <v>1738</v>
      </c>
      <c r="H373" s="265"/>
      <c r="I373" s="265"/>
    </row>
    <row r="374" spans="1:9">
      <c r="A374">
        <f t="shared" si="5"/>
        <v>0</v>
      </c>
      <c r="B374" s="58" t="s">
        <v>1174</v>
      </c>
      <c r="C374" s="8" t="s">
        <v>1593</v>
      </c>
      <c r="D374" s="7">
        <v>22</v>
      </c>
      <c r="E374" s="7" t="s">
        <v>1739</v>
      </c>
      <c r="F374" s="7">
        <v>5</v>
      </c>
      <c r="G374" s="9" t="s">
        <v>1740</v>
      </c>
      <c r="H374" s="265"/>
      <c r="I374" s="265"/>
    </row>
    <row r="375" spans="1:9">
      <c r="A375">
        <f t="shared" si="5"/>
        <v>0</v>
      </c>
      <c r="B375" s="58" t="s">
        <v>1655</v>
      </c>
      <c r="C375" s="8" t="s">
        <v>1593</v>
      </c>
      <c r="D375" s="7">
        <v>22</v>
      </c>
      <c r="E375" s="7" t="s">
        <v>1741</v>
      </c>
      <c r="F375" s="7">
        <v>10</v>
      </c>
      <c r="G375" s="9" t="s">
        <v>1742</v>
      </c>
      <c r="H375" s="265"/>
      <c r="I375" s="265"/>
    </row>
    <row r="376" spans="1:9">
      <c r="A376" t="str">
        <f t="shared" si="5"/>
        <v>WWF209</v>
      </c>
      <c r="B376" s="58" t="s">
        <v>1743</v>
      </c>
      <c r="C376" s="8" t="s">
        <v>1593</v>
      </c>
      <c r="D376" s="7">
        <v>22</v>
      </c>
      <c r="E376" s="7" t="s">
        <v>1744</v>
      </c>
      <c r="F376" s="7">
        <v>10</v>
      </c>
      <c r="G376" s="9" t="s">
        <v>1745</v>
      </c>
      <c r="H376" s="190" t="s">
        <v>1746</v>
      </c>
      <c r="I376" s="190" t="s">
        <v>1747</v>
      </c>
    </row>
    <row r="377" spans="1:9">
      <c r="A377">
        <f t="shared" si="5"/>
        <v>0</v>
      </c>
      <c r="B377" s="58" t="s">
        <v>1033</v>
      </c>
      <c r="C377" s="8" t="s">
        <v>1593</v>
      </c>
      <c r="D377" s="7">
        <v>22</v>
      </c>
      <c r="E377" s="7" t="s">
        <v>1748</v>
      </c>
      <c r="F377" s="7">
        <v>10</v>
      </c>
      <c r="G377" s="9" t="s">
        <v>1749</v>
      </c>
      <c r="H377" s="190"/>
      <c r="I377" s="190"/>
    </row>
    <row r="378" spans="1:9">
      <c r="A378" t="str">
        <f t="shared" si="5"/>
        <v>WWF210</v>
      </c>
      <c r="B378" s="58" t="s">
        <v>1750</v>
      </c>
      <c r="C378" s="8" t="s">
        <v>1593</v>
      </c>
      <c r="D378" s="7">
        <v>45</v>
      </c>
      <c r="E378" s="7" t="s">
        <v>1751</v>
      </c>
      <c r="F378" s="7">
        <v>5</v>
      </c>
      <c r="G378" s="9" t="s">
        <v>1752</v>
      </c>
      <c r="H378" s="212" t="s">
        <v>1753</v>
      </c>
      <c r="I378" s="212" t="s">
        <v>1754</v>
      </c>
    </row>
    <row r="379" spans="1:9">
      <c r="A379">
        <f t="shared" si="5"/>
        <v>0</v>
      </c>
      <c r="B379" s="58" t="s">
        <v>1755</v>
      </c>
      <c r="C379" s="8" t="s">
        <v>1593</v>
      </c>
      <c r="D379" s="7">
        <v>45</v>
      </c>
      <c r="E379" s="7" t="s">
        <v>1756</v>
      </c>
      <c r="F379" s="7">
        <v>5</v>
      </c>
      <c r="G379" s="9" t="s">
        <v>1757</v>
      </c>
      <c r="H379" s="212"/>
      <c r="I379" s="212"/>
    </row>
    <row r="380" spans="1:9">
      <c r="A380" t="str">
        <f t="shared" si="5"/>
        <v>WWF211</v>
      </c>
      <c r="B380" s="58" t="s">
        <v>1758</v>
      </c>
      <c r="C380" s="8" t="s">
        <v>1593</v>
      </c>
      <c r="D380" s="7">
        <v>12</v>
      </c>
      <c r="E380" s="7" t="s">
        <v>1759</v>
      </c>
      <c r="F380" s="7">
        <v>15</v>
      </c>
      <c r="G380" s="9" t="s">
        <v>1760</v>
      </c>
      <c r="H380" s="228" t="s">
        <v>1761</v>
      </c>
      <c r="I380" s="228" t="s">
        <v>2341</v>
      </c>
    </row>
    <row r="381" spans="1:9">
      <c r="A381">
        <f t="shared" si="5"/>
        <v>0</v>
      </c>
      <c r="B381" s="58" t="s">
        <v>1762</v>
      </c>
      <c r="C381" s="8" t="s">
        <v>1593</v>
      </c>
      <c r="D381" s="7" t="s">
        <v>2381</v>
      </c>
      <c r="E381" s="7" t="s">
        <v>1763</v>
      </c>
      <c r="F381" s="7">
        <v>30</v>
      </c>
      <c r="G381" s="9" t="s">
        <v>1764</v>
      </c>
      <c r="H381" s="228"/>
      <c r="I381" s="228"/>
    </row>
    <row r="382" spans="1:9">
      <c r="A382">
        <f t="shared" si="5"/>
        <v>0</v>
      </c>
      <c r="B382" s="58" t="s">
        <v>1765</v>
      </c>
      <c r="C382" s="8" t="s">
        <v>1593</v>
      </c>
      <c r="D382" s="7">
        <v>12</v>
      </c>
      <c r="E382" s="7" t="s">
        <v>1766</v>
      </c>
      <c r="F382" s="7">
        <v>10</v>
      </c>
      <c r="G382" s="9" t="s">
        <v>1767</v>
      </c>
      <c r="H382" s="228"/>
      <c r="I382" s="228"/>
    </row>
    <row r="383" spans="1:9">
      <c r="A383">
        <f t="shared" si="5"/>
        <v>0</v>
      </c>
      <c r="B383" s="58" t="s">
        <v>1768</v>
      </c>
      <c r="C383" s="8" t="s">
        <v>1593</v>
      </c>
      <c r="D383" s="7">
        <v>12</v>
      </c>
      <c r="E383" s="7" t="s">
        <v>1769</v>
      </c>
      <c r="F383" s="7">
        <v>20</v>
      </c>
      <c r="G383" s="9" t="s">
        <v>1770</v>
      </c>
      <c r="H383" s="228"/>
      <c r="I383" s="228"/>
    </row>
    <row r="384" spans="1:9">
      <c r="A384" t="str">
        <f t="shared" si="5"/>
        <v>WWF212</v>
      </c>
      <c r="B384" s="58" t="s">
        <v>1771</v>
      </c>
      <c r="C384" s="8" t="s">
        <v>1593</v>
      </c>
      <c r="D384" s="7">
        <v>14</v>
      </c>
      <c r="E384" s="7" t="s">
        <v>1772</v>
      </c>
      <c r="F384" s="7">
        <v>8</v>
      </c>
      <c r="G384" s="9" t="s">
        <v>1773</v>
      </c>
      <c r="H384" s="252" t="s">
        <v>1774</v>
      </c>
      <c r="I384" s="252" t="s">
        <v>1775</v>
      </c>
    </row>
    <row r="385" spans="1:9">
      <c r="A385">
        <f t="shared" si="5"/>
        <v>0</v>
      </c>
      <c r="B385" s="58" t="s">
        <v>1776</v>
      </c>
      <c r="C385" s="8" t="s">
        <v>1593</v>
      </c>
      <c r="D385" s="7">
        <v>14</v>
      </c>
      <c r="E385" s="7" t="s">
        <v>1777</v>
      </c>
      <c r="F385" s="7">
        <v>15</v>
      </c>
      <c r="G385" s="9" t="s">
        <v>1778</v>
      </c>
      <c r="H385" s="252"/>
      <c r="I385" s="252"/>
    </row>
    <row r="386" spans="1:9">
      <c r="A386">
        <f t="shared" si="5"/>
        <v>0</v>
      </c>
      <c r="B386" s="58" t="s">
        <v>1779</v>
      </c>
      <c r="C386" s="8" t="s">
        <v>1593</v>
      </c>
      <c r="D386" s="7">
        <v>14</v>
      </c>
      <c r="E386" s="7" t="s">
        <v>1780</v>
      </c>
      <c r="F386" s="7">
        <v>25</v>
      </c>
      <c r="G386" s="9" t="s">
        <v>1781</v>
      </c>
      <c r="H386" s="252"/>
      <c r="I386" s="252"/>
    </row>
    <row r="387" spans="1:9">
      <c r="A387">
        <f t="shared" ref="A387:A450" si="6">I387</f>
        <v>0</v>
      </c>
      <c r="B387" s="58" t="s">
        <v>1592</v>
      </c>
      <c r="C387" s="8" t="s">
        <v>1593</v>
      </c>
      <c r="D387" s="7">
        <v>14</v>
      </c>
      <c r="E387" s="7" t="s">
        <v>1782</v>
      </c>
      <c r="F387" s="7">
        <v>10</v>
      </c>
      <c r="G387" s="9" t="s">
        <v>1783</v>
      </c>
      <c r="H387" s="252"/>
      <c r="I387" s="252"/>
    </row>
    <row r="388" spans="1:9">
      <c r="A388" t="str">
        <f t="shared" si="6"/>
        <v>WWF213</v>
      </c>
      <c r="B388" s="58">
        <v>41092</v>
      </c>
      <c r="C388" s="8" t="s">
        <v>1593</v>
      </c>
      <c r="D388" s="7">
        <v>37</v>
      </c>
      <c r="E388" s="7" t="s">
        <v>1784</v>
      </c>
      <c r="F388" s="7">
        <v>10</v>
      </c>
      <c r="G388" s="9" t="s">
        <v>1785</v>
      </c>
      <c r="H388" s="262" t="s">
        <v>1786</v>
      </c>
      <c r="I388" s="262" t="s">
        <v>2342</v>
      </c>
    </row>
    <row r="389" spans="1:9">
      <c r="A389">
        <f t="shared" si="6"/>
        <v>0</v>
      </c>
      <c r="B389" s="58">
        <v>41093</v>
      </c>
      <c r="C389" s="8" t="s">
        <v>1593</v>
      </c>
      <c r="D389" s="7">
        <v>37</v>
      </c>
      <c r="E389" s="7" t="s">
        <v>1787</v>
      </c>
      <c r="F389" s="7">
        <v>30</v>
      </c>
      <c r="G389" s="9" t="s">
        <v>1788</v>
      </c>
      <c r="H389" s="262"/>
      <c r="I389" s="262"/>
    </row>
    <row r="390" spans="1:9">
      <c r="A390">
        <f t="shared" si="6"/>
        <v>0</v>
      </c>
      <c r="B390" s="58">
        <v>41094</v>
      </c>
      <c r="C390" s="8" t="s">
        <v>1593</v>
      </c>
      <c r="D390" s="7">
        <v>37</v>
      </c>
      <c r="E390" s="7" t="s">
        <v>1789</v>
      </c>
      <c r="F390" s="7">
        <v>10</v>
      </c>
      <c r="G390" s="9" t="s">
        <v>1790</v>
      </c>
      <c r="H390" s="262"/>
      <c r="I390" s="262"/>
    </row>
    <row r="391" spans="1:9">
      <c r="A391">
        <f t="shared" si="6"/>
        <v>0</v>
      </c>
      <c r="B391" s="58">
        <v>41095</v>
      </c>
      <c r="C391" s="8" t="s">
        <v>1593</v>
      </c>
      <c r="D391" s="7">
        <v>37</v>
      </c>
      <c r="E391" s="7" t="s">
        <v>1791</v>
      </c>
      <c r="F391" s="7">
        <v>10</v>
      </c>
      <c r="G391" s="9" t="s">
        <v>1792</v>
      </c>
      <c r="H391" s="262"/>
      <c r="I391" s="262"/>
    </row>
    <row r="392" spans="1:9">
      <c r="A392">
        <f t="shared" si="6"/>
        <v>0</v>
      </c>
      <c r="B392" s="58">
        <v>41096</v>
      </c>
      <c r="C392" s="8" t="s">
        <v>1593</v>
      </c>
      <c r="D392" s="7">
        <v>37</v>
      </c>
      <c r="E392" s="7" t="s">
        <v>1793</v>
      </c>
      <c r="F392" s="7">
        <v>10</v>
      </c>
      <c r="G392" s="9" t="s">
        <v>1794</v>
      </c>
      <c r="H392" s="262"/>
      <c r="I392" s="262"/>
    </row>
    <row r="393" spans="1:9">
      <c r="A393" t="str">
        <f t="shared" si="6"/>
        <v>WWF214</v>
      </c>
      <c r="B393" s="58" t="s">
        <v>983</v>
      </c>
      <c r="C393" s="8" t="s">
        <v>1593</v>
      </c>
      <c r="D393" s="7">
        <v>45</v>
      </c>
      <c r="E393" s="7" t="s">
        <v>1795</v>
      </c>
      <c r="F393" s="7">
        <v>10</v>
      </c>
      <c r="G393" s="9" t="s">
        <v>1796</v>
      </c>
      <c r="H393" s="203" t="s">
        <v>1797</v>
      </c>
      <c r="I393" s="203" t="s">
        <v>2343</v>
      </c>
    </row>
    <row r="394" spans="1:9">
      <c r="A394">
        <f t="shared" si="6"/>
        <v>0</v>
      </c>
      <c r="B394" s="58" t="s">
        <v>1001</v>
      </c>
      <c r="C394" s="8" t="s">
        <v>1593</v>
      </c>
      <c r="D394" s="7">
        <v>45</v>
      </c>
      <c r="E394" s="7" t="s">
        <v>1798</v>
      </c>
      <c r="F394" s="7">
        <v>5</v>
      </c>
      <c r="G394" s="9" t="s">
        <v>1799</v>
      </c>
      <c r="H394" s="203"/>
      <c r="I394" s="203"/>
    </row>
    <row r="395" spans="1:9">
      <c r="A395" t="str">
        <f t="shared" si="6"/>
        <v>WWF215</v>
      </c>
      <c r="B395" s="58" t="s">
        <v>988</v>
      </c>
      <c r="C395" s="8" t="s">
        <v>1593</v>
      </c>
      <c r="D395" s="7">
        <v>37</v>
      </c>
      <c r="E395" s="7" t="s">
        <v>1800</v>
      </c>
      <c r="F395" s="7">
        <v>25</v>
      </c>
      <c r="G395" s="9" t="s">
        <v>1801</v>
      </c>
      <c r="H395" s="186" t="s">
        <v>1802</v>
      </c>
      <c r="I395" s="186" t="s">
        <v>2344</v>
      </c>
    </row>
    <row r="396" spans="1:9">
      <c r="A396">
        <f t="shared" si="6"/>
        <v>0</v>
      </c>
      <c r="B396" s="58" t="s">
        <v>991</v>
      </c>
      <c r="C396" s="8" t="s">
        <v>1593</v>
      </c>
      <c r="D396" s="7">
        <v>37</v>
      </c>
      <c r="E396" s="7" t="s">
        <v>1803</v>
      </c>
      <c r="F396" s="7">
        <v>30</v>
      </c>
      <c r="G396" s="9" t="s">
        <v>1804</v>
      </c>
      <c r="H396" s="186"/>
      <c r="I396" s="186"/>
    </row>
    <row r="397" spans="1:9">
      <c r="A397">
        <f t="shared" si="6"/>
        <v>0</v>
      </c>
      <c r="B397" s="58" t="s">
        <v>994</v>
      </c>
      <c r="C397" s="8" t="s">
        <v>1593</v>
      </c>
      <c r="D397" s="7">
        <v>37</v>
      </c>
      <c r="E397" s="7" t="s">
        <v>1805</v>
      </c>
      <c r="F397" s="7">
        <v>10</v>
      </c>
      <c r="G397" s="9" t="s">
        <v>1806</v>
      </c>
      <c r="H397" s="186"/>
      <c r="I397" s="186"/>
    </row>
    <row r="398" spans="1:9">
      <c r="A398">
        <f t="shared" si="6"/>
        <v>0</v>
      </c>
      <c r="B398" s="58" t="s">
        <v>998</v>
      </c>
      <c r="C398" s="8" t="s">
        <v>1593</v>
      </c>
      <c r="D398" s="7">
        <v>37</v>
      </c>
      <c r="E398" s="7" t="s">
        <v>1807</v>
      </c>
      <c r="F398" s="7">
        <v>20</v>
      </c>
      <c r="G398" s="9" t="s">
        <v>1808</v>
      </c>
      <c r="H398" s="186"/>
      <c r="I398" s="186"/>
    </row>
    <row r="399" spans="1:9">
      <c r="A399" t="str">
        <f t="shared" si="6"/>
        <v>WWF216</v>
      </c>
      <c r="B399" s="58" t="s">
        <v>1622</v>
      </c>
      <c r="C399" s="8" t="s">
        <v>1593</v>
      </c>
      <c r="D399" s="7">
        <v>37</v>
      </c>
      <c r="E399" s="7" t="s">
        <v>1809</v>
      </c>
      <c r="F399" s="7">
        <v>10</v>
      </c>
      <c r="G399" s="9" t="s">
        <v>1810</v>
      </c>
      <c r="H399" s="260" t="s">
        <v>1811</v>
      </c>
      <c r="I399" s="260" t="s">
        <v>1812</v>
      </c>
    </row>
    <row r="400" spans="1:9">
      <c r="A400">
        <f t="shared" si="6"/>
        <v>0</v>
      </c>
      <c r="B400" s="58" t="s">
        <v>1626</v>
      </c>
      <c r="C400" s="8" t="s">
        <v>1593</v>
      </c>
      <c r="D400" s="7" t="s">
        <v>2379</v>
      </c>
      <c r="E400" s="7" t="s">
        <v>1813</v>
      </c>
      <c r="F400" s="7">
        <v>20</v>
      </c>
      <c r="G400" s="9" t="s">
        <v>1814</v>
      </c>
      <c r="H400" s="260"/>
      <c r="I400" s="260"/>
    </row>
    <row r="401" spans="1:9">
      <c r="A401">
        <f t="shared" si="6"/>
        <v>0</v>
      </c>
      <c r="B401" s="58" t="s">
        <v>1715</v>
      </c>
      <c r="C401" s="8" t="s">
        <v>1593</v>
      </c>
      <c r="D401" s="7" t="s">
        <v>2379</v>
      </c>
      <c r="E401" s="7" t="s">
        <v>1815</v>
      </c>
      <c r="F401" s="7">
        <v>30</v>
      </c>
      <c r="G401" s="9" t="s">
        <v>1816</v>
      </c>
      <c r="H401" s="260"/>
      <c r="I401" s="260"/>
    </row>
    <row r="402" spans="1:9">
      <c r="A402">
        <f t="shared" si="6"/>
        <v>0</v>
      </c>
      <c r="B402" s="58" t="s">
        <v>1817</v>
      </c>
      <c r="C402" s="8" t="s">
        <v>1593</v>
      </c>
      <c r="D402" s="7">
        <v>37</v>
      </c>
      <c r="E402" s="7" t="s">
        <v>1818</v>
      </c>
      <c r="F402" s="7">
        <v>15</v>
      </c>
      <c r="G402" s="9" t="s">
        <v>1819</v>
      </c>
      <c r="H402" s="260"/>
      <c r="I402" s="260"/>
    </row>
    <row r="403" spans="1:9">
      <c r="A403" t="str">
        <f t="shared" si="6"/>
        <v>WWF217</v>
      </c>
      <c r="B403" s="58">
        <v>41099</v>
      </c>
      <c r="C403" s="8" t="s">
        <v>1593</v>
      </c>
      <c r="D403" s="7">
        <v>45</v>
      </c>
      <c r="E403" s="7" t="s">
        <v>1820</v>
      </c>
      <c r="F403" s="7">
        <v>5</v>
      </c>
      <c r="G403" s="9" t="s">
        <v>1821</v>
      </c>
      <c r="H403" s="191" t="s">
        <v>1822</v>
      </c>
      <c r="I403" s="191" t="s">
        <v>2345</v>
      </c>
    </row>
    <row r="404" spans="1:9">
      <c r="A404">
        <f t="shared" si="6"/>
        <v>0</v>
      </c>
      <c r="B404" s="58">
        <v>41101</v>
      </c>
      <c r="C404" s="8" t="s">
        <v>1593</v>
      </c>
      <c r="D404" s="7">
        <v>45</v>
      </c>
      <c r="E404" s="7" t="s">
        <v>1823</v>
      </c>
      <c r="F404" s="7">
        <v>2</v>
      </c>
      <c r="G404" s="9" t="s">
        <v>1824</v>
      </c>
      <c r="H404" s="191"/>
      <c r="I404" s="191"/>
    </row>
    <row r="405" spans="1:9">
      <c r="A405" t="str">
        <f t="shared" si="6"/>
        <v>WWF218</v>
      </c>
      <c r="B405" s="58" t="s">
        <v>1825</v>
      </c>
      <c r="C405" s="8" t="s">
        <v>1593</v>
      </c>
      <c r="D405" s="7">
        <v>47</v>
      </c>
      <c r="E405" s="7" t="s">
        <v>1826</v>
      </c>
      <c r="F405" s="7">
        <v>7</v>
      </c>
      <c r="G405" s="9" t="s">
        <v>1827</v>
      </c>
      <c r="H405" s="263" t="s">
        <v>1828</v>
      </c>
      <c r="I405" s="263" t="s">
        <v>1829</v>
      </c>
    </row>
    <row r="406" spans="1:9">
      <c r="A406">
        <f t="shared" si="6"/>
        <v>0</v>
      </c>
      <c r="B406" s="58" t="s">
        <v>1830</v>
      </c>
      <c r="C406" s="8" t="s">
        <v>1593</v>
      </c>
      <c r="D406" s="7">
        <v>47</v>
      </c>
      <c r="E406" s="7" t="s">
        <v>1831</v>
      </c>
      <c r="F406" s="7">
        <v>7</v>
      </c>
      <c r="G406" s="9" t="s">
        <v>1832</v>
      </c>
      <c r="H406" s="263"/>
      <c r="I406" s="263"/>
    </row>
    <row r="407" spans="1:9">
      <c r="A407">
        <f t="shared" si="6"/>
        <v>0</v>
      </c>
      <c r="B407" s="58" t="s">
        <v>1229</v>
      </c>
      <c r="C407" s="8" t="s">
        <v>1593</v>
      </c>
      <c r="D407" s="7">
        <v>47</v>
      </c>
      <c r="E407" s="7" t="s">
        <v>1833</v>
      </c>
      <c r="F407" s="7">
        <v>8</v>
      </c>
      <c r="G407" s="9" t="s">
        <v>1834</v>
      </c>
      <c r="H407" s="263"/>
      <c r="I407" s="263"/>
    </row>
    <row r="408" spans="1:9">
      <c r="A408">
        <f t="shared" si="6"/>
        <v>0</v>
      </c>
      <c r="B408" s="58" t="s">
        <v>1835</v>
      </c>
      <c r="C408" s="8" t="s">
        <v>1593</v>
      </c>
      <c r="D408" s="7">
        <v>47</v>
      </c>
      <c r="E408" s="7" t="s">
        <v>1836</v>
      </c>
      <c r="F408" s="7">
        <v>6</v>
      </c>
      <c r="G408" s="9" t="s">
        <v>1837</v>
      </c>
      <c r="H408" s="263"/>
      <c r="I408" s="263"/>
    </row>
    <row r="409" spans="1:9">
      <c r="A409" t="str">
        <f t="shared" si="6"/>
        <v>WWF219</v>
      </c>
      <c r="B409" s="58">
        <v>41159</v>
      </c>
      <c r="C409" s="8" t="s">
        <v>1593</v>
      </c>
      <c r="D409" s="7">
        <v>35</v>
      </c>
      <c r="E409" s="7" t="s">
        <v>1838</v>
      </c>
      <c r="F409" s="7">
        <v>5</v>
      </c>
      <c r="G409" s="9" t="s">
        <v>1839</v>
      </c>
      <c r="H409" s="217" t="s">
        <v>1840</v>
      </c>
      <c r="I409" s="217" t="s">
        <v>2346</v>
      </c>
    </row>
    <row r="410" spans="1:9">
      <c r="A410">
        <f t="shared" si="6"/>
        <v>0</v>
      </c>
      <c r="B410" s="58">
        <v>41160</v>
      </c>
      <c r="C410" s="8" t="s">
        <v>1593</v>
      </c>
      <c r="D410" s="7">
        <v>35</v>
      </c>
      <c r="E410" s="7" t="s">
        <v>1841</v>
      </c>
      <c r="F410" s="7">
        <v>20</v>
      </c>
      <c r="G410" s="9" t="s">
        <v>1842</v>
      </c>
      <c r="H410" s="217"/>
      <c r="I410" s="217"/>
    </row>
    <row r="411" spans="1:9">
      <c r="A411">
        <f t="shared" si="6"/>
        <v>0</v>
      </c>
      <c r="B411" s="58">
        <v>41161</v>
      </c>
      <c r="C411" s="8" t="s">
        <v>1593</v>
      </c>
      <c r="D411" s="7">
        <v>35</v>
      </c>
      <c r="E411" s="7" t="s">
        <v>1843</v>
      </c>
      <c r="F411" s="7">
        <v>25</v>
      </c>
      <c r="G411" s="9" t="s">
        <v>1844</v>
      </c>
      <c r="H411" s="217"/>
      <c r="I411" s="217"/>
    </row>
    <row r="412" spans="1:9">
      <c r="A412">
        <f t="shared" si="6"/>
        <v>0</v>
      </c>
      <c r="B412" s="58">
        <v>41162</v>
      </c>
      <c r="C412" s="8" t="s">
        <v>1593</v>
      </c>
      <c r="D412" s="7">
        <v>35</v>
      </c>
      <c r="E412" s="7" t="s">
        <v>1845</v>
      </c>
      <c r="F412" s="7">
        <v>8</v>
      </c>
      <c r="G412" s="9" t="s">
        <v>1846</v>
      </c>
      <c r="H412" s="217"/>
      <c r="I412" s="217"/>
    </row>
    <row r="413" spans="1:9">
      <c r="A413" t="str">
        <f t="shared" si="6"/>
        <v>WWF220</v>
      </c>
      <c r="B413" s="58" t="s">
        <v>1779</v>
      </c>
      <c r="C413" s="8" t="s">
        <v>1593</v>
      </c>
      <c r="D413" s="7">
        <v>37</v>
      </c>
      <c r="E413" s="7" t="s">
        <v>1847</v>
      </c>
      <c r="F413" s="7">
        <v>20</v>
      </c>
      <c r="G413" s="9" t="s">
        <v>1848</v>
      </c>
      <c r="H413" s="186" t="s">
        <v>1849</v>
      </c>
      <c r="I413" s="186" t="s">
        <v>1850</v>
      </c>
    </row>
    <row r="414" spans="1:9">
      <c r="A414">
        <f t="shared" si="6"/>
        <v>0</v>
      </c>
      <c r="B414" s="58" t="s">
        <v>1592</v>
      </c>
      <c r="C414" s="8" t="s">
        <v>1593</v>
      </c>
      <c r="D414" s="7">
        <v>37</v>
      </c>
      <c r="E414" s="7" t="s">
        <v>1851</v>
      </c>
      <c r="F414" s="7">
        <v>20</v>
      </c>
      <c r="G414" s="9" t="s">
        <v>1852</v>
      </c>
      <c r="H414" s="186"/>
      <c r="I414" s="186"/>
    </row>
    <row r="415" spans="1:9">
      <c r="A415">
        <f t="shared" si="6"/>
        <v>0</v>
      </c>
      <c r="B415" s="58" t="s">
        <v>1853</v>
      </c>
      <c r="C415" s="8" t="s">
        <v>1593</v>
      </c>
      <c r="D415" s="7">
        <v>37</v>
      </c>
      <c r="E415" s="7" t="s">
        <v>1854</v>
      </c>
      <c r="F415" s="7">
        <v>15</v>
      </c>
      <c r="G415" s="9" t="s">
        <v>1855</v>
      </c>
      <c r="H415" s="186"/>
      <c r="I415" s="186"/>
    </row>
    <row r="416" spans="1:9">
      <c r="A416" t="str">
        <f t="shared" si="6"/>
        <v>WWF221</v>
      </c>
      <c r="B416" s="58">
        <v>41092</v>
      </c>
      <c r="C416" s="8" t="s">
        <v>1593</v>
      </c>
      <c r="D416" s="7">
        <v>45</v>
      </c>
      <c r="E416" s="7" t="s">
        <v>1856</v>
      </c>
      <c r="F416" s="7">
        <v>15</v>
      </c>
      <c r="G416" s="9" t="s">
        <v>1857</v>
      </c>
      <c r="H416" s="220" t="s">
        <v>1858</v>
      </c>
      <c r="I416" s="220" t="s">
        <v>1859</v>
      </c>
    </row>
    <row r="417" spans="1:9">
      <c r="A417">
        <f t="shared" si="6"/>
        <v>0</v>
      </c>
      <c r="B417" s="58">
        <v>41093</v>
      </c>
      <c r="C417" s="8" t="s">
        <v>1593</v>
      </c>
      <c r="D417" s="7">
        <v>45</v>
      </c>
      <c r="E417" s="7" t="s">
        <v>1860</v>
      </c>
      <c r="F417" s="7">
        <v>10</v>
      </c>
      <c r="G417" s="9" t="s">
        <v>1861</v>
      </c>
      <c r="H417" s="220"/>
      <c r="I417" s="220"/>
    </row>
    <row r="418" spans="1:9">
      <c r="A418" t="str">
        <f t="shared" si="6"/>
        <v>WWF222</v>
      </c>
      <c r="B418" s="58">
        <v>41099</v>
      </c>
      <c r="C418" s="8" t="s">
        <v>1593</v>
      </c>
      <c r="D418" s="7">
        <v>20</v>
      </c>
      <c r="E418" s="7" t="s">
        <v>1862</v>
      </c>
      <c r="F418" s="7">
        <v>30</v>
      </c>
      <c r="G418" s="9" t="s">
        <v>1863</v>
      </c>
      <c r="H418" s="266" t="s">
        <v>1864</v>
      </c>
      <c r="I418" s="266" t="s">
        <v>2347</v>
      </c>
    </row>
    <row r="419" spans="1:9">
      <c r="A419">
        <f t="shared" si="6"/>
        <v>0</v>
      </c>
      <c r="B419" s="58">
        <v>41100</v>
      </c>
      <c r="C419" s="8" t="s">
        <v>1593</v>
      </c>
      <c r="D419" s="7">
        <v>20</v>
      </c>
      <c r="E419" s="7" t="s">
        <v>1865</v>
      </c>
      <c r="F419" s="7">
        <v>10</v>
      </c>
      <c r="G419" s="9" t="s">
        <v>1866</v>
      </c>
      <c r="H419" s="266"/>
      <c r="I419" s="266"/>
    </row>
    <row r="420" spans="1:9">
      <c r="A420">
        <f t="shared" si="6"/>
        <v>0</v>
      </c>
      <c r="B420" s="58" t="s">
        <v>983</v>
      </c>
      <c r="C420" s="8" t="s">
        <v>1593</v>
      </c>
      <c r="D420" s="7">
        <v>20</v>
      </c>
      <c r="E420" s="7" t="s">
        <v>1867</v>
      </c>
      <c r="F420" s="7">
        <v>25</v>
      </c>
      <c r="G420" s="9" t="s">
        <v>1868</v>
      </c>
      <c r="H420" s="266"/>
      <c r="I420" s="266"/>
    </row>
    <row r="421" spans="1:9">
      <c r="A421">
        <f t="shared" si="6"/>
        <v>0</v>
      </c>
      <c r="B421" s="58" t="s">
        <v>1658</v>
      </c>
      <c r="C421" s="8" t="s">
        <v>1593</v>
      </c>
      <c r="D421" s="7">
        <v>20</v>
      </c>
      <c r="E421" s="7" t="s">
        <v>1869</v>
      </c>
      <c r="F421" s="7">
        <v>15</v>
      </c>
      <c r="G421" s="9" t="s">
        <v>1870</v>
      </c>
      <c r="H421" s="266"/>
      <c r="I421" s="266"/>
    </row>
    <row r="422" spans="1:9">
      <c r="A422" t="str">
        <f t="shared" si="6"/>
        <v>WWF223</v>
      </c>
      <c r="B422" s="58" t="s">
        <v>1009</v>
      </c>
      <c r="C422" s="8" t="s">
        <v>1593</v>
      </c>
      <c r="D422" s="7">
        <v>34</v>
      </c>
      <c r="E422" s="7" t="s">
        <v>1871</v>
      </c>
      <c r="F422" s="7">
        <v>20</v>
      </c>
      <c r="G422" s="9" t="s">
        <v>1872</v>
      </c>
      <c r="H422" s="244" t="s">
        <v>1873</v>
      </c>
      <c r="I422" s="244" t="s">
        <v>1874</v>
      </c>
    </row>
    <row r="423" spans="1:9">
      <c r="A423">
        <f t="shared" si="6"/>
        <v>0</v>
      </c>
      <c r="B423" s="76">
        <v>41113</v>
      </c>
      <c r="C423" s="8" t="s">
        <v>1593</v>
      </c>
      <c r="D423" s="7">
        <v>34</v>
      </c>
      <c r="E423" s="7" t="s">
        <v>1875</v>
      </c>
      <c r="F423" s="7">
        <v>3</v>
      </c>
      <c r="G423" s="9" t="s">
        <v>1876</v>
      </c>
      <c r="H423" s="244"/>
      <c r="I423" s="244"/>
    </row>
    <row r="424" spans="1:9">
      <c r="A424">
        <f t="shared" si="6"/>
        <v>0</v>
      </c>
      <c r="B424" s="58">
        <v>41112</v>
      </c>
      <c r="C424" s="8" t="s">
        <v>1593</v>
      </c>
      <c r="D424" s="7">
        <v>34</v>
      </c>
      <c r="E424" s="7" t="s">
        <v>1877</v>
      </c>
      <c r="F424" s="7">
        <v>20</v>
      </c>
      <c r="G424" s="9" t="s">
        <v>1878</v>
      </c>
      <c r="H424" s="244"/>
      <c r="I424" s="244"/>
    </row>
    <row r="425" spans="1:9">
      <c r="A425" t="str">
        <f t="shared" si="6"/>
        <v>WWF224</v>
      </c>
      <c r="B425" s="58">
        <v>41122</v>
      </c>
      <c r="C425" s="8" t="s">
        <v>1593</v>
      </c>
      <c r="D425" s="7">
        <v>47</v>
      </c>
      <c r="E425" s="7" t="s">
        <v>1879</v>
      </c>
      <c r="F425" s="7">
        <v>10</v>
      </c>
      <c r="G425" s="9" t="s">
        <v>1880</v>
      </c>
      <c r="H425" s="203" t="s">
        <v>1881</v>
      </c>
      <c r="I425" s="203" t="s">
        <v>1882</v>
      </c>
    </row>
    <row r="426" spans="1:9">
      <c r="A426">
        <f t="shared" si="6"/>
        <v>0</v>
      </c>
      <c r="B426" s="58">
        <v>41123</v>
      </c>
      <c r="C426" s="8" t="s">
        <v>1593</v>
      </c>
      <c r="D426" s="7">
        <v>47</v>
      </c>
      <c r="E426" s="7" t="s">
        <v>1883</v>
      </c>
      <c r="F426" s="7">
        <v>5</v>
      </c>
      <c r="G426" s="9" t="s">
        <v>1884</v>
      </c>
      <c r="H426" s="203"/>
      <c r="I426" s="203"/>
    </row>
    <row r="427" spans="1:9">
      <c r="A427">
        <f t="shared" si="6"/>
        <v>0</v>
      </c>
      <c r="B427" s="58">
        <v>41124</v>
      </c>
      <c r="C427" s="8" t="s">
        <v>1593</v>
      </c>
      <c r="D427" s="7">
        <v>47</v>
      </c>
      <c r="E427" s="7" t="s">
        <v>1885</v>
      </c>
      <c r="F427" s="7">
        <v>47</v>
      </c>
      <c r="G427" s="9" t="s">
        <v>1886</v>
      </c>
      <c r="H427" s="203"/>
      <c r="I427" s="203"/>
    </row>
    <row r="428" spans="1:9">
      <c r="A428">
        <f t="shared" si="6"/>
        <v>0</v>
      </c>
      <c r="B428" s="58">
        <v>41160</v>
      </c>
      <c r="C428" s="8" t="s">
        <v>1593</v>
      </c>
      <c r="D428" s="7">
        <v>47</v>
      </c>
      <c r="E428" s="7" t="s">
        <v>1887</v>
      </c>
      <c r="F428" s="7">
        <v>30</v>
      </c>
      <c r="G428" s="9" t="s">
        <v>1888</v>
      </c>
      <c r="H428" s="203"/>
      <c r="I428" s="203"/>
    </row>
    <row r="429" spans="1:9">
      <c r="A429" t="str">
        <f t="shared" si="6"/>
        <v>WWF225</v>
      </c>
      <c r="B429" s="58">
        <v>41132</v>
      </c>
      <c r="C429" s="8" t="s">
        <v>1593</v>
      </c>
      <c r="D429" s="7">
        <v>36</v>
      </c>
      <c r="E429" s="7" t="s">
        <v>1889</v>
      </c>
      <c r="F429" s="7">
        <v>10</v>
      </c>
      <c r="G429" s="9" t="s">
        <v>1890</v>
      </c>
      <c r="H429" s="212" t="s">
        <v>1891</v>
      </c>
      <c r="I429" s="212" t="s">
        <v>2348</v>
      </c>
    </row>
    <row r="430" spans="1:9">
      <c r="A430">
        <f t="shared" si="6"/>
        <v>0</v>
      </c>
      <c r="B430" s="58" t="s">
        <v>1076</v>
      </c>
      <c r="C430" s="8" t="s">
        <v>1593</v>
      </c>
      <c r="D430" s="7">
        <v>36</v>
      </c>
      <c r="E430" s="7" t="s">
        <v>1892</v>
      </c>
      <c r="F430" s="7">
        <v>3</v>
      </c>
      <c r="G430" s="9" t="s">
        <v>1893</v>
      </c>
      <c r="H430" s="212"/>
      <c r="I430" s="212"/>
    </row>
    <row r="431" spans="1:9">
      <c r="A431">
        <f t="shared" si="6"/>
        <v>0</v>
      </c>
      <c r="B431" s="58" t="s">
        <v>1750</v>
      </c>
      <c r="C431" s="8" t="s">
        <v>1593</v>
      </c>
      <c r="D431" s="7">
        <v>36</v>
      </c>
      <c r="E431" s="7" t="s">
        <v>1894</v>
      </c>
      <c r="F431" s="7">
        <v>40</v>
      </c>
      <c r="G431" s="9" t="s">
        <v>1895</v>
      </c>
      <c r="H431" s="212"/>
      <c r="I431" s="212"/>
    </row>
    <row r="432" spans="1:9">
      <c r="A432" t="str">
        <f t="shared" si="6"/>
        <v>WWF226</v>
      </c>
      <c r="B432" s="58" t="s">
        <v>1082</v>
      </c>
      <c r="C432" s="8" t="s">
        <v>1593</v>
      </c>
      <c r="D432" s="7">
        <v>35</v>
      </c>
      <c r="E432" s="7" t="s">
        <v>1896</v>
      </c>
      <c r="F432" s="7">
        <v>20</v>
      </c>
      <c r="G432" s="9" t="s">
        <v>1897</v>
      </c>
      <c r="H432" s="226" t="s">
        <v>1898</v>
      </c>
      <c r="I432" s="226" t="s">
        <v>2349</v>
      </c>
    </row>
    <row r="433" spans="1:9">
      <c r="A433">
        <f t="shared" si="6"/>
        <v>0</v>
      </c>
      <c r="B433" s="58" t="s">
        <v>1024</v>
      </c>
      <c r="C433" s="8" t="s">
        <v>1593</v>
      </c>
      <c r="D433" s="7">
        <v>35</v>
      </c>
      <c r="E433" s="7" t="s">
        <v>1899</v>
      </c>
      <c r="F433" s="7">
        <v>35</v>
      </c>
      <c r="G433" s="9" t="s">
        <v>1900</v>
      </c>
      <c r="H433" s="226"/>
      <c r="I433" s="226"/>
    </row>
    <row r="434" spans="1:9">
      <c r="A434">
        <f t="shared" si="6"/>
        <v>0</v>
      </c>
      <c r="B434" s="58" t="s">
        <v>1830</v>
      </c>
      <c r="C434" s="8" t="s">
        <v>1593</v>
      </c>
      <c r="D434" s="7">
        <v>35</v>
      </c>
      <c r="E434" s="7" t="s">
        <v>1901</v>
      </c>
      <c r="F434" s="7">
        <v>15</v>
      </c>
      <c r="G434" s="9" t="s">
        <v>1902</v>
      </c>
      <c r="H434" s="226"/>
      <c r="I434" s="226"/>
    </row>
    <row r="435" spans="1:9">
      <c r="A435" t="str">
        <f t="shared" si="6"/>
        <v>WWF227</v>
      </c>
      <c r="B435" s="58" t="s">
        <v>1903</v>
      </c>
      <c r="C435" s="8" t="s">
        <v>1593</v>
      </c>
      <c r="D435" s="7">
        <v>20</v>
      </c>
      <c r="E435" s="7" t="s">
        <v>1904</v>
      </c>
      <c r="F435" s="7">
        <v>30</v>
      </c>
      <c r="G435" s="9" t="s">
        <v>1905</v>
      </c>
      <c r="H435" s="228" t="s">
        <v>1906</v>
      </c>
      <c r="I435" s="228" t="s">
        <v>2350</v>
      </c>
    </row>
    <row r="436" spans="1:9">
      <c r="A436">
        <f t="shared" si="6"/>
        <v>0</v>
      </c>
      <c r="B436" s="58" t="s">
        <v>1658</v>
      </c>
      <c r="C436" s="8" t="s">
        <v>1593</v>
      </c>
      <c r="D436" s="7">
        <v>20</v>
      </c>
      <c r="E436" s="7" t="s">
        <v>1907</v>
      </c>
      <c r="F436" s="7">
        <v>20</v>
      </c>
      <c r="G436" s="9" t="s">
        <v>1908</v>
      </c>
      <c r="H436" s="228"/>
      <c r="I436" s="228"/>
    </row>
    <row r="437" spans="1:9">
      <c r="A437" t="str">
        <f t="shared" si="6"/>
        <v>WWF228</v>
      </c>
      <c r="B437" s="58" t="s">
        <v>1909</v>
      </c>
      <c r="C437" s="8" t="s">
        <v>1593</v>
      </c>
      <c r="D437" s="7">
        <v>45</v>
      </c>
      <c r="E437" s="7" t="s">
        <v>1910</v>
      </c>
      <c r="F437" s="7">
        <v>25</v>
      </c>
      <c r="G437" s="9" t="s">
        <v>1911</v>
      </c>
      <c r="H437" s="268" t="s">
        <v>1912</v>
      </c>
      <c r="I437" s="268" t="s">
        <v>1913</v>
      </c>
    </row>
    <row r="438" spans="1:9">
      <c r="A438">
        <f t="shared" si="6"/>
        <v>0</v>
      </c>
      <c r="B438" s="58">
        <v>41094</v>
      </c>
      <c r="C438" s="8" t="s">
        <v>1593</v>
      </c>
      <c r="D438" s="7">
        <v>45</v>
      </c>
      <c r="E438" s="7" t="s">
        <v>1914</v>
      </c>
      <c r="F438" s="7">
        <v>10</v>
      </c>
      <c r="G438" s="9" t="s">
        <v>1915</v>
      </c>
      <c r="H438" s="268"/>
      <c r="I438" s="268"/>
    </row>
    <row r="439" spans="1:9">
      <c r="A439" t="str">
        <f t="shared" si="6"/>
        <v>WWF229</v>
      </c>
      <c r="B439" s="58">
        <v>41220</v>
      </c>
      <c r="C439" s="8" t="s">
        <v>1593</v>
      </c>
      <c r="D439" s="7">
        <v>14</v>
      </c>
      <c r="E439" s="7" t="s">
        <v>1916</v>
      </c>
      <c r="F439" s="7">
        <v>20</v>
      </c>
      <c r="G439" s="9" t="s">
        <v>1917</v>
      </c>
      <c r="H439" s="189" t="s">
        <v>1918</v>
      </c>
      <c r="I439" s="189" t="s">
        <v>1919</v>
      </c>
    </row>
    <row r="440" spans="1:9">
      <c r="A440">
        <f t="shared" si="6"/>
        <v>0</v>
      </c>
      <c r="B440" s="58">
        <v>41221</v>
      </c>
      <c r="C440" s="8" t="s">
        <v>1593</v>
      </c>
      <c r="D440" s="7">
        <v>14</v>
      </c>
      <c r="E440" s="7" t="s">
        <v>1920</v>
      </c>
      <c r="F440" s="7">
        <v>35</v>
      </c>
      <c r="G440" s="9" t="s">
        <v>1921</v>
      </c>
      <c r="H440" s="189"/>
      <c r="I440" s="189"/>
    </row>
    <row r="441" spans="1:9">
      <c r="A441">
        <f t="shared" si="6"/>
        <v>0</v>
      </c>
      <c r="B441" s="58">
        <v>41222</v>
      </c>
      <c r="C441" s="8" t="s">
        <v>1593</v>
      </c>
      <c r="D441" s="7">
        <v>14</v>
      </c>
      <c r="E441" s="7" t="s">
        <v>1922</v>
      </c>
      <c r="F441" s="7">
        <v>30</v>
      </c>
      <c r="G441" s="9" t="s">
        <v>1923</v>
      </c>
      <c r="H441" s="189"/>
      <c r="I441" s="189"/>
    </row>
    <row r="442" spans="1:9">
      <c r="A442" t="str">
        <f t="shared" si="6"/>
        <v>WWF230</v>
      </c>
      <c r="B442" s="55" t="s">
        <v>1273</v>
      </c>
      <c r="C442" s="8" t="s">
        <v>1593</v>
      </c>
      <c r="D442" s="7">
        <v>45</v>
      </c>
      <c r="E442" s="7" t="s">
        <v>1924</v>
      </c>
      <c r="F442" s="7">
        <v>1</v>
      </c>
      <c r="G442" s="9" t="s">
        <v>1925</v>
      </c>
      <c r="H442" s="190" t="s">
        <v>1926</v>
      </c>
      <c r="I442" s="190" t="s">
        <v>2351</v>
      </c>
    </row>
    <row r="443" spans="1:9">
      <c r="A443">
        <f t="shared" si="6"/>
        <v>0</v>
      </c>
      <c r="B443" s="55" t="s">
        <v>1927</v>
      </c>
      <c r="C443" s="8" t="s">
        <v>1593</v>
      </c>
      <c r="D443" s="7">
        <v>45</v>
      </c>
      <c r="E443" s="7" t="s">
        <v>1928</v>
      </c>
      <c r="F443" s="7">
        <v>2</v>
      </c>
      <c r="G443" s="9" t="s">
        <v>1929</v>
      </c>
      <c r="H443" s="190"/>
      <c r="I443" s="190"/>
    </row>
    <row r="444" spans="1:9">
      <c r="A444">
        <f t="shared" si="6"/>
        <v>0</v>
      </c>
      <c r="B444" s="55" t="s">
        <v>1930</v>
      </c>
      <c r="C444" s="8" t="s">
        <v>1593</v>
      </c>
      <c r="D444" s="7">
        <v>45</v>
      </c>
      <c r="E444" s="7" t="s">
        <v>1931</v>
      </c>
      <c r="F444" s="7">
        <v>7</v>
      </c>
      <c r="G444" s="9" t="s">
        <v>1932</v>
      </c>
      <c r="H444" s="190"/>
      <c r="I444" s="190"/>
    </row>
    <row r="445" spans="1:9">
      <c r="A445">
        <f t="shared" si="6"/>
        <v>0</v>
      </c>
      <c r="B445" s="55" t="s">
        <v>1933</v>
      </c>
      <c r="C445" s="8" t="s">
        <v>1593</v>
      </c>
      <c r="D445" s="7">
        <v>45</v>
      </c>
      <c r="E445" s="7" t="s">
        <v>1934</v>
      </c>
      <c r="F445" s="7">
        <v>17</v>
      </c>
      <c r="G445" s="9" t="s">
        <v>1935</v>
      </c>
      <c r="H445" s="190"/>
      <c r="I445" s="190"/>
    </row>
    <row r="446" spans="1:9">
      <c r="A446" t="str">
        <f t="shared" si="6"/>
        <v>WWF231</v>
      </c>
      <c r="B446" s="55" t="s">
        <v>1936</v>
      </c>
      <c r="C446" s="8" t="s">
        <v>1593</v>
      </c>
      <c r="D446" s="7">
        <v>44</v>
      </c>
      <c r="E446" s="7" t="s">
        <v>1937</v>
      </c>
      <c r="F446" s="7">
        <v>8</v>
      </c>
      <c r="G446" s="9" t="s">
        <v>1938</v>
      </c>
      <c r="H446" s="267" t="s">
        <v>1939</v>
      </c>
      <c r="I446" s="267" t="s">
        <v>2352</v>
      </c>
    </row>
    <row r="447" spans="1:9">
      <c r="A447">
        <f t="shared" si="6"/>
        <v>0</v>
      </c>
      <c r="B447" s="55" t="s">
        <v>1940</v>
      </c>
      <c r="C447" s="8" t="s">
        <v>1593</v>
      </c>
      <c r="D447" s="7">
        <v>44</v>
      </c>
      <c r="E447" s="7" t="s">
        <v>1941</v>
      </c>
      <c r="F447" s="7">
        <v>9</v>
      </c>
      <c r="G447" s="9" t="s">
        <v>1942</v>
      </c>
      <c r="H447" s="267"/>
      <c r="I447" s="267"/>
    </row>
    <row r="448" spans="1:9">
      <c r="A448">
        <f t="shared" si="6"/>
        <v>0</v>
      </c>
      <c r="B448" s="55" t="s">
        <v>1943</v>
      </c>
      <c r="C448" s="8" t="s">
        <v>1593</v>
      </c>
      <c r="D448" s="7">
        <v>44</v>
      </c>
      <c r="E448" s="7" t="s">
        <v>1944</v>
      </c>
      <c r="F448" s="7">
        <v>16</v>
      </c>
      <c r="G448" s="9" t="s">
        <v>1945</v>
      </c>
      <c r="H448" s="267"/>
      <c r="I448" s="267"/>
    </row>
    <row r="449" spans="1:9">
      <c r="A449">
        <f t="shared" si="6"/>
        <v>0</v>
      </c>
      <c r="B449" s="55" t="s">
        <v>1946</v>
      </c>
      <c r="C449" s="8" t="s">
        <v>1593</v>
      </c>
      <c r="D449" s="7">
        <v>44</v>
      </c>
      <c r="E449" s="7" t="s">
        <v>1947</v>
      </c>
      <c r="F449" s="7">
        <v>16</v>
      </c>
      <c r="G449" s="9" t="s">
        <v>1948</v>
      </c>
      <c r="H449" s="267"/>
      <c r="I449" s="267"/>
    </row>
    <row r="450" spans="1:9">
      <c r="A450" t="str">
        <f t="shared" si="6"/>
        <v>WWF232</v>
      </c>
      <c r="B450" s="56">
        <v>41279</v>
      </c>
      <c r="C450" s="8" t="s">
        <v>1593</v>
      </c>
      <c r="D450" s="7">
        <v>36</v>
      </c>
      <c r="E450" s="7" t="s">
        <v>1949</v>
      </c>
      <c r="F450" s="7">
        <v>40</v>
      </c>
      <c r="G450" s="9" t="s">
        <v>1950</v>
      </c>
      <c r="H450" s="191" t="s">
        <v>1951</v>
      </c>
      <c r="I450" s="191" t="s">
        <v>1952</v>
      </c>
    </row>
    <row r="451" spans="1:9">
      <c r="A451">
        <f t="shared" ref="A451:A514" si="7">I451</f>
        <v>0</v>
      </c>
      <c r="B451" s="56">
        <v>41310</v>
      </c>
      <c r="C451" s="8" t="s">
        <v>1593</v>
      </c>
      <c r="D451" s="7">
        <v>36</v>
      </c>
      <c r="E451" s="7" t="s">
        <v>1953</v>
      </c>
      <c r="F451" s="7">
        <v>42</v>
      </c>
      <c r="G451" s="9" t="s">
        <v>1954</v>
      </c>
      <c r="H451" s="191"/>
      <c r="I451" s="191"/>
    </row>
    <row r="452" spans="1:9">
      <c r="A452">
        <f t="shared" si="7"/>
        <v>0</v>
      </c>
      <c r="B452" s="56">
        <v>41338</v>
      </c>
      <c r="C452" s="8" t="s">
        <v>1593</v>
      </c>
      <c r="D452" s="7">
        <v>36</v>
      </c>
      <c r="E452" s="7" t="s">
        <v>1955</v>
      </c>
      <c r="F452" s="7">
        <v>22</v>
      </c>
      <c r="G452" s="9" t="s">
        <v>1956</v>
      </c>
      <c r="H452" s="191"/>
      <c r="I452" s="191"/>
    </row>
    <row r="453" spans="1:9">
      <c r="A453">
        <f t="shared" si="7"/>
        <v>0</v>
      </c>
      <c r="B453" s="56">
        <v>41369</v>
      </c>
      <c r="C453" s="8" t="s">
        <v>1593</v>
      </c>
      <c r="D453" s="7">
        <v>36</v>
      </c>
      <c r="E453" s="7" t="s">
        <v>1957</v>
      </c>
      <c r="F453" s="7">
        <v>27</v>
      </c>
      <c r="G453" s="9" t="s">
        <v>1958</v>
      </c>
      <c r="H453" s="191"/>
      <c r="I453" s="191"/>
    </row>
    <row r="454" spans="1:9">
      <c r="A454" t="str">
        <f t="shared" si="7"/>
        <v>WWF233</v>
      </c>
      <c r="B454" s="56" t="s">
        <v>1959</v>
      </c>
      <c r="C454" s="8" t="s">
        <v>1593</v>
      </c>
      <c r="D454" s="7">
        <v>22</v>
      </c>
      <c r="E454" s="7" t="s">
        <v>1960</v>
      </c>
      <c r="F454" s="7">
        <v>5</v>
      </c>
      <c r="G454" s="9" t="s">
        <v>1961</v>
      </c>
      <c r="H454" s="189" t="s">
        <v>1962</v>
      </c>
      <c r="I454" s="189" t="s">
        <v>2353</v>
      </c>
    </row>
    <row r="455" spans="1:9">
      <c r="A455">
        <f t="shared" si="7"/>
        <v>0</v>
      </c>
      <c r="B455" s="56" t="s">
        <v>1963</v>
      </c>
      <c r="C455" s="8" t="s">
        <v>1593</v>
      </c>
      <c r="D455" s="7">
        <v>22</v>
      </c>
      <c r="E455" s="7" t="s">
        <v>1964</v>
      </c>
      <c r="F455" s="7">
        <v>25</v>
      </c>
      <c r="G455" s="9" t="s">
        <v>1965</v>
      </c>
      <c r="H455" s="189"/>
      <c r="I455" s="189"/>
    </row>
    <row r="456" spans="1:9">
      <c r="A456">
        <f t="shared" si="7"/>
        <v>0</v>
      </c>
      <c r="B456" s="56" t="s">
        <v>1367</v>
      </c>
      <c r="C456" s="8" t="s">
        <v>1593</v>
      </c>
      <c r="D456" s="7">
        <v>22</v>
      </c>
      <c r="E456" s="7" t="s">
        <v>1966</v>
      </c>
      <c r="F456" s="7">
        <v>17</v>
      </c>
      <c r="G456" s="9" t="s">
        <v>1967</v>
      </c>
      <c r="H456" s="189"/>
      <c r="I456" s="189"/>
    </row>
    <row r="457" spans="1:9">
      <c r="A457">
        <f t="shared" si="7"/>
        <v>0</v>
      </c>
      <c r="B457" s="56" t="s">
        <v>1372</v>
      </c>
      <c r="C457" s="8" t="s">
        <v>1593</v>
      </c>
      <c r="D457" s="7">
        <v>22</v>
      </c>
      <c r="E457" s="7" t="s">
        <v>1968</v>
      </c>
      <c r="F457" s="7">
        <v>25</v>
      </c>
      <c r="G457" s="9" t="s">
        <v>1969</v>
      </c>
      <c r="H457" s="189"/>
      <c r="I457" s="189"/>
    </row>
    <row r="458" spans="1:9">
      <c r="A458">
        <f t="shared" si="7"/>
        <v>0</v>
      </c>
      <c r="B458" s="56" t="s">
        <v>1378</v>
      </c>
      <c r="C458" s="8" t="s">
        <v>1593</v>
      </c>
      <c r="D458" s="7">
        <v>22</v>
      </c>
      <c r="E458" s="7" t="s">
        <v>1970</v>
      </c>
      <c r="F458" s="7">
        <v>10</v>
      </c>
      <c r="G458" s="9" t="s">
        <v>1971</v>
      </c>
      <c r="H458" s="189"/>
      <c r="I458" s="189"/>
    </row>
    <row r="459" spans="1:9">
      <c r="A459" t="str">
        <f t="shared" si="7"/>
        <v>WWF234</v>
      </c>
      <c r="B459" s="57">
        <v>41309</v>
      </c>
      <c r="C459" s="8" t="s">
        <v>1593</v>
      </c>
      <c r="D459" s="7">
        <v>34</v>
      </c>
      <c r="E459" s="7" t="s">
        <v>1972</v>
      </c>
      <c r="F459" s="7">
        <v>20</v>
      </c>
      <c r="G459" s="9" t="s">
        <v>1973</v>
      </c>
      <c r="H459" s="212" t="s">
        <v>1974</v>
      </c>
      <c r="I459" s="212" t="s">
        <v>2354</v>
      </c>
    </row>
    <row r="460" spans="1:9">
      <c r="A460">
        <f t="shared" si="7"/>
        <v>0</v>
      </c>
      <c r="B460" s="57">
        <v>41368</v>
      </c>
      <c r="C460" s="8" t="s">
        <v>1593</v>
      </c>
      <c r="D460" s="7">
        <v>34</v>
      </c>
      <c r="E460" s="7" t="s">
        <v>1975</v>
      </c>
      <c r="F460" s="7">
        <v>20</v>
      </c>
      <c r="G460" s="9" t="s">
        <v>1976</v>
      </c>
      <c r="H460" s="212"/>
      <c r="I460" s="212"/>
    </row>
    <row r="461" spans="1:9">
      <c r="A461">
        <f t="shared" si="7"/>
        <v>0</v>
      </c>
      <c r="B461" s="58">
        <v>41398</v>
      </c>
      <c r="C461" s="8" t="s">
        <v>1593</v>
      </c>
      <c r="D461" s="7">
        <v>34</v>
      </c>
      <c r="E461" s="7" t="s">
        <v>1977</v>
      </c>
      <c r="F461" s="7">
        <v>25</v>
      </c>
      <c r="G461" s="9" t="s">
        <v>1978</v>
      </c>
      <c r="H461" s="212"/>
      <c r="I461" s="212"/>
    </row>
    <row r="462" spans="1:9">
      <c r="A462">
        <f t="shared" si="7"/>
        <v>0</v>
      </c>
      <c r="B462" s="57">
        <v>41429</v>
      </c>
      <c r="C462" s="8" t="s">
        <v>1593</v>
      </c>
      <c r="D462" s="7">
        <v>34</v>
      </c>
      <c r="E462" s="7" t="s">
        <v>1979</v>
      </c>
      <c r="F462" s="7">
        <v>25</v>
      </c>
      <c r="G462" s="9" t="s">
        <v>1980</v>
      </c>
      <c r="H462" s="212"/>
      <c r="I462" s="212"/>
    </row>
    <row r="463" spans="1:9">
      <c r="A463" t="str">
        <f t="shared" si="7"/>
        <v>WWF235</v>
      </c>
      <c r="B463" s="58" t="s">
        <v>1946</v>
      </c>
      <c r="C463" s="8" t="s">
        <v>1593</v>
      </c>
      <c r="D463" s="7">
        <v>26</v>
      </c>
      <c r="E463" s="7" t="s">
        <v>1981</v>
      </c>
      <c r="F463" s="7">
        <v>19</v>
      </c>
      <c r="G463" s="9" t="s">
        <v>1982</v>
      </c>
      <c r="H463" s="266" t="s">
        <v>1983</v>
      </c>
      <c r="I463" s="266" t="s">
        <v>2355</v>
      </c>
    </row>
    <row r="464" spans="1:9">
      <c r="A464">
        <f t="shared" si="7"/>
        <v>0</v>
      </c>
      <c r="B464" s="58" t="s">
        <v>1289</v>
      </c>
      <c r="C464" s="8" t="s">
        <v>1593</v>
      </c>
      <c r="D464" s="7">
        <v>26</v>
      </c>
      <c r="E464" s="7" t="s">
        <v>1984</v>
      </c>
      <c r="F464" s="7">
        <v>21</v>
      </c>
      <c r="G464" s="9" t="s">
        <v>1985</v>
      </c>
      <c r="H464" s="266"/>
      <c r="I464" s="266"/>
    </row>
    <row r="465" spans="1:9">
      <c r="A465">
        <f t="shared" si="7"/>
        <v>0</v>
      </c>
      <c r="B465" s="58" t="s">
        <v>1293</v>
      </c>
      <c r="C465" s="8" t="s">
        <v>1593</v>
      </c>
      <c r="D465" s="7">
        <v>26</v>
      </c>
      <c r="E465" s="7" t="s">
        <v>1986</v>
      </c>
      <c r="F465" s="7">
        <v>25</v>
      </c>
      <c r="G465" s="9" t="s">
        <v>1987</v>
      </c>
      <c r="H465" s="266"/>
      <c r="I465" s="266"/>
    </row>
    <row r="466" spans="1:9">
      <c r="A466">
        <f t="shared" si="7"/>
        <v>0</v>
      </c>
      <c r="B466" s="58" t="s">
        <v>1296</v>
      </c>
      <c r="C466" s="8" t="s">
        <v>1593</v>
      </c>
      <c r="D466" s="7">
        <v>26</v>
      </c>
      <c r="E466" s="7" t="s">
        <v>1988</v>
      </c>
      <c r="F466" s="7">
        <v>17</v>
      </c>
      <c r="G466" s="9" t="s">
        <v>1989</v>
      </c>
      <c r="H466" s="266"/>
      <c r="I466" s="266"/>
    </row>
    <row r="467" spans="1:9">
      <c r="A467">
        <f t="shared" si="7"/>
        <v>0</v>
      </c>
      <c r="B467" s="58">
        <v>41279</v>
      </c>
      <c r="C467" s="8" t="s">
        <v>1593</v>
      </c>
      <c r="D467" s="7">
        <v>26</v>
      </c>
      <c r="E467" s="7" t="s">
        <v>1990</v>
      </c>
      <c r="F467" s="7">
        <v>27</v>
      </c>
      <c r="G467" s="9" t="s">
        <v>1991</v>
      </c>
      <c r="H467" s="266"/>
      <c r="I467" s="266"/>
    </row>
    <row r="468" spans="1:9">
      <c r="A468">
        <f t="shared" si="7"/>
        <v>0</v>
      </c>
      <c r="B468" s="58">
        <v>41310</v>
      </c>
      <c r="C468" s="8" t="s">
        <v>1593</v>
      </c>
      <c r="D468" s="7">
        <v>26</v>
      </c>
      <c r="E468" s="7" t="s">
        <v>1992</v>
      </c>
      <c r="F468" s="7">
        <v>24</v>
      </c>
      <c r="G468" s="9" t="s">
        <v>1993</v>
      </c>
      <c r="H468" s="266"/>
      <c r="I468" s="266"/>
    </row>
    <row r="469" spans="1:9">
      <c r="A469" t="str">
        <f t="shared" si="7"/>
        <v>WWF236</v>
      </c>
      <c r="B469" s="58" t="s">
        <v>1994</v>
      </c>
      <c r="C469" s="8" t="s">
        <v>1593</v>
      </c>
      <c r="D469" s="7">
        <v>14</v>
      </c>
      <c r="E469" s="7" t="s">
        <v>1995</v>
      </c>
      <c r="F469" s="7">
        <v>30</v>
      </c>
      <c r="G469" s="9" t="s">
        <v>1996</v>
      </c>
      <c r="H469" s="190" t="s">
        <v>1997</v>
      </c>
      <c r="I469" s="190" t="s">
        <v>1998</v>
      </c>
    </row>
    <row r="470" spans="1:9">
      <c r="A470">
        <f t="shared" si="7"/>
        <v>0</v>
      </c>
      <c r="B470" s="58" t="s">
        <v>1999</v>
      </c>
      <c r="C470" s="58" t="s">
        <v>1593</v>
      </c>
      <c r="D470" s="7">
        <v>14</v>
      </c>
      <c r="E470" s="7" t="s">
        <v>2000</v>
      </c>
      <c r="F470" s="7">
        <v>40</v>
      </c>
      <c r="G470" s="9" t="s">
        <v>2001</v>
      </c>
      <c r="H470" s="190"/>
      <c r="I470" s="190"/>
    </row>
    <row r="471" spans="1:9">
      <c r="A471" t="str">
        <f t="shared" si="7"/>
        <v>WWF237</v>
      </c>
      <c r="B471" s="58" t="s">
        <v>1378</v>
      </c>
      <c r="C471" s="58" t="s">
        <v>1593</v>
      </c>
      <c r="D471" s="7">
        <v>43</v>
      </c>
      <c r="E471" s="7" t="s">
        <v>2002</v>
      </c>
      <c r="F471" s="7">
        <v>7</v>
      </c>
      <c r="G471" s="9" t="s">
        <v>2003</v>
      </c>
      <c r="H471" s="186" t="s">
        <v>2004</v>
      </c>
      <c r="I471" s="186" t="s">
        <v>2005</v>
      </c>
    </row>
    <row r="472" spans="1:9">
      <c r="A472">
        <f t="shared" si="7"/>
        <v>0</v>
      </c>
      <c r="B472" s="58" t="s">
        <v>2006</v>
      </c>
      <c r="C472" s="58" t="s">
        <v>1593</v>
      </c>
      <c r="D472" s="7">
        <v>43</v>
      </c>
      <c r="E472" s="7" t="s">
        <v>2007</v>
      </c>
      <c r="F472" s="7">
        <v>5</v>
      </c>
      <c r="G472" s="9" t="s">
        <v>2008</v>
      </c>
      <c r="H472" s="186"/>
      <c r="I472" s="186"/>
    </row>
    <row r="473" spans="1:9">
      <c r="A473">
        <f t="shared" si="7"/>
        <v>0</v>
      </c>
      <c r="B473" s="58" t="s">
        <v>2009</v>
      </c>
      <c r="C473" s="58" t="s">
        <v>1593</v>
      </c>
      <c r="D473" s="7">
        <v>43</v>
      </c>
      <c r="E473" s="7" t="s">
        <v>2010</v>
      </c>
      <c r="F473" s="7">
        <v>18</v>
      </c>
      <c r="G473" s="9" t="s">
        <v>2011</v>
      </c>
      <c r="H473" s="186"/>
      <c r="I473" s="186"/>
    </row>
    <row r="474" spans="1:9">
      <c r="A474">
        <f t="shared" si="7"/>
        <v>0</v>
      </c>
      <c r="B474" s="58" t="s">
        <v>2012</v>
      </c>
      <c r="C474" s="58" t="s">
        <v>1593</v>
      </c>
      <c r="D474" s="7">
        <v>43</v>
      </c>
      <c r="E474" s="7" t="s">
        <v>2013</v>
      </c>
      <c r="F474" s="7">
        <v>6</v>
      </c>
      <c r="G474" s="9" t="s">
        <v>2014</v>
      </c>
      <c r="H474" s="186"/>
      <c r="I474" s="186"/>
    </row>
    <row r="475" spans="1:9">
      <c r="A475" t="str">
        <f t="shared" si="7"/>
        <v>WWF238</v>
      </c>
      <c r="B475" s="58">
        <v>41397</v>
      </c>
      <c r="C475" s="8" t="s">
        <v>1593</v>
      </c>
      <c r="D475" s="7">
        <v>20</v>
      </c>
      <c r="E475" s="7" t="s">
        <v>2015</v>
      </c>
      <c r="F475" s="7">
        <v>17</v>
      </c>
      <c r="G475" s="9" t="s">
        <v>2016</v>
      </c>
      <c r="H475" s="226" t="s">
        <v>2017</v>
      </c>
      <c r="I475" s="226" t="s">
        <v>2018</v>
      </c>
    </row>
    <row r="476" spans="1:9">
      <c r="A476">
        <f t="shared" si="7"/>
        <v>0</v>
      </c>
      <c r="B476" s="58">
        <v>41428</v>
      </c>
      <c r="C476" s="8" t="s">
        <v>1593</v>
      </c>
      <c r="D476" s="7" t="s">
        <v>2382</v>
      </c>
      <c r="E476" s="7" t="s">
        <v>2019</v>
      </c>
      <c r="F476" s="7">
        <v>11</v>
      </c>
      <c r="G476" s="9" t="s">
        <v>2020</v>
      </c>
      <c r="H476" s="226"/>
      <c r="I476" s="226"/>
    </row>
    <row r="477" spans="1:9">
      <c r="A477">
        <f t="shared" si="7"/>
        <v>0</v>
      </c>
      <c r="B477" s="59">
        <v>41458</v>
      </c>
      <c r="C477" s="8" t="s">
        <v>1593</v>
      </c>
      <c r="D477" s="60">
        <v>20</v>
      </c>
      <c r="E477" s="7" t="s">
        <v>2021</v>
      </c>
      <c r="F477" s="60">
        <v>10</v>
      </c>
      <c r="G477" s="9" t="s">
        <v>2022</v>
      </c>
      <c r="H477" s="226"/>
      <c r="I477" s="226"/>
    </row>
    <row r="478" spans="1:9">
      <c r="A478">
        <f t="shared" si="7"/>
        <v>0</v>
      </c>
      <c r="B478" s="59">
        <v>41489</v>
      </c>
      <c r="C478" s="8" t="s">
        <v>1593</v>
      </c>
      <c r="D478" s="60">
        <v>20</v>
      </c>
      <c r="E478" s="7" t="s">
        <v>2023</v>
      </c>
      <c r="F478" s="60">
        <v>9</v>
      </c>
      <c r="G478" s="9" t="s">
        <v>2024</v>
      </c>
      <c r="H478" s="226"/>
      <c r="I478" s="226"/>
    </row>
    <row r="479" spans="1:9">
      <c r="A479" t="str">
        <f t="shared" si="7"/>
        <v>WWF239</v>
      </c>
      <c r="B479" s="58" t="s">
        <v>1927</v>
      </c>
      <c r="C479" s="8" t="s">
        <v>1593</v>
      </c>
      <c r="D479" s="7">
        <v>34</v>
      </c>
      <c r="E479" s="7" t="s">
        <v>2025</v>
      </c>
      <c r="F479" s="7">
        <v>10</v>
      </c>
      <c r="G479" s="9" t="s">
        <v>2026</v>
      </c>
      <c r="H479" s="9" t="s">
        <v>2026</v>
      </c>
      <c r="I479" s="13" t="s">
        <v>2356</v>
      </c>
    </row>
    <row r="480" spans="1:9">
      <c r="A480" t="str">
        <f t="shared" si="7"/>
        <v>WWF240</v>
      </c>
      <c r="B480" s="58" t="s">
        <v>1930</v>
      </c>
      <c r="C480" s="8" t="s">
        <v>1593</v>
      </c>
      <c r="D480" s="7" t="s">
        <v>2383</v>
      </c>
      <c r="E480" s="7" t="s">
        <v>2027</v>
      </c>
      <c r="F480" s="7">
        <v>10</v>
      </c>
      <c r="G480" s="9" t="s">
        <v>2028</v>
      </c>
      <c r="H480" s="9" t="s">
        <v>2028</v>
      </c>
      <c r="I480" s="13" t="s">
        <v>2029</v>
      </c>
    </row>
    <row r="481" spans="1:9">
      <c r="A481" t="str">
        <f t="shared" si="7"/>
        <v>WWF241</v>
      </c>
      <c r="B481" s="61">
        <v>41459</v>
      </c>
      <c r="C481" s="8" t="s">
        <v>1593</v>
      </c>
      <c r="D481" s="41">
        <v>36</v>
      </c>
      <c r="E481" s="7" t="s">
        <v>2030</v>
      </c>
      <c r="F481" s="41">
        <v>22</v>
      </c>
      <c r="G481" s="9" t="s">
        <v>2031</v>
      </c>
      <c r="H481" s="190" t="s">
        <v>2032</v>
      </c>
      <c r="I481" s="190" t="s">
        <v>2033</v>
      </c>
    </row>
    <row r="482" spans="1:9">
      <c r="A482">
        <f t="shared" si="7"/>
        <v>0</v>
      </c>
      <c r="B482" s="61">
        <v>41490</v>
      </c>
      <c r="C482" s="8" t="s">
        <v>1593</v>
      </c>
      <c r="D482" s="41">
        <v>36</v>
      </c>
      <c r="E482" s="7" t="s">
        <v>2034</v>
      </c>
      <c r="F482" s="41">
        <v>20</v>
      </c>
      <c r="G482" s="9" t="s">
        <v>2035</v>
      </c>
      <c r="H482" s="190"/>
      <c r="I482" s="190"/>
    </row>
    <row r="483" spans="1:9">
      <c r="A483">
        <f t="shared" si="7"/>
        <v>0</v>
      </c>
      <c r="B483" s="61">
        <v>41521</v>
      </c>
      <c r="C483" s="8" t="s">
        <v>1593</v>
      </c>
      <c r="D483" s="41">
        <v>36</v>
      </c>
      <c r="E483" s="7" t="s">
        <v>2036</v>
      </c>
      <c r="F483" s="41">
        <v>17</v>
      </c>
      <c r="G483" s="9" t="s">
        <v>2037</v>
      </c>
      <c r="H483" s="190"/>
      <c r="I483" s="190"/>
    </row>
    <row r="484" spans="1:9">
      <c r="A484">
        <f t="shared" si="7"/>
        <v>0</v>
      </c>
      <c r="B484" s="58">
        <v>41551</v>
      </c>
      <c r="C484" s="8" t="s">
        <v>1593</v>
      </c>
      <c r="D484" s="7">
        <v>36</v>
      </c>
      <c r="E484" s="7" t="s">
        <v>2038</v>
      </c>
      <c r="F484" s="7">
        <v>17</v>
      </c>
      <c r="G484" s="9" t="s">
        <v>2039</v>
      </c>
      <c r="H484" s="190"/>
      <c r="I484" s="190"/>
    </row>
    <row r="485" spans="1:9">
      <c r="A485" t="str">
        <f t="shared" si="7"/>
        <v>WWF242</v>
      </c>
      <c r="B485" s="59" t="s">
        <v>1331</v>
      </c>
      <c r="C485" s="8" t="s">
        <v>1593</v>
      </c>
      <c r="D485" s="60">
        <v>21</v>
      </c>
      <c r="E485" s="7" t="s">
        <v>2040</v>
      </c>
      <c r="F485" s="60">
        <v>16</v>
      </c>
      <c r="G485" s="9" t="s">
        <v>2041</v>
      </c>
      <c r="H485" s="212" t="s">
        <v>2042</v>
      </c>
      <c r="I485" s="212" t="s">
        <v>2043</v>
      </c>
    </row>
    <row r="486" spans="1:9">
      <c r="A486">
        <f t="shared" si="7"/>
        <v>0</v>
      </c>
      <c r="B486" s="59" t="s">
        <v>1351</v>
      </c>
      <c r="C486" s="8" t="s">
        <v>1593</v>
      </c>
      <c r="D486" s="60">
        <v>21</v>
      </c>
      <c r="E486" s="7" t="s">
        <v>2044</v>
      </c>
      <c r="F486" s="60">
        <v>10</v>
      </c>
      <c r="G486" s="9" t="s">
        <v>2045</v>
      </c>
      <c r="H486" s="212"/>
      <c r="I486" s="212"/>
    </row>
    <row r="487" spans="1:9">
      <c r="A487">
        <f t="shared" si="7"/>
        <v>0</v>
      </c>
      <c r="B487" s="59" t="s">
        <v>816</v>
      </c>
      <c r="C487" s="8" t="s">
        <v>1593</v>
      </c>
      <c r="D487" s="60">
        <v>21</v>
      </c>
      <c r="E487" s="7" t="s">
        <v>2046</v>
      </c>
      <c r="F487" s="62">
        <v>18</v>
      </c>
      <c r="G487" s="9" t="s">
        <v>2047</v>
      </c>
      <c r="H487" s="212"/>
      <c r="I487" s="212"/>
    </row>
    <row r="488" spans="1:9">
      <c r="A488" t="str">
        <f t="shared" si="7"/>
        <v>WWF243</v>
      </c>
      <c r="B488" s="63">
        <v>41522</v>
      </c>
      <c r="C488" s="8" t="s">
        <v>1593</v>
      </c>
      <c r="D488" s="60">
        <v>13</v>
      </c>
      <c r="E488" s="7" t="s">
        <v>2048</v>
      </c>
      <c r="F488" s="60">
        <v>25</v>
      </c>
      <c r="G488" s="9" t="s">
        <v>2049</v>
      </c>
      <c r="H488" s="260" t="s">
        <v>2050</v>
      </c>
      <c r="I488" s="260" t="s">
        <v>2357</v>
      </c>
    </row>
    <row r="489" spans="1:9">
      <c r="A489">
        <f t="shared" si="7"/>
        <v>0</v>
      </c>
      <c r="B489" s="63">
        <v>41552</v>
      </c>
      <c r="C489" s="8" t="s">
        <v>1593</v>
      </c>
      <c r="D489" s="60">
        <v>13</v>
      </c>
      <c r="E489" s="7" t="s">
        <v>2051</v>
      </c>
      <c r="F489" s="60">
        <v>13</v>
      </c>
      <c r="G489" s="9" t="s">
        <v>2052</v>
      </c>
      <c r="H489" s="260"/>
      <c r="I489" s="260"/>
    </row>
    <row r="490" spans="1:9">
      <c r="A490">
        <f t="shared" si="7"/>
        <v>0</v>
      </c>
      <c r="B490" s="63">
        <v>41583</v>
      </c>
      <c r="C490" s="8" t="s">
        <v>1593</v>
      </c>
      <c r="D490" s="60">
        <v>13</v>
      </c>
      <c r="E490" s="7" t="s">
        <v>2053</v>
      </c>
      <c r="F490" s="60">
        <v>31</v>
      </c>
      <c r="G490" s="9" t="s">
        <v>2054</v>
      </c>
      <c r="H490" s="260"/>
      <c r="I490" s="260"/>
    </row>
    <row r="491" spans="1:9">
      <c r="A491" t="str">
        <f t="shared" si="7"/>
        <v>WWF244</v>
      </c>
      <c r="B491" s="63">
        <v>41613</v>
      </c>
      <c r="C491" s="8" t="s">
        <v>1593</v>
      </c>
      <c r="D491" s="60">
        <v>13</v>
      </c>
      <c r="E491" s="7" t="s">
        <v>2055</v>
      </c>
      <c r="F491" s="60">
        <v>63</v>
      </c>
      <c r="G491" s="9" t="s">
        <v>2056</v>
      </c>
      <c r="H491" s="188" t="s">
        <v>2057</v>
      </c>
      <c r="I491" s="188" t="s">
        <v>217</v>
      </c>
    </row>
    <row r="492" spans="1:9">
      <c r="A492">
        <f t="shared" si="7"/>
        <v>0</v>
      </c>
      <c r="B492" s="63" t="s">
        <v>2058</v>
      </c>
      <c r="C492" s="8" t="s">
        <v>1593</v>
      </c>
      <c r="D492" s="60">
        <v>13</v>
      </c>
      <c r="E492" s="7" t="s">
        <v>2059</v>
      </c>
      <c r="F492" s="60">
        <v>15</v>
      </c>
      <c r="G492" s="9" t="s">
        <v>2060</v>
      </c>
      <c r="H492" s="188"/>
      <c r="I492" s="188"/>
    </row>
    <row r="493" spans="1:9">
      <c r="A493">
        <f t="shared" si="7"/>
        <v>0</v>
      </c>
      <c r="B493" s="63" t="s">
        <v>2061</v>
      </c>
      <c r="C493" s="8" t="s">
        <v>1593</v>
      </c>
      <c r="D493" s="60">
        <v>13</v>
      </c>
      <c r="E493" s="7" t="s">
        <v>2062</v>
      </c>
      <c r="F493" s="60">
        <v>42</v>
      </c>
      <c r="G493" s="9" t="s">
        <v>2063</v>
      </c>
      <c r="H493" s="188"/>
      <c r="I493" s="188"/>
    </row>
    <row r="494" spans="1:9">
      <c r="A494" t="str">
        <f t="shared" si="7"/>
        <v>WWF245</v>
      </c>
      <c r="B494" s="63" t="s">
        <v>1372</v>
      </c>
      <c r="C494" s="8" t="s">
        <v>1593</v>
      </c>
      <c r="D494" s="60">
        <v>44</v>
      </c>
      <c r="E494" s="7" t="s">
        <v>2064</v>
      </c>
      <c r="F494" s="60">
        <v>16</v>
      </c>
      <c r="G494" s="9" t="s">
        <v>2065</v>
      </c>
      <c r="H494" s="223" t="s">
        <v>2066</v>
      </c>
      <c r="I494" s="223" t="s">
        <v>2358</v>
      </c>
    </row>
    <row r="495" spans="1:9">
      <c r="A495">
        <f t="shared" si="7"/>
        <v>0</v>
      </c>
      <c r="B495" s="63" t="s">
        <v>1375</v>
      </c>
      <c r="C495" s="8" t="s">
        <v>1593</v>
      </c>
      <c r="D495" s="60">
        <v>44</v>
      </c>
      <c r="E495" s="7" t="s">
        <v>2067</v>
      </c>
      <c r="F495" s="60">
        <v>15</v>
      </c>
      <c r="G495" s="9" t="s">
        <v>2068</v>
      </c>
      <c r="H495" s="223"/>
      <c r="I495" s="223"/>
    </row>
    <row r="496" spans="1:9">
      <c r="A496">
        <f t="shared" si="7"/>
        <v>0</v>
      </c>
      <c r="B496" s="63" t="s">
        <v>1378</v>
      </c>
      <c r="C496" s="8" t="s">
        <v>1593</v>
      </c>
      <c r="D496" s="60">
        <v>44</v>
      </c>
      <c r="E496" s="7" t="s">
        <v>2069</v>
      </c>
      <c r="F496" s="60">
        <v>4</v>
      </c>
      <c r="G496" s="9" t="s">
        <v>2070</v>
      </c>
      <c r="H496" s="223"/>
      <c r="I496" s="223"/>
    </row>
    <row r="497" spans="1:9">
      <c r="A497">
        <f t="shared" si="7"/>
        <v>0</v>
      </c>
      <c r="B497" s="63" t="s">
        <v>1378</v>
      </c>
      <c r="C497" s="8" t="s">
        <v>1593</v>
      </c>
      <c r="D497" s="60">
        <v>44</v>
      </c>
      <c r="E497" s="7" t="s">
        <v>2071</v>
      </c>
      <c r="F497" s="60">
        <v>4</v>
      </c>
      <c r="G497" s="9" t="s">
        <v>2072</v>
      </c>
      <c r="H497" s="223"/>
      <c r="I497" s="223"/>
    </row>
    <row r="498" spans="1:9">
      <c r="A498" t="str">
        <f t="shared" si="7"/>
        <v>WWF246</v>
      </c>
      <c r="B498" s="63" t="s">
        <v>2006</v>
      </c>
      <c r="C498" s="8" t="s">
        <v>1593</v>
      </c>
      <c r="D498" s="60">
        <v>44</v>
      </c>
      <c r="E498" s="7" t="s">
        <v>2073</v>
      </c>
      <c r="F498" s="60">
        <v>23</v>
      </c>
      <c r="G498" s="9" t="s">
        <v>2074</v>
      </c>
      <c r="H498" s="186" t="s">
        <v>2075</v>
      </c>
      <c r="I498" s="186" t="s">
        <v>2359</v>
      </c>
    </row>
    <row r="499" spans="1:9">
      <c r="A499">
        <f t="shared" si="7"/>
        <v>0</v>
      </c>
      <c r="B499" s="63" t="s">
        <v>2006</v>
      </c>
      <c r="C499" s="8" t="s">
        <v>1593</v>
      </c>
      <c r="D499" s="60">
        <v>44</v>
      </c>
      <c r="E499" s="7" t="s">
        <v>2076</v>
      </c>
      <c r="F499" s="60">
        <v>11</v>
      </c>
      <c r="G499" s="9" t="s">
        <v>2077</v>
      </c>
      <c r="H499" s="186"/>
      <c r="I499" s="186"/>
    </row>
    <row r="500" spans="1:9">
      <c r="A500">
        <f t="shared" si="7"/>
        <v>0</v>
      </c>
      <c r="B500" s="63" t="s">
        <v>2006</v>
      </c>
      <c r="C500" s="8" t="s">
        <v>1593</v>
      </c>
      <c r="D500" s="60">
        <v>44</v>
      </c>
      <c r="E500" s="7" t="s">
        <v>2078</v>
      </c>
      <c r="F500" s="60">
        <v>12</v>
      </c>
      <c r="G500" s="9" t="s">
        <v>2079</v>
      </c>
      <c r="H500" s="186"/>
      <c r="I500" s="186"/>
    </row>
    <row r="501" spans="1:9">
      <c r="A501">
        <f t="shared" si="7"/>
        <v>0</v>
      </c>
      <c r="B501" s="63" t="s">
        <v>2006</v>
      </c>
      <c r="C501" s="8" t="s">
        <v>1593</v>
      </c>
      <c r="D501" s="60">
        <v>44</v>
      </c>
      <c r="E501" s="7" t="s">
        <v>2080</v>
      </c>
      <c r="F501" s="60">
        <v>21</v>
      </c>
      <c r="G501" s="9" t="s">
        <v>2081</v>
      </c>
      <c r="H501" s="186"/>
      <c r="I501" s="186"/>
    </row>
    <row r="502" spans="1:9">
      <c r="A502" t="str">
        <f t="shared" si="7"/>
        <v>WWF247</v>
      </c>
      <c r="B502" s="58" t="s">
        <v>1927</v>
      </c>
      <c r="C502" s="8" t="s">
        <v>1593</v>
      </c>
      <c r="D502" s="7">
        <v>25</v>
      </c>
      <c r="E502" s="7" t="s">
        <v>2082</v>
      </c>
      <c r="F502" s="7">
        <v>17</v>
      </c>
      <c r="G502" s="9" t="s">
        <v>2083</v>
      </c>
      <c r="H502" s="226" t="s">
        <v>2084</v>
      </c>
      <c r="I502" s="226" t="s">
        <v>2085</v>
      </c>
    </row>
    <row r="503" spans="1:9">
      <c r="A503">
        <f t="shared" si="7"/>
        <v>0</v>
      </c>
      <c r="B503" s="58" t="s">
        <v>1930</v>
      </c>
      <c r="C503" s="8" t="s">
        <v>1593</v>
      </c>
      <c r="D503" s="7">
        <v>25</v>
      </c>
      <c r="E503" s="7" t="s">
        <v>2086</v>
      </c>
      <c r="F503" s="7">
        <v>18</v>
      </c>
      <c r="G503" s="9" t="s">
        <v>2087</v>
      </c>
      <c r="H503" s="226"/>
      <c r="I503" s="226"/>
    </row>
    <row r="504" spans="1:9">
      <c r="A504">
        <f t="shared" si="7"/>
        <v>0</v>
      </c>
      <c r="B504" s="58" t="s">
        <v>1933</v>
      </c>
      <c r="C504" s="8" t="s">
        <v>1593</v>
      </c>
      <c r="D504" s="7">
        <v>25</v>
      </c>
      <c r="E504" s="7" t="s">
        <v>2088</v>
      </c>
      <c r="F504" s="7">
        <v>9</v>
      </c>
      <c r="G504" s="9" t="s">
        <v>2089</v>
      </c>
      <c r="H504" s="226"/>
      <c r="I504" s="226"/>
    </row>
    <row r="505" spans="1:9">
      <c r="A505">
        <f t="shared" si="7"/>
        <v>0</v>
      </c>
      <c r="B505" s="58" t="s">
        <v>1276</v>
      </c>
      <c r="C505" s="8" t="s">
        <v>1593</v>
      </c>
      <c r="D505" s="7">
        <v>25</v>
      </c>
      <c r="E505" s="7" t="s">
        <v>2090</v>
      </c>
      <c r="F505" s="60">
        <v>40</v>
      </c>
      <c r="G505" s="9" t="s">
        <v>2091</v>
      </c>
      <c r="H505" s="226"/>
      <c r="I505" s="226"/>
    </row>
    <row r="506" spans="1:9">
      <c r="A506">
        <f t="shared" si="7"/>
        <v>0</v>
      </c>
      <c r="B506" s="58" t="s">
        <v>1280</v>
      </c>
      <c r="C506" s="8" t="s">
        <v>1593</v>
      </c>
      <c r="D506" s="7">
        <v>25</v>
      </c>
      <c r="E506" s="7" t="s">
        <v>2092</v>
      </c>
      <c r="F506" s="60">
        <v>15</v>
      </c>
      <c r="G506" s="9" t="s">
        <v>2093</v>
      </c>
      <c r="H506" s="226"/>
      <c r="I506" s="226"/>
    </row>
    <row r="507" spans="1:9">
      <c r="A507">
        <f t="shared" si="7"/>
        <v>0</v>
      </c>
      <c r="B507" s="58" t="s">
        <v>1283</v>
      </c>
      <c r="C507" s="8" t="s">
        <v>1593</v>
      </c>
      <c r="D507" s="7">
        <v>25</v>
      </c>
      <c r="E507" s="7" t="s">
        <v>2094</v>
      </c>
      <c r="F507" s="7">
        <v>16</v>
      </c>
      <c r="G507" s="9" t="s">
        <v>2095</v>
      </c>
      <c r="H507" s="226"/>
      <c r="I507" s="226"/>
    </row>
    <row r="508" spans="1:9">
      <c r="A508" t="str">
        <f t="shared" si="7"/>
        <v>WWF248</v>
      </c>
      <c r="B508" s="55" t="s">
        <v>2009</v>
      </c>
      <c r="C508" s="8" t="s">
        <v>1593</v>
      </c>
      <c r="D508" s="7">
        <v>35</v>
      </c>
      <c r="E508" s="7" t="s">
        <v>2096</v>
      </c>
      <c r="F508" s="7">
        <v>21</v>
      </c>
      <c r="G508" s="9" t="s">
        <v>2097</v>
      </c>
      <c r="H508" s="198" t="s">
        <v>2098</v>
      </c>
      <c r="I508" s="198" t="s">
        <v>2099</v>
      </c>
    </row>
    <row r="509" spans="1:9">
      <c r="A509">
        <f t="shared" si="7"/>
        <v>0</v>
      </c>
      <c r="B509" s="55" t="s">
        <v>2012</v>
      </c>
      <c r="C509" s="8" t="s">
        <v>1593</v>
      </c>
      <c r="D509" s="7">
        <v>35</v>
      </c>
      <c r="E509" s="7" t="s">
        <v>2100</v>
      </c>
      <c r="F509" s="7">
        <v>30</v>
      </c>
      <c r="G509" s="9" t="s">
        <v>2101</v>
      </c>
      <c r="H509" s="198"/>
      <c r="I509" s="198"/>
    </row>
    <row r="510" spans="1:9">
      <c r="A510">
        <f t="shared" si="7"/>
        <v>0</v>
      </c>
      <c r="B510" s="55" t="s">
        <v>2102</v>
      </c>
      <c r="C510" s="8" t="s">
        <v>1593</v>
      </c>
      <c r="D510" s="7">
        <v>35</v>
      </c>
      <c r="E510" s="7" t="s">
        <v>2103</v>
      </c>
      <c r="F510" s="7">
        <v>7</v>
      </c>
      <c r="G510" s="9" t="s">
        <v>2104</v>
      </c>
      <c r="H510" s="198"/>
      <c r="I510" s="198"/>
    </row>
    <row r="511" spans="1:9">
      <c r="A511">
        <f t="shared" si="7"/>
        <v>0</v>
      </c>
      <c r="B511" s="55" t="s">
        <v>2105</v>
      </c>
      <c r="C511" s="8" t="s">
        <v>1593</v>
      </c>
      <c r="D511" s="7">
        <v>35</v>
      </c>
      <c r="E511" s="7" t="s">
        <v>2106</v>
      </c>
      <c r="F511" s="7">
        <v>9</v>
      </c>
      <c r="G511" s="9" t="s">
        <v>2107</v>
      </c>
      <c r="H511" s="198"/>
      <c r="I511" s="198"/>
    </row>
    <row r="512" spans="1:9">
      <c r="A512">
        <f t="shared" si="7"/>
        <v>0</v>
      </c>
      <c r="B512" s="55" t="s">
        <v>2108</v>
      </c>
      <c r="C512" s="8" t="s">
        <v>1593</v>
      </c>
      <c r="D512" s="7">
        <v>35</v>
      </c>
      <c r="E512" s="7" t="s">
        <v>2109</v>
      </c>
      <c r="F512" s="7">
        <v>15</v>
      </c>
      <c r="G512" s="9" t="s">
        <v>2110</v>
      </c>
      <c r="H512" s="259"/>
      <c r="I512" s="259"/>
    </row>
    <row r="513" spans="1:9">
      <c r="A513" t="str">
        <f t="shared" si="7"/>
        <v>WWF249</v>
      </c>
      <c r="B513" s="78" t="s">
        <v>1963</v>
      </c>
      <c r="C513" s="8" t="s">
        <v>1593</v>
      </c>
      <c r="D513" s="7">
        <v>23</v>
      </c>
      <c r="E513" s="7" t="s">
        <v>2111</v>
      </c>
      <c r="F513" s="7">
        <v>100</v>
      </c>
      <c r="G513" s="9" t="s">
        <v>2112</v>
      </c>
      <c r="H513" s="9" t="s">
        <v>2112</v>
      </c>
      <c r="I513" s="13" t="s">
        <v>2360</v>
      </c>
    </row>
    <row r="514" spans="1:9">
      <c r="A514" t="str">
        <f t="shared" si="7"/>
        <v>WWF250</v>
      </c>
      <c r="B514" s="78" t="s">
        <v>1963</v>
      </c>
      <c r="C514" s="8" t="s">
        <v>1593</v>
      </c>
      <c r="D514" s="7">
        <v>23</v>
      </c>
      <c r="E514" s="7" t="s">
        <v>2113</v>
      </c>
      <c r="F514" s="7">
        <v>86</v>
      </c>
      <c r="G514" s="9" t="s">
        <v>2114</v>
      </c>
      <c r="H514" s="9" t="s">
        <v>2114</v>
      </c>
      <c r="I514" s="13" t="s">
        <v>334</v>
      </c>
    </row>
    <row r="515" spans="1:9">
      <c r="A515" t="str">
        <f t="shared" ref="A515:A578" si="8">I515</f>
        <v>WWF251</v>
      </c>
      <c r="B515" s="78" t="s">
        <v>1963</v>
      </c>
      <c r="C515" s="8" t="s">
        <v>1593</v>
      </c>
      <c r="D515" s="7">
        <v>23</v>
      </c>
      <c r="E515" s="7" t="s">
        <v>2115</v>
      </c>
      <c r="F515" s="7">
        <v>64</v>
      </c>
      <c r="G515" s="9" t="s">
        <v>2116</v>
      </c>
      <c r="H515" s="9" t="s">
        <v>2116</v>
      </c>
      <c r="I515" s="13" t="s">
        <v>2117</v>
      </c>
    </row>
    <row r="516" spans="1:9">
      <c r="A516" t="str">
        <f t="shared" si="8"/>
        <v>WWF252</v>
      </c>
      <c r="B516" s="78" t="s">
        <v>1963</v>
      </c>
      <c r="C516" s="8" t="s">
        <v>1593</v>
      </c>
      <c r="D516" s="7">
        <v>23</v>
      </c>
      <c r="E516" s="7" t="s">
        <v>2118</v>
      </c>
      <c r="F516" s="7">
        <v>94</v>
      </c>
      <c r="G516" s="9" t="s">
        <v>2119</v>
      </c>
      <c r="H516" s="9" t="s">
        <v>2119</v>
      </c>
      <c r="I516" s="13" t="s">
        <v>208</v>
      </c>
    </row>
    <row r="517" spans="1:9">
      <c r="A517" t="str">
        <f t="shared" si="8"/>
        <v>WWF253</v>
      </c>
      <c r="B517" s="78" t="s">
        <v>1367</v>
      </c>
      <c r="C517" s="8" t="s">
        <v>1593</v>
      </c>
      <c r="D517" s="7">
        <v>23</v>
      </c>
      <c r="E517" s="7" t="s">
        <v>2120</v>
      </c>
      <c r="F517" s="7">
        <v>77</v>
      </c>
      <c r="G517" s="9" t="s">
        <v>2121</v>
      </c>
      <c r="H517" s="222" t="s">
        <v>2122</v>
      </c>
      <c r="I517" s="222" t="s">
        <v>2361</v>
      </c>
    </row>
    <row r="518" spans="1:9">
      <c r="A518">
        <f t="shared" si="8"/>
        <v>0</v>
      </c>
      <c r="B518" s="78" t="s">
        <v>1367</v>
      </c>
      <c r="C518" s="8" t="s">
        <v>1593</v>
      </c>
      <c r="D518" s="7">
        <v>23</v>
      </c>
      <c r="E518" s="7" t="s">
        <v>2123</v>
      </c>
      <c r="F518" s="7">
        <v>77</v>
      </c>
      <c r="G518" s="9" t="s">
        <v>2124</v>
      </c>
      <c r="H518" s="223"/>
      <c r="I518" s="223"/>
    </row>
    <row r="519" spans="1:9">
      <c r="A519" t="str">
        <f t="shared" si="8"/>
        <v>WWF254</v>
      </c>
      <c r="B519" s="78" t="s">
        <v>1367</v>
      </c>
      <c r="C519" s="8" t="s">
        <v>1593</v>
      </c>
      <c r="D519" s="7">
        <v>23</v>
      </c>
      <c r="E519" s="7" t="s">
        <v>2125</v>
      </c>
      <c r="F519" s="7">
        <v>75</v>
      </c>
      <c r="G519" s="9" t="s">
        <v>2126</v>
      </c>
      <c r="H519" s="191" t="s">
        <v>2127</v>
      </c>
      <c r="I519" s="191" t="s">
        <v>2128</v>
      </c>
    </row>
    <row r="520" spans="1:9">
      <c r="A520">
        <f t="shared" si="8"/>
        <v>0</v>
      </c>
      <c r="B520" s="78" t="s">
        <v>1367</v>
      </c>
      <c r="C520" s="8" t="s">
        <v>1593</v>
      </c>
      <c r="D520" s="7">
        <v>23</v>
      </c>
      <c r="E520" s="7" t="s">
        <v>2129</v>
      </c>
      <c r="F520" s="7">
        <v>63</v>
      </c>
      <c r="G520" s="9" t="s">
        <v>2130</v>
      </c>
      <c r="H520" s="269"/>
      <c r="I520" s="269"/>
    </row>
    <row r="521" spans="1:9">
      <c r="A521" t="str">
        <f t="shared" si="8"/>
        <v>WWF255</v>
      </c>
      <c r="B521" s="78" t="s">
        <v>1372</v>
      </c>
      <c r="C521" s="8" t="s">
        <v>1593</v>
      </c>
      <c r="D521" s="7">
        <v>23</v>
      </c>
      <c r="E521" s="7" t="s">
        <v>2131</v>
      </c>
      <c r="F521" s="7">
        <v>83</v>
      </c>
      <c r="G521" s="9" t="s">
        <v>2132</v>
      </c>
      <c r="H521" s="9" t="s">
        <v>2132</v>
      </c>
      <c r="I521" s="13" t="s">
        <v>2133</v>
      </c>
    </row>
    <row r="522" spans="1:9">
      <c r="A522" t="str">
        <f t="shared" si="8"/>
        <v>WWF256</v>
      </c>
      <c r="B522" s="78" t="s">
        <v>1372</v>
      </c>
      <c r="C522" s="8" t="s">
        <v>1593</v>
      </c>
      <c r="D522" s="7">
        <v>23</v>
      </c>
      <c r="E522" s="7" t="s">
        <v>2134</v>
      </c>
      <c r="F522" s="7">
        <v>98</v>
      </c>
      <c r="G522" s="9" t="s">
        <v>2135</v>
      </c>
      <c r="H522" s="9" t="s">
        <v>2135</v>
      </c>
      <c r="I522" s="13" t="s">
        <v>280</v>
      </c>
    </row>
    <row r="523" spans="1:9">
      <c r="A523" t="str">
        <f t="shared" si="8"/>
        <v>WWF257</v>
      </c>
      <c r="B523" s="78" t="s">
        <v>1372</v>
      </c>
      <c r="C523" s="8" t="s">
        <v>1593</v>
      </c>
      <c r="D523" s="7">
        <v>23</v>
      </c>
      <c r="E523" s="7" t="s">
        <v>2136</v>
      </c>
      <c r="F523" s="7">
        <v>63</v>
      </c>
      <c r="G523" s="9" t="s">
        <v>2137</v>
      </c>
      <c r="H523" s="270" t="s">
        <v>2138</v>
      </c>
      <c r="I523" s="270" t="s">
        <v>2139</v>
      </c>
    </row>
    <row r="524" spans="1:9">
      <c r="A524">
        <f t="shared" si="8"/>
        <v>0</v>
      </c>
      <c r="B524" s="78" t="s">
        <v>1372</v>
      </c>
      <c r="C524" s="8" t="s">
        <v>1593</v>
      </c>
      <c r="D524" s="7">
        <v>23</v>
      </c>
      <c r="E524" s="7" t="s">
        <v>2140</v>
      </c>
      <c r="F524" s="7">
        <v>89</v>
      </c>
      <c r="G524" s="9" t="s">
        <v>2141</v>
      </c>
      <c r="H524" s="271"/>
      <c r="I524" s="271"/>
    </row>
    <row r="525" spans="1:9">
      <c r="A525" t="str">
        <f t="shared" si="8"/>
        <v>WWF258</v>
      </c>
      <c r="B525" s="78" t="s">
        <v>2009</v>
      </c>
      <c r="C525" s="8" t="s">
        <v>1593</v>
      </c>
      <c r="D525" s="7">
        <v>43</v>
      </c>
      <c r="E525" s="7" t="s">
        <v>2142</v>
      </c>
      <c r="F525" s="7">
        <v>8</v>
      </c>
      <c r="G525" s="9" t="s">
        <v>2143</v>
      </c>
      <c r="H525" s="217" t="s">
        <v>2144</v>
      </c>
      <c r="I525" s="217" t="s">
        <v>2362</v>
      </c>
    </row>
    <row r="526" spans="1:9">
      <c r="A526">
        <f t="shared" si="8"/>
        <v>0</v>
      </c>
      <c r="B526" s="78" t="s">
        <v>2009</v>
      </c>
      <c r="C526" s="8" t="s">
        <v>1593</v>
      </c>
      <c r="D526" s="7">
        <v>43</v>
      </c>
      <c r="E526" s="7" t="s">
        <v>2145</v>
      </c>
      <c r="F526" s="7">
        <v>7</v>
      </c>
      <c r="G526" s="9" t="s">
        <v>2146</v>
      </c>
      <c r="H526" s="217"/>
      <c r="I526" s="217"/>
    </row>
    <row r="527" spans="1:9">
      <c r="A527">
        <f t="shared" si="8"/>
        <v>0</v>
      </c>
      <c r="B527" s="78" t="s">
        <v>2009</v>
      </c>
      <c r="C527" s="8" t="s">
        <v>1593</v>
      </c>
      <c r="D527" s="7">
        <v>43</v>
      </c>
      <c r="E527" s="7" t="s">
        <v>2147</v>
      </c>
      <c r="F527" s="7">
        <v>8</v>
      </c>
      <c r="G527" s="9" t="s">
        <v>2148</v>
      </c>
      <c r="H527" s="217"/>
      <c r="I527" s="217"/>
    </row>
    <row r="528" spans="1:9">
      <c r="A528">
        <f t="shared" si="8"/>
        <v>0</v>
      </c>
      <c r="B528" s="78" t="s">
        <v>2009</v>
      </c>
      <c r="C528" s="8" t="s">
        <v>1593</v>
      </c>
      <c r="D528" s="7">
        <v>43</v>
      </c>
      <c r="E528" s="7" t="s">
        <v>2149</v>
      </c>
      <c r="F528" s="7">
        <v>7</v>
      </c>
      <c r="G528" s="9" t="s">
        <v>2150</v>
      </c>
      <c r="H528" s="217"/>
      <c r="I528" s="217"/>
    </row>
    <row r="529" spans="1:9">
      <c r="A529" t="str">
        <f t="shared" si="8"/>
        <v>WWF259</v>
      </c>
      <c r="B529" s="78" t="s">
        <v>2012</v>
      </c>
      <c r="C529" s="8" t="s">
        <v>1593</v>
      </c>
      <c r="D529" s="7">
        <v>43</v>
      </c>
      <c r="E529" s="7" t="s">
        <v>2151</v>
      </c>
      <c r="F529" s="7">
        <v>13</v>
      </c>
      <c r="G529" s="9" t="s">
        <v>2152</v>
      </c>
      <c r="H529" s="212" t="s">
        <v>2153</v>
      </c>
      <c r="I529" s="212" t="s">
        <v>2154</v>
      </c>
    </row>
    <row r="530" spans="1:9">
      <c r="A530">
        <f t="shared" si="8"/>
        <v>0</v>
      </c>
      <c r="B530" s="78" t="s">
        <v>2012</v>
      </c>
      <c r="C530" s="8" t="s">
        <v>1593</v>
      </c>
      <c r="D530" s="7">
        <v>43</v>
      </c>
      <c r="E530" s="7" t="s">
        <v>2155</v>
      </c>
      <c r="F530" s="7">
        <v>16</v>
      </c>
      <c r="G530" s="9" t="s">
        <v>2156</v>
      </c>
      <c r="H530" s="212"/>
      <c r="I530" s="212"/>
    </row>
    <row r="531" spans="1:9">
      <c r="A531">
        <f t="shared" si="8"/>
        <v>0</v>
      </c>
      <c r="B531" s="78" t="s">
        <v>2012</v>
      </c>
      <c r="C531" s="8" t="s">
        <v>1593</v>
      </c>
      <c r="D531" s="7">
        <v>43</v>
      </c>
      <c r="E531" s="7" t="s">
        <v>2157</v>
      </c>
      <c r="F531" s="7">
        <v>13</v>
      </c>
      <c r="G531" s="9" t="s">
        <v>2158</v>
      </c>
      <c r="H531" s="212"/>
      <c r="I531" s="212"/>
    </row>
    <row r="532" spans="1:9">
      <c r="A532">
        <f t="shared" si="8"/>
        <v>0</v>
      </c>
      <c r="B532" s="78" t="s">
        <v>2012</v>
      </c>
      <c r="C532" s="8" t="s">
        <v>1593</v>
      </c>
      <c r="D532" s="7">
        <v>43</v>
      </c>
      <c r="E532" s="7" t="s">
        <v>2159</v>
      </c>
      <c r="F532" s="7">
        <v>9</v>
      </c>
      <c r="G532" s="9" t="s">
        <v>2160</v>
      </c>
      <c r="H532" s="212"/>
      <c r="I532" s="212"/>
    </row>
    <row r="533" spans="1:9">
      <c r="A533">
        <f t="shared" si="8"/>
        <v>0</v>
      </c>
      <c r="B533" s="56" t="s">
        <v>2102</v>
      </c>
      <c r="C533" s="8" t="s">
        <v>1593</v>
      </c>
      <c r="D533" s="7">
        <v>43</v>
      </c>
      <c r="E533" s="7" t="s">
        <v>2161</v>
      </c>
      <c r="F533" s="7">
        <v>6</v>
      </c>
      <c r="G533" s="9" t="s">
        <v>2162</v>
      </c>
      <c r="H533" s="212"/>
      <c r="I533" s="212"/>
    </row>
    <row r="534" spans="1:9">
      <c r="A534" t="str">
        <f t="shared" si="8"/>
        <v>WWF260</v>
      </c>
      <c r="B534" s="78" t="s">
        <v>2105</v>
      </c>
      <c r="C534" s="8" t="s">
        <v>1593</v>
      </c>
      <c r="D534" s="7">
        <v>12</v>
      </c>
      <c r="E534" s="7" t="s">
        <v>2163</v>
      </c>
      <c r="F534" s="7">
        <v>65</v>
      </c>
      <c r="G534" s="9" t="s">
        <v>2164</v>
      </c>
      <c r="H534" s="228" t="s">
        <v>2165</v>
      </c>
      <c r="I534" s="228" t="s">
        <v>2166</v>
      </c>
    </row>
    <row r="535" spans="1:9">
      <c r="A535">
        <f t="shared" si="8"/>
        <v>0</v>
      </c>
      <c r="B535" s="78" t="s">
        <v>2105</v>
      </c>
      <c r="C535" s="8" t="s">
        <v>1593</v>
      </c>
      <c r="D535" s="7">
        <v>12</v>
      </c>
      <c r="E535" s="7" t="s">
        <v>2163</v>
      </c>
      <c r="F535" s="7">
        <v>13</v>
      </c>
      <c r="G535" s="9" t="s">
        <v>2167</v>
      </c>
      <c r="H535" s="228"/>
      <c r="I535" s="228"/>
    </row>
    <row r="536" spans="1:9">
      <c r="A536">
        <f t="shared" si="8"/>
        <v>0</v>
      </c>
      <c r="B536" s="78" t="s">
        <v>2105</v>
      </c>
      <c r="C536" s="8" t="s">
        <v>1593</v>
      </c>
      <c r="D536" s="7">
        <v>12</v>
      </c>
      <c r="E536" s="7" t="s">
        <v>2168</v>
      </c>
      <c r="F536" s="7">
        <v>54</v>
      </c>
      <c r="G536" s="9" t="s">
        <v>2169</v>
      </c>
      <c r="H536" s="228"/>
      <c r="I536" s="228"/>
    </row>
    <row r="537" spans="1:9">
      <c r="A537">
        <f t="shared" si="8"/>
        <v>0</v>
      </c>
      <c r="B537" s="78" t="s">
        <v>2105</v>
      </c>
      <c r="C537" s="8" t="s">
        <v>1593</v>
      </c>
      <c r="D537" s="7">
        <v>12</v>
      </c>
      <c r="E537" s="7" t="s">
        <v>2168</v>
      </c>
      <c r="F537" s="7">
        <v>13</v>
      </c>
      <c r="G537" s="9" t="s">
        <v>2170</v>
      </c>
      <c r="H537" s="228"/>
      <c r="I537" s="228"/>
    </row>
    <row r="538" spans="1:9">
      <c r="A538" t="str">
        <f t="shared" si="8"/>
        <v>WWF261</v>
      </c>
      <c r="B538" s="78" t="s">
        <v>2105</v>
      </c>
      <c r="C538" s="8" t="s">
        <v>1593</v>
      </c>
      <c r="D538" s="7">
        <v>12</v>
      </c>
      <c r="E538" s="7" t="s">
        <v>2171</v>
      </c>
      <c r="F538" s="7">
        <v>9</v>
      </c>
      <c r="G538" s="9" t="s">
        <v>2172</v>
      </c>
      <c r="H538" s="186" t="s">
        <v>2173</v>
      </c>
      <c r="I538" s="186" t="s">
        <v>2174</v>
      </c>
    </row>
    <row r="539" spans="1:9">
      <c r="A539">
        <f t="shared" si="8"/>
        <v>0</v>
      </c>
      <c r="B539" s="78" t="s">
        <v>2105</v>
      </c>
      <c r="C539" s="8" t="s">
        <v>1593</v>
      </c>
      <c r="D539" s="7">
        <v>12</v>
      </c>
      <c r="E539" s="7" t="s">
        <v>2171</v>
      </c>
      <c r="F539" s="7">
        <v>57</v>
      </c>
      <c r="G539" s="9" t="s">
        <v>2175</v>
      </c>
      <c r="H539" s="186"/>
      <c r="I539" s="186"/>
    </row>
    <row r="540" spans="1:9">
      <c r="A540">
        <f t="shared" si="8"/>
        <v>0</v>
      </c>
      <c r="B540" s="78" t="s">
        <v>2105</v>
      </c>
      <c r="C540" s="8" t="s">
        <v>1593</v>
      </c>
      <c r="D540" s="7">
        <v>12</v>
      </c>
      <c r="E540" s="7" t="s">
        <v>2176</v>
      </c>
      <c r="F540" s="7">
        <v>46</v>
      </c>
      <c r="G540" s="9" t="s">
        <v>2177</v>
      </c>
      <c r="H540" s="186"/>
      <c r="I540" s="186"/>
    </row>
    <row r="541" spans="1:9">
      <c r="A541" t="str">
        <f t="shared" si="8"/>
        <v>WWF262</v>
      </c>
      <c r="B541" s="78" t="s">
        <v>2108</v>
      </c>
      <c r="C541" s="8" t="s">
        <v>1593</v>
      </c>
      <c r="D541" s="7">
        <v>12</v>
      </c>
      <c r="E541" s="7" t="s">
        <v>2163</v>
      </c>
      <c r="F541" s="7">
        <v>27</v>
      </c>
      <c r="G541" s="9" t="s">
        <v>2178</v>
      </c>
      <c r="H541" s="220" t="s">
        <v>2179</v>
      </c>
      <c r="I541" s="220" t="s">
        <v>2363</v>
      </c>
    </row>
    <row r="542" spans="1:9">
      <c r="A542">
        <f t="shared" si="8"/>
        <v>0</v>
      </c>
      <c r="B542" s="78" t="s">
        <v>2108</v>
      </c>
      <c r="C542" s="8" t="s">
        <v>1593</v>
      </c>
      <c r="D542" s="7">
        <v>12</v>
      </c>
      <c r="E542" s="7" t="s">
        <v>2168</v>
      </c>
      <c r="F542" s="7">
        <v>34</v>
      </c>
      <c r="G542" s="9" t="s">
        <v>2180</v>
      </c>
      <c r="H542" s="220"/>
      <c r="I542" s="220"/>
    </row>
    <row r="543" spans="1:9">
      <c r="A543">
        <f t="shared" si="8"/>
        <v>0</v>
      </c>
      <c r="B543" s="78" t="s">
        <v>2108</v>
      </c>
      <c r="C543" s="8" t="s">
        <v>1593</v>
      </c>
      <c r="D543" s="7">
        <v>12</v>
      </c>
      <c r="E543" s="7" t="s">
        <v>2171</v>
      </c>
      <c r="F543" s="7">
        <v>31</v>
      </c>
      <c r="G543" s="9" t="s">
        <v>2181</v>
      </c>
      <c r="H543" s="220"/>
      <c r="I543" s="220"/>
    </row>
    <row r="544" spans="1:9">
      <c r="A544">
        <f t="shared" si="8"/>
        <v>0</v>
      </c>
      <c r="B544" s="78" t="s">
        <v>2108</v>
      </c>
      <c r="C544" s="8" t="s">
        <v>1593</v>
      </c>
      <c r="D544" s="7">
        <v>12</v>
      </c>
      <c r="E544" s="7" t="s">
        <v>2176</v>
      </c>
      <c r="F544" s="7">
        <v>28</v>
      </c>
      <c r="G544" s="9" t="s">
        <v>2182</v>
      </c>
      <c r="H544" s="220"/>
      <c r="I544" s="220"/>
    </row>
    <row r="545" spans="1:9">
      <c r="A545" t="str">
        <f t="shared" si="8"/>
        <v>WWF263</v>
      </c>
      <c r="B545" s="78">
        <v>41551</v>
      </c>
      <c r="C545" s="10" t="s">
        <v>1593</v>
      </c>
      <c r="D545" s="11">
        <v>14</v>
      </c>
      <c r="E545" s="7" t="s">
        <v>2183</v>
      </c>
      <c r="F545" s="7">
        <v>60</v>
      </c>
      <c r="G545" s="12" t="s">
        <v>2184</v>
      </c>
      <c r="H545" s="209" t="s">
        <v>2185</v>
      </c>
      <c r="I545" s="209" t="s">
        <v>2186</v>
      </c>
    </row>
    <row r="546" spans="1:9">
      <c r="A546">
        <f t="shared" si="8"/>
        <v>0</v>
      </c>
      <c r="B546" s="78">
        <v>41551</v>
      </c>
      <c r="C546" s="10" t="s">
        <v>1593</v>
      </c>
      <c r="D546" s="11">
        <v>14</v>
      </c>
      <c r="E546" s="7" t="s">
        <v>2183</v>
      </c>
      <c r="F546" s="7">
        <v>100</v>
      </c>
      <c r="G546" s="12" t="s">
        <v>2187</v>
      </c>
      <c r="H546" s="186"/>
      <c r="I546" s="186"/>
    </row>
    <row r="547" spans="1:9">
      <c r="A547">
        <f t="shared" si="8"/>
        <v>0</v>
      </c>
      <c r="B547" s="78">
        <v>41551</v>
      </c>
      <c r="C547" s="10" t="s">
        <v>1593</v>
      </c>
      <c r="D547" s="11">
        <v>14</v>
      </c>
      <c r="E547" s="7" t="s">
        <v>2183</v>
      </c>
      <c r="F547" s="7">
        <v>70</v>
      </c>
      <c r="G547" s="12" t="s">
        <v>2188</v>
      </c>
      <c r="H547" s="186"/>
      <c r="I547" s="186"/>
    </row>
    <row r="548" spans="1:9">
      <c r="A548" t="str">
        <f t="shared" si="8"/>
        <v>WWF264</v>
      </c>
      <c r="B548" s="78">
        <v>41551</v>
      </c>
      <c r="C548" s="10" t="s">
        <v>1593</v>
      </c>
      <c r="D548" s="11">
        <v>14</v>
      </c>
      <c r="E548" s="7" t="s">
        <v>2189</v>
      </c>
      <c r="F548" s="7">
        <v>50</v>
      </c>
      <c r="G548" s="12" t="s">
        <v>2190</v>
      </c>
      <c r="H548" s="190" t="s">
        <v>2191</v>
      </c>
      <c r="I548" s="190" t="s">
        <v>2364</v>
      </c>
    </row>
    <row r="549" spans="1:9">
      <c r="A549">
        <f t="shared" si="8"/>
        <v>0</v>
      </c>
      <c r="B549" s="78">
        <v>41551</v>
      </c>
      <c r="C549" s="10" t="s">
        <v>1593</v>
      </c>
      <c r="D549" s="11">
        <v>14</v>
      </c>
      <c r="E549" s="7" t="s">
        <v>2192</v>
      </c>
      <c r="F549" s="7">
        <v>64</v>
      </c>
      <c r="G549" s="12" t="s">
        <v>2193</v>
      </c>
      <c r="H549" s="190"/>
      <c r="I549" s="190"/>
    </row>
    <row r="550" spans="1:9">
      <c r="A550" t="str">
        <f t="shared" si="8"/>
        <v>WWF265</v>
      </c>
      <c r="B550" s="78">
        <v>41551</v>
      </c>
      <c r="C550" s="10" t="s">
        <v>1593</v>
      </c>
      <c r="D550" s="11">
        <v>14</v>
      </c>
      <c r="E550" s="7" t="s">
        <v>2168</v>
      </c>
      <c r="F550" s="7">
        <v>42</v>
      </c>
      <c r="G550" s="12" t="s">
        <v>2194</v>
      </c>
      <c r="H550" s="246" t="s">
        <v>2195</v>
      </c>
      <c r="I550" s="246" t="s">
        <v>2365</v>
      </c>
    </row>
    <row r="551" spans="1:9">
      <c r="A551">
        <f t="shared" si="8"/>
        <v>0</v>
      </c>
      <c r="B551" s="78">
        <v>41551</v>
      </c>
      <c r="C551" s="10" t="s">
        <v>1593</v>
      </c>
      <c r="D551" s="11">
        <v>14</v>
      </c>
      <c r="E551" s="7" t="s">
        <v>2163</v>
      </c>
      <c r="F551" s="7">
        <v>39</v>
      </c>
      <c r="G551" s="12" t="s">
        <v>2196</v>
      </c>
      <c r="H551" s="246"/>
      <c r="I551" s="246"/>
    </row>
    <row r="552" spans="1:9">
      <c r="A552" t="str">
        <f t="shared" si="8"/>
        <v>WWF266</v>
      </c>
      <c r="B552" s="78">
        <v>41582</v>
      </c>
      <c r="C552" s="10" t="s">
        <v>1593</v>
      </c>
      <c r="D552" s="11">
        <v>14</v>
      </c>
      <c r="E552" s="7" t="s">
        <v>2183</v>
      </c>
      <c r="F552" s="7">
        <v>41</v>
      </c>
      <c r="G552" s="12" t="s">
        <v>2197</v>
      </c>
      <c r="H552" s="228" t="s">
        <v>2198</v>
      </c>
      <c r="I552" s="228" t="s">
        <v>2199</v>
      </c>
    </row>
    <row r="553" spans="1:9">
      <c r="A553">
        <f t="shared" si="8"/>
        <v>0</v>
      </c>
      <c r="B553" s="78">
        <v>41582</v>
      </c>
      <c r="C553" s="10" t="s">
        <v>1593</v>
      </c>
      <c r="D553" s="11">
        <v>14</v>
      </c>
      <c r="E553" s="7" t="s">
        <v>2183</v>
      </c>
      <c r="F553" s="7">
        <v>50</v>
      </c>
      <c r="G553" s="12" t="s">
        <v>2200</v>
      </c>
      <c r="H553" s="228"/>
      <c r="I553" s="228"/>
    </row>
    <row r="554" spans="1:9">
      <c r="A554">
        <f t="shared" si="8"/>
        <v>0</v>
      </c>
      <c r="B554" s="78">
        <v>41582</v>
      </c>
      <c r="C554" s="10" t="s">
        <v>1593</v>
      </c>
      <c r="D554" s="11">
        <v>14</v>
      </c>
      <c r="E554" s="7" t="s">
        <v>2183</v>
      </c>
      <c r="F554" s="7">
        <v>42</v>
      </c>
      <c r="G554" s="12" t="s">
        <v>2201</v>
      </c>
      <c r="H554" s="228"/>
      <c r="I554" s="228"/>
    </row>
    <row r="555" spans="1:9">
      <c r="A555" t="str">
        <f t="shared" si="8"/>
        <v>WWF267</v>
      </c>
      <c r="B555" s="78">
        <v>41582</v>
      </c>
      <c r="C555" s="10" t="s">
        <v>1593</v>
      </c>
      <c r="D555" s="11">
        <v>14</v>
      </c>
      <c r="E555" s="7" t="s">
        <v>2202</v>
      </c>
      <c r="F555" s="7">
        <v>35</v>
      </c>
      <c r="G555" s="12" t="s">
        <v>2203</v>
      </c>
      <c r="H555" s="272" t="s">
        <v>2204</v>
      </c>
      <c r="I555" s="272" t="s">
        <v>2205</v>
      </c>
    </row>
    <row r="556" spans="1:9">
      <c r="A556">
        <f t="shared" si="8"/>
        <v>0</v>
      </c>
      <c r="B556" s="78">
        <v>41582</v>
      </c>
      <c r="C556" s="10" t="s">
        <v>1593</v>
      </c>
      <c r="D556" s="11">
        <v>14</v>
      </c>
      <c r="E556" s="7" t="s">
        <v>2206</v>
      </c>
      <c r="F556" s="7">
        <v>27</v>
      </c>
      <c r="G556" s="12" t="s">
        <v>2207</v>
      </c>
      <c r="H556" s="272"/>
      <c r="I556" s="272"/>
    </row>
    <row r="557" spans="1:9">
      <c r="A557">
        <f t="shared" si="8"/>
        <v>0</v>
      </c>
      <c r="B557" s="78">
        <v>41582</v>
      </c>
      <c r="C557" s="10" t="s">
        <v>1593</v>
      </c>
      <c r="D557" s="11">
        <v>14</v>
      </c>
      <c r="E557" s="7" t="s">
        <v>2168</v>
      </c>
      <c r="F557" s="7">
        <v>25</v>
      </c>
      <c r="G557" s="12" t="s">
        <v>2208</v>
      </c>
      <c r="H557" s="272"/>
      <c r="I557" s="272"/>
    </row>
    <row r="558" spans="1:9">
      <c r="A558" t="str">
        <f t="shared" si="8"/>
        <v>WWF268</v>
      </c>
      <c r="B558" s="78">
        <v>41582</v>
      </c>
      <c r="C558" s="10" t="s">
        <v>1593</v>
      </c>
      <c r="D558" s="11">
        <v>14</v>
      </c>
      <c r="E558" s="7" t="s">
        <v>2163</v>
      </c>
      <c r="F558" s="7">
        <v>20</v>
      </c>
      <c r="G558" s="12" t="s">
        <v>2209</v>
      </c>
      <c r="H558" s="186" t="s">
        <v>2210</v>
      </c>
      <c r="I558" s="186" t="s">
        <v>2211</v>
      </c>
    </row>
    <row r="559" spans="1:9">
      <c r="A559">
        <f t="shared" si="8"/>
        <v>0</v>
      </c>
      <c r="B559" s="78">
        <v>41582</v>
      </c>
      <c r="C559" s="10" t="s">
        <v>1593</v>
      </c>
      <c r="D559" s="11">
        <v>14</v>
      </c>
      <c r="E559" s="7" t="s">
        <v>2189</v>
      </c>
      <c r="F559" s="7">
        <v>22</v>
      </c>
      <c r="G559" s="12" t="s">
        <v>2212</v>
      </c>
      <c r="H559" s="186"/>
      <c r="I559" s="186"/>
    </row>
    <row r="560" spans="1:9">
      <c r="A560">
        <f t="shared" si="8"/>
        <v>0</v>
      </c>
      <c r="B560" s="78">
        <v>41582</v>
      </c>
      <c r="C560" s="10" t="s">
        <v>1593</v>
      </c>
      <c r="D560" s="11">
        <v>14</v>
      </c>
      <c r="E560" s="7" t="s">
        <v>2192</v>
      </c>
      <c r="F560" s="7">
        <v>21</v>
      </c>
      <c r="G560" s="12" t="s">
        <v>2213</v>
      </c>
      <c r="H560" s="186"/>
      <c r="I560" s="186"/>
    </row>
    <row r="561" spans="1:9">
      <c r="A561" t="str">
        <f t="shared" si="8"/>
        <v>WWF269</v>
      </c>
      <c r="B561" s="78">
        <v>41612</v>
      </c>
      <c r="C561" s="10" t="s">
        <v>1593</v>
      </c>
      <c r="D561" s="11">
        <v>14</v>
      </c>
      <c r="E561" s="7" t="s">
        <v>2168</v>
      </c>
      <c r="F561" s="7">
        <v>43</v>
      </c>
      <c r="G561" s="12" t="s">
        <v>2214</v>
      </c>
      <c r="H561" s="212" t="s">
        <v>2215</v>
      </c>
      <c r="I561" s="212" t="s">
        <v>2216</v>
      </c>
    </row>
    <row r="562" spans="1:9">
      <c r="A562">
        <f t="shared" si="8"/>
        <v>0</v>
      </c>
      <c r="B562" s="78">
        <v>41612</v>
      </c>
      <c r="C562" s="10" t="s">
        <v>1593</v>
      </c>
      <c r="D562" s="11">
        <v>14</v>
      </c>
      <c r="E562" s="7" t="s">
        <v>2217</v>
      </c>
      <c r="F562" s="7">
        <v>29</v>
      </c>
      <c r="G562" s="12" t="s">
        <v>2218</v>
      </c>
      <c r="H562" s="212"/>
      <c r="I562" s="212"/>
    </row>
    <row r="563" spans="1:9">
      <c r="A563">
        <f t="shared" si="8"/>
        <v>0</v>
      </c>
      <c r="B563" s="78">
        <v>41612</v>
      </c>
      <c r="C563" s="10" t="s">
        <v>1593</v>
      </c>
      <c r="D563" s="11">
        <v>14</v>
      </c>
      <c r="E563" s="7" t="s">
        <v>2189</v>
      </c>
      <c r="F563" s="7">
        <v>25</v>
      </c>
      <c r="G563" s="12" t="s">
        <v>2219</v>
      </c>
      <c r="H563" s="212"/>
      <c r="I563" s="212"/>
    </row>
    <row r="564" spans="1:9">
      <c r="A564" t="str">
        <f t="shared" si="8"/>
        <v>WWF270</v>
      </c>
      <c r="B564" s="78">
        <v>41612</v>
      </c>
      <c r="C564" s="10" t="s">
        <v>1593</v>
      </c>
      <c r="D564" s="11">
        <v>14</v>
      </c>
      <c r="E564" s="7" t="s">
        <v>2183</v>
      </c>
      <c r="F564" s="7">
        <v>60</v>
      </c>
      <c r="G564" s="12" t="s">
        <v>2220</v>
      </c>
      <c r="H564" s="190" t="s">
        <v>2221</v>
      </c>
      <c r="I564" s="190" t="s">
        <v>2222</v>
      </c>
    </row>
    <row r="565" spans="1:9">
      <c r="A565">
        <f t="shared" si="8"/>
        <v>0</v>
      </c>
      <c r="B565" s="78">
        <v>41612</v>
      </c>
      <c r="C565" s="10" t="s">
        <v>1593</v>
      </c>
      <c r="D565" s="11">
        <v>14</v>
      </c>
      <c r="E565" s="7" t="s">
        <v>2183</v>
      </c>
      <c r="F565" s="7">
        <v>75</v>
      </c>
      <c r="G565" s="12" t="s">
        <v>2223</v>
      </c>
      <c r="H565" s="190"/>
      <c r="I565" s="190"/>
    </row>
    <row r="566" spans="1:9">
      <c r="A566" t="str">
        <f t="shared" si="8"/>
        <v>WWF271</v>
      </c>
      <c r="B566" s="56" t="s">
        <v>801</v>
      </c>
      <c r="C566" s="10" t="s">
        <v>1593</v>
      </c>
      <c r="D566" s="11">
        <v>14</v>
      </c>
      <c r="E566" s="7" t="s">
        <v>2163</v>
      </c>
      <c r="F566" s="7">
        <v>26</v>
      </c>
      <c r="G566" s="12" t="s">
        <v>2224</v>
      </c>
      <c r="H566" s="12" t="s">
        <v>2224</v>
      </c>
      <c r="I566" s="34" t="s">
        <v>2366</v>
      </c>
    </row>
    <row r="567" spans="1:9">
      <c r="A567" t="str">
        <f t="shared" si="8"/>
        <v>WWF272</v>
      </c>
      <c r="B567" s="78" t="s">
        <v>2225</v>
      </c>
      <c r="C567" s="10" t="s">
        <v>1593</v>
      </c>
      <c r="D567" s="11">
        <v>21</v>
      </c>
      <c r="E567" s="8" t="s">
        <v>791</v>
      </c>
      <c r="F567" s="7">
        <v>29</v>
      </c>
      <c r="G567" s="12" t="s">
        <v>2226</v>
      </c>
      <c r="H567" s="258" t="s">
        <v>2227</v>
      </c>
      <c r="I567" s="258" t="s">
        <v>2367</v>
      </c>
    </row>
    <row r="568" spans="1:9">
      <c r="A568">
        <f t="shared" si="8"/>
        <v>0</v>
      </c>
      <c r="B568" s="78" t="s">
        <v>2225</v>
      </c>
      <c r="C568" s="10" t="s">
        <v>1593</v>
      </c>
      <c r="D568" s="11">
        <v>21</v>
      </c>
      <c r="E568" s="8" t="s">
        <v>2228</v>
      </c>
      <c r="F568" s="7">
        <v>21</v>
      </c>
      <c r="G568" s="12" t="s">
        <v>2229</v>
      </c>
      <c r="H568" s="258"/>
      <c r="I568" s="258"/>
    </row>
    <row r="569" spans="1:9">
      <c r="A569">
        <f t="shared" si="8"/>
        <v>0</v>
      </c>
      <c r="B569" s="78" t="s">
        <v>2225</v>
      </c>
      <c r="C569" s="10" t="s">
        <v>1593</v>
      </c>
      <c r="D569" s="11">
        <v>21</v>
      </c>
      <c r="E569" s="8" t="s">
        <v>2230</v>
      </c>
      <c r="F569" s="7">
        <v>31</v>
      </c>
      <c r="G569" s="12" t="s">
        <v>2231</v>
      </c>
      <c r="H569" s="258"/>
      <c r="I569" s="258"/>
    </row>
    <row r="570" spans="1:9">
      <c r="A570" t="str">
        <f t="shared" si="8"/>
        <v>WWF273</v>
      </c>
      <c r="B570" s="78" t="s">
        <v>2232</v>
      </c>
      <c r="C570" s="10" t="s">
        <v>1593</v>
      </c>
      <c r="D570" s="11">
        <v>21</v>
      </c>
      <c r="E570" s="8" t="s">
        <v>2233</v>
      </c>
      <c r="F570" s="7">
        <v>24</v>
      </c>
      <c r="G570" s="12" t="s">
        <v>2234</v>
      </c>
      <c r="H570" s="198" t="s">
        <v>2235</v>
      </c>
      <c r="I570" s="198" t="s">
        <v>2236</v>
      </c>
    </row>
    <row r="571" spans="1:9">
      <c r="A571">
        <f t="shared" si="8"/>
        <v>0</v>
      </c>
      <c r="B571" s="78" t="s">
        <v>2232</v>
      </c>
      <c r="C571" s="10" t="s">
        <v>1593</v>
      </c>
      <c r="D571" s="11">
        <v>21</v>
      </c>
      <c r="E571" s="8" t="s">
        <v>791</v>
      </c>
      <c r="F571" s="7">
        <v>20</v>
      </c>
      <c r="G571" s="12" t="s">
        <v>2237</v>
      </c>
      <c r="H571" s="198"/>
      <c r="I571" s="198"/>
    </row>
    <row r="572" spans="1:9">
      <c r="A572">
        <f t="shared" si="8"/>
        <v>0</v>
      </c>
      <c r="B572" s="78" t="s">
        <v>2232</v>
      </c>
      <c r="C572" s="10" t="s">
        <v>1593</v>
      </c>
      <c r="D572" s="11">
        <v>21</v>
      </c>
      <c r="E572" s="8" t="s">
        <v>2228</v>
      </c>
      <c r="F572" s="7">
        <v>32</v>
      </c>
      <c r="G572" s="12" t="s">
        <v>2238</v>
      </c>
      <c r="H572" s="198"/>
      <c r="I572" s="198"/>
    </row>
    <row r="573" spans="1:9">
      <c r="A573">
        <f t="shared" si="8"/>
        <v>0</v>
      </c>
      <c r="B573" s="78" t="s">
        <v>2232</v>
      </c>
      <c r="C573" s="10" t="s">
        <v>1593</v>
      </c>
      <c r="D573" s="11">
        <v>21</v>
      </c>
      <c r="E573" s="8" t="s">
        <v>2230</v>
      </c>
      <c r="F573" s="7">
        <v>31</v>
      </c>
      <c r="G573" s="12" t="s">
        <v>2239</v>
      </c>
      <c r="H573" s="198"/>
      <c r="I573" s="198"/>
    </row>
    <row r="574" spans="1:9">
      <c r="A574" t="str">
        <f t="shared" si="8"/>
        <v>WWF274</v>
      </c>
      <c r="B574" s="78" t="s">
        <v>2240</v>
      </c>
      <c r="C574" s="10" t="s">
        <v>1593</v>
      </c>
      <c r="D574" s="11">
        <v>21</v>
      </c>
      <c r="E574" s="8" t="s">
        <v>2233</v>
      </c>
      <c r="F574" s="7">
        <v>42</v>
      </c>
      <c r="G574" s="12" t="s">
        <v>2241</v>
      </c>
      <c r="H574" s="206" t="s">
        <v>2242</v>
      </c>
      <c r="I574" s="206" t="s">
        <v>2368</v>
      </c>
    </row>
    <row r="575" spans="1:9">
      <c r="A575">
        <f t="shared" si="8"/>
        <v>0</v>
      </c>
      <c r="B575" s="78" t="s">
        <v>2240</v>
      </c>
      <c r="C575" s="10" t="s">
        <v>1593</v>
      </c>
      <c r="D575" s="11">
        <v>21</v>
      </c>
      <c r="E575" s="8" t="s">
        <v>2243</v>
      </c>
      <c r="F575" s="7">
        <v>32</v>
      </c>
      <c r="G575" s="12" t="s">
        <v>2244</v>
      </c>
      <c r="H575" s="206"/>
      <c r="I575" s="206"/>
    </row>
    <row r="576" spans="1:9">
      <c r="A576" t="str">
        <f t="shared" si="8"/>
        <v>WWF275</v>
      </c>
      <c r="B576" s="78" t="s">
        <v>2240</v>
      </c>
      <c r="C576" s="10" t="s">
        <v>1593</v>
      </c>
      <c r="D576" s="11">
        <v>21</v>
      </c>
      <c r="E576" s="8" t="s">
        <v>791</v>
      </c>
      <c r="F576" s="7">
        <v>77</v>
      </c>
      <c r="G576" s="12" t="s">
        <v>2245</v>
      </c>
      <c r="H576" s="12" t="s">
        <v>2245</v>
      </c>
      <c r="I576" s="34" t="s">
        <v>2246</v>
      </c>
    </row>
    <row r="577" spans="1:9">
      <c r="A577" t="str">
        <f t="shared" si="8"/>
        <v>WWF276</v>
      </c>
      <c r="B577" s="78" t="s">
        <v>2240</v>
      </c>
      <c r="C577" s="10" t="s">
        <v>1593</v>
      </c>
      <c r="D577" s="11">
        <v>21</v>
      </c>
      <c r="E577" s="8" t="s">
        <v>2228</v>
      </c>
      <c r="F577" s="7">
        <v>57</v>
      </c>
      <c r="G577" s="12" t="s">
        <v>2247</v>
      </c>
      <c r="H577" s="223" t="s">
        <v>2248</v>
      </c>
      <c r="I577" s="223" t="s">
        <v>2369</v>
      </c>
    </row>
    <row r="578" spans="1:9">
      <c r="A578">
        <f t="shared" si="8"/>
        <v>0</v>
      </c>
      <c r="B578" s="78" t="s">
        <v>2240</v>
      </c>
      <c r="C578" s="10" t="s">
        <v>1593</v>
      </c>
      <c r="D578" s="11">
        <v>21</v>
      </c>
      <c r="E578" s="8" t="s">
        <v>2249</v>
      </c>
      <c r="F578" s="7">
        <v>37</v>
      </c>
      <c r="G578" s="64" t="s">
        <v>2250</v>
      </c>
      <c r="H578" s="223"/>
      <c r="I578" s="223"/>
    </row>
    <row r="579" spans="1:9">
      <c r="A579" t="str">
        <f t="shared" ref="A579:A588" si="9">I579</f>
        <v>WWF277</v>
      </c>
      <c r="G579" s="12" t="s">
        <v>2251</v>
      </c>
      <c r="H579" s="12" t="s">
        <v>2251</v>
      </c>
      <c r="I579" s="7" t="s">
        <v>2370</v>
      </c>
    </row>
    <row r="580" spans="1:9">
      <c r="A580" t="str">
        <f t="shared" si="9"/>
        <v>WWF278</v>
      </c>
      <c r="G580" s="12" t="s">
        <v>2371</v>
      </c>
      <c r="H580" s="12" t="s">
        <v>2371</v>
      </c>
      <c r="I580" s="7" t="s">
        <v>356</v>
      </c>
    </row>
    <row r="581" spans="1:9">
      <c r="A581" t="str">
        <f t="shared" si="9"/>
        <v>WWF279</v>
      </c>
      <c r="G581" s="12" t="s">
        <v>2252</v>
      </c>
      <c r="H581" s="12" t="s">
        <v>2252</v>
      </c>
      <c r="I581" s="7" t="s">
        <v>2253</v>
      </c>
    </row>
    <row r="582" spans="1:9">
      <c r="A582" t="str">
        <f t="shared" si="9"/>
        <v>WWF280</v>
      </c>
      <c r="G582" s="12" t="s">
        <v>2254</v>
      </c>
      <c r="H582" s="12" t="s">
        <v>2254</v>
      </c>
      <c r="I582" s="7" t="s">
        <v>415</v>
      </c>
    </row>
    <row r="583" spans="1:9">
      <c r="A583" t="str">
        <f t="shared" si="9"/>
        <v>WWF281</v>
      </c>
      <c r="G583" s="12" t="s">
        <v>2372</v>
      </c>
      <c r="H583" s="12" t="s">
        <v>2372</v>
      </c>
      <c r="I583" s="7" t="s">
        <v>631</v>
      </c>
    </row>
    <row r="584" spans="1:9">
      <c r="A584" t="str">
        <f t="shared" si="9"/>
        <v>WWF282</v>
      </c>
      <c r="G584" s="12" t="s">
        <v>2255</v>
      </c>
      <c r="H584" s="12" t="s">
        <v>2255</v>
      </c>
      <c r="I584" s="7" t="s">
        <v>608</v>
      </c>
    </row>
    <row r="585" spans="1:9">
      <c r="A585" t="str">
        <f t="shared" si="9"/>
        <v>WWF283</v>
      </c>
      <c r="G585" s="12" t="s">
        <v>2256</v>
      </c>
      <c r="H585" s="12" t="s">
        <v>2256</v>
      </c>
      <c r="I585" s="7" t="s">
        <v>168</v>
      </c>
    </row>
    <row r="586" spans="1:9">
      <c r="A586" t="str">
        <f t="shared" si="9"/>
        <v>WWF284</v>
      </c>
      <c r="G586" s="12" t="s">
        <v>2373</v>
      </c>
      <c r="H586" s="12" t="s">
        <v>2373</v>
      </c>
      <c r="I586" s="7" t="s">
        <v>333</v>
      </c>
    </row>
    <row r="587" spans="1:9">
      <c r="A587" t="str">
        <f t="shared" si="9"/>
        <v>WWF285</v>
      </c>
      <c r="G587" s="12" t="s">
        <v>2374</v>
      </c>
      <c r="H587" s="12" t="s">
        <v>2374</v>
      </c>
      <c r="I587" s="7" t="s">
        <v>589</v>
      </c>
    </row>
    <row r="588" spans="1:9">
      <c r="A588" t="str">
        <f t="shared" si="9"/>
        <v>WWF286</v>
      </c>
      <c r="G588" s="12" t="s">
        <v>2375</v>
      </c>
      <c r="H588" s="12" t="s">
        <v>2375</v>
      </c>
      <c r="I588" s="7" t="s">
        <v>220</v>
      </c>
    </row>
  </sheetData>
  <autoFilter ref="A1:I588" xr:uid="{00000000-0009-0000-0000-000006000000}"/>
  <mergeCells count="313">
    <mergeCell ref="H570:H573"/>
    <mergeCell ref="I570:I573"/>
    <mergeCell ref="H574:H575"/>
    <mergeCell ref="I574:I575"/>
    <mergeCell ref="H577:H578"/>
    <mergeCell ref="I577:I578"/>
    <mergeCell ref="H561:H563"/>
    <mergeCell ref="I561:I563"/>
    <mergeCell ref="H564:H565"/>
    <mergeCell ref="I564:I565"/>
    <mergeCell ref="H567:H569"/>
    <mergeCell ref="I567:I569"/>
    <mergeCell ref="H552:H554"/>
    <mergeCell ref="I552:I554"/>
    <mergeCell ref="H555:H557"/>
    <mergeCell ref="I555:I557"/>
    <mergeCell ref="H558:H560"/>
    <mergeCell ref="I558:I560"/>
    <mergeCell ref="H541:H544"/>
    <mergeCell ref="I541:I544"/>
    <mergeCell ref="H545:H547"/>
    <mergeCell ref="I545:I547"/>
    <mergeCell ref="H548:H549"/>
    <mergeCell ref="I548:I549"/>
    <mergeCell ref="H550:H551"/>
    <mergeCell ref="I550:I551"/>
    <mergeCell ref="H529:H533"/>
    <mergeCell ref="I529:I533"/>
    <mergeCell ref="H534:H537"/>
    <mergeCell ref="I534:I537"/>
    <mergeCell ref="H538:H540"/>
    <mergeCell ref="I538:I540"/>
    <mergeCell ref="H523:H524"/>
    <mergeCell ref="I523:I524"/>
    <mergeCell ref="H525:H528"/>
    <mergeCell ref="I525:I528"/>
    <mergeCell ref="H517:H518"/>
    <mergeCell ref="I517:I518"/>
    <mergeCell ref="H519:H520"/>
    <mergeCell ref="I519:I520"/>
    <mergeCell ref="H498:H501"/>
    <mergeCell ref="I498:I501"/>
    <mergeCell ref="H502:H507"/>
    <mergeCell ref="I502:I507"/>
    <mergeCell ref="H508:H512"/>
    <mergeCell ref="I508:I512"/>
    <mergeCell ref="H488:H490"/>
    <mergeCell ref="I488:I490"/>
    <mergeCell ref="H491:H493"/>
    <mergeCell ref="I491:I493"/>
    <mergeCell ref="H494:H497"/>
    <mergeCell ref="I494:I497"/>
    <mergeCell ref="H475:H478"/>
    <mergeCell ref="I475:I478"/>
    <mergeCell ref="H481:H484"/>
    <mergeCell ref="I481:I484"/>
    <mergeCell ref="H485:H487"/>
    <mergeCell ref="I485:I487"/>
    <mergeCell ref="H463:H468"/>
    <mergeCell ref="I463:I468"/>
    <mergeCell ref="H469:H470"/>
    <mergeCell ref="I469:I470"/>
    <mergeCell ref="H471:H474"/>
    <mergeCell ref="I471:I474"/>
    <mergeCell ref="H450:H453"/>
    <mergeCell ref="I450:I453"/>
    <mergeCell ref="H454:H458"/>
    <mergeCell ref="I454:I458"/>
    <mergeCell ref="H459:H462"/>
    <mergeCell ref="I459:I462"/>
    <mergeCell ref="H439:H441"/>
    <mergeCell ref="I439:I441"/>
    <mergeCell ref="H442:H445"/>
    <mergeCell ref="I442:I445"/>
    <mergeCell ref="H446:H449"/>
    <mergeCell ref="I446:I449"/>
    <mergeCell ref="H432:H434"/>
    <mergeCell ref="I432:I434"/>
    <mergeCell ref="H435:H436"/>
    <mergeCell ref="I435:I436"/>
    <mergeCell ref="H437:H438"/>
    <mergeCell ref="I437:I438"/>
    <mergeCell ref="H422:H424"/>
    <mergeCell ref="I422:I424"/>
    <mergeCell ref="H425:H428"/>
    <mergeCell ref="I425:I428"/>
    <mergeCell ref="H429:H431"/>
    <mergeCell ref="I429:I431"/>
    <mergeCell ref="H413:H415"/>
    <mergeCell ref="I413:I415"/>
    <mergeCell ref="H416:H417"/>
    <mergeCell ref="I416:I417"/>
    <mergeCell ref="H418:H421"/>
    <mergeCell ref="I418:I421"/>
    <mergeCell ref="H403:H404"/>
    <mergeCell ref="I403:I404"/>
    <mergeCell ref="H405:H408"/>
    <mergeCell ref="I405:I408"/>
    <mergeCell ref="H409:H412"/>
    <mergeCell ref="I409:I412"/>
    <mergeCell ref="H393:H394"/>
    <mergeCell ref="I393:I394"/>
    <mergeCell ref="H395:H398"/>
    <mergeCell ref="I395:I398"/>
    <mergeCell ref="H399:H402"/>
    <mergeCell ref="I399:I402"/>
    <mergeCell ref="H380:H383"/>
    <mergeCell ref="I380:I383"/>
    <mergeCell ref="H384:H387"/>
    <mergeCell ref="I384:I387"/>
    <mergeCell ref="H388:H392"/>
    <mergeCell ref="I388:I392"/>
    <mergeCell ref="H372:H375"/>
    <mergeCell ref="I372:I375"/>
    <mergeCell ref="H376:H377"/>
    <mergeCell ref="I376:I377"/>
    <mergeCell ref="H378:H379"/>
    <mergeCell ref="I378:I379"/>
    <mergeCell ref="H361:H365"/>
    <mergeCell ref="I361:I365"/>
    <mergeCell ref="H366:H369"/>
    <mergeCell ref="I366:I369"/>
    <mergeCell ref="H370:H371"/>
    <mergeCell ref="I370:I371"/>
    <mergeCell ref="H350:H353"/>
    <mergeCell ref="I350:I353"/>
    <mergeCell ref="H354:H357"/>
    <mergeCell ref="I354:I357"/>
    <mergeCell ref="H358:H360"/>
    <mergeCell ref="I358:I360"/>
    <mergeCell ref="H343:H345"/>
    <mergeCell ref="I343:I345"/>
    <mergeCell ref="H346:H347"/>
    <mergeCell ref="I346:I347"/>
    <mergeCell ref="H348:H349"/>
    <mergeCell ref="I348:I349"/>
    <mergeCell ref="H331:H332"/>
    <mergeCell ref="I331:I332"/>
    <mergeCell ref="H333:H337"/>
    <mergeCell ref="I333:I337"/>
    <mergeCell ref="H338:H342"/>
    <mergeCell ref="I338:I342"/>
    <mergeCell ref="H320:H321"/>
    <mergeCell ref="I320:I321"/>
    <mergeCell ref="H322:H327"/>
    <mergeCell ref="I322:I327"/>
    <mergeCell ref="H328:H330"/>
    <mergeCell ref="I328:I330"/>
    <mergeCell ref="H311:H312"/>
    <mergeCell ref="I311:I312"/>
    <mergeCell ref="H315:H316"/>
    <mergeCell ref="I315:I316"/>
    <mergeCell ref="H300:H302"/>
    <mergeCell ref="I300:I302"/>
    <mergeCell ref="H304:H305"/>
    <mergeCell ref="I304:I305"/>
    <mergeCell ref="H306:H307"/>
    <mergeCell ref="I306:I307"/>
    <mergeCell ref="H308:H309"/>
    <mergeCell ref="I308:I309"/>
    <mergeCell ref="H291:H292"/>
    <mergeCell ref="I291:I292"/>
    <mergeCell ref="H293:H295"/>
    <mergeCell ref="I293:I295"/>
    <mergeCell ref="H296:H297"/>
    <mergeCell ref="I296:I297"/>
    <mergeCell ref="H298:H299"/>
    <mergeCell ref="I298:I299"/>
    <mergeCell ref="H281:H282"/>
    <mergeCell ref="I281:I282"/>
    <mergeCell ref="H283:H285"/>
    <mergeCell ref="I283:I285"/>
    <mergeCell ref="H288:H290"/>
    <mergeCell ref="I288:I290"/>
    <mergeCell ref="H273:H274"/>
    <mergeCell ref="I273:I274"/>
    <mergeCell ref="H278:H280"/>
    <mergeCell ref="I278:I280"/>
    <mergeCell ref="H255:H256"/>
    <mergeCell ref="I255:I256"/>
    <mergeCell ref="H260:H261"/>
    <mergeCell ref="I260:I261"/>
    <mergeCell ref="H263:H264"/>
    <mergeCell ref="I263:I264"/>
    <mergeCell ref="H265:H266"/>
    <mergeCell ref="I265:I266"/>
    <mergeCell ref="H245:H246"/>
    <mergeCell ref="I245:I246"/>
    <mergeCell ref="H247:H248"/>
    <mergeCell ref="I247:I248"/>
    <mergeCell ref="H249:H251"/>
    <mergeCell ref="I249:I251"/>
    <mergeCell ref="H252:H254"/>
    <mergeCell ref="I252:I254"/>
    <mergeCell ref="H235:H236"/>
    <mergeCell ref="I235:I236"/>
    <mergeCell ref="H237:H238"/>
    <mergeCell ref="I237:I238"/>
    <mergeCell ref="H241:H242"/>
    <mergeCell ref="I241:I242"/>
    <mergeCell ref="H222:H225"/>
    <mergeCell ref="I222:I225"/>
    <mergeCell ref="H226:H229"/>
    <mergeCell ref="I226:I229"/>
    <mergeCell ref="H230:H233"/>
    <mergeCell ref="I230:I233"/>
    <mergeCell ref="H210:H213"/>
    <mergeCell ref="I210:I213"/>
    <mergeCell ref="H214:H218"/>
    <mergeCell ref="I214:I218"/>
    <mergeCell ref="H219:H221"/>
    <mergeCell ref="I219:I221"/>
    <mergeCell ref="H204:H205"/>
    <mergeCell ref="I204:I205"/>
    <mergeCell ref="H206:H207"/>
    <mergeCell ref="I206:I207"/>
    <mergeCell ref="H208:H209"/>
    <mergeCell ref="I208:I209"/>
    <mergeCell ref="H192:H194"/>
    <mergeCell ref="I192:I194"/>
    <mergeCell ref="H196:H199"/>
    <mergeCell ref="I196:I199"/>
    <mergeCell ref="H200:H203"/>
    <mergeCell ref="I200:I203"/>
    <mergeCell ref="H184:H185"/>
    <mergeCell ref="I184:I185"/>
    <mergeCell ref="H186:H188"/>
    <mergeCell ref="I186:I188"/>
    <mergeCell ref="H189:H191"/>
    <mergeCell ref="I189:I191"/>
    <mergeCell ref="H172:H175"/>
    <mergeCell ref="I172:I175"/>
    <mergeCell ref="H176:H180"/>
    <mergeCell ref="I176:I180"/>
    <mergeCell ref="H181:H183"/>
    <mergeCell ref="I181:I183"/>
    <mergeCell ref="H163:H167"/>
    <mergeCell ref="I163:I167"/>
    <mergeCell ref="H168:H169"/>
    <mergeCell ref="I168:I169"/>
    <mergeCell ref="H170:H171"/>
    <mergeCell ref="I170:I171"/>
    <mergeCell ref="H153:H154"/>
    <mergeCell ref="I153:I154"/>
    <mergeCell ref="H155:H156"/>
    <mergeCell ref="I155:I156"/>
    <mergeCell ref="H158:H162"/>
    <mergeCell ref="I158:I162"/>
    <mergeCell ref="H142:H145"/>
    <mergeCell ref="I142:I145"/>
    <mergeCell ref="H146:H150"/>
    <mergeCell ref="I146:I150"/>
    <mergeCell ref="H151:H152"/>
    <mergeCell ref="I151:I152"/>
    <mergeCell ref="H132:H135"/>
    <mergeCell ref="I132:I135"/>
    <mergeCell ref="H136:H139"/>
    <mergeCell ref="I136:I139"/>
    <mergeCell ref="H140:H141"/>
    <mergeCell ref="I140:I141"/>
    <mergeCell ref="H124:H126"/>
    <mergeCell ref="I124:I126"/>
    <mergeCell ref="H127:H129"/>
    <mergeCell ref="I127:I129"/>
    <mergeCell ref="H130:H131"/>
    <mergeCell ref="I130:I131"/>
    <mergeCell ref="H115:H116"/>
    <mergeCell ref="I115:I116"/>
    <mergeCell ref="H117:H120"/>
    <mergeCell ref="I117:I120"/>
    <mergeCell ref="H121:H123"/>
    <mergeCell ref="I121:I123"/>
    <mergeCell ref="H106:H108"/>
    <mergeCell ref="I106:I108"/>
    <mergeCell ref="H109:H112"/>
    <mergeCell ref="I109:I112"/>
    <mergeCell ref="H113:H114"/>
    <mergeCell ref="I113:I114"/>
    <mergeCell ref="H97:H99"/>
    <mergeCell ref="I97:I99"/>
    <mergeCell ref="H100:H102"/>
    <mergeCell ref="I100:I102"/>
    <mergeCell ref="H103:H105"/>
    <mergeCell ref="I103:I105"/>
    <mergeCell ref="H89:H91"/>
    <mergeCell ref="I89:I91"/>
    <mergeCell ref="H92:H93"/>
    <mergeCell ref="I92:I93"/>
    <mergeCell ref="H94:H96"/>
    <mergeCell ref="I94:I96"/>
    <mergeCell ref="H32:H48"/>
    <mergeCell ref="I32:I48"/>
    <mergeCell ref="F57:F58"/>
    <mergeCell ref="H82:H86"/>
    <mergeCell ref="I82:I86"/>
    <mergeCell ref="H87:H88"/>
    <mergeCell ref="I87:I88"/>
    <mergeCell ref="H25:H27"/>
    <mergeCell ref="I25:I27"/>
    <mergeCell ref="H28:H31"/>
    <mergeCell ref="I28:I31"/>
    <mergeCell ref="H13:H14"/>
    <mergeCell ref="I13:I14"/>
    <mergeCell ref="H15:H17"/>
    <mergeCell ref="I15:I17"/>
    <mergeCell ref="H18:H20"/>
    <mergeCell ref="I18:I20"/>
    <mergeCell ref="H2:H4"/>
    <mergeCell ref="I2:I4"/>
    <mergeCell ref="H5:H9"/>
    <mergeCell ref="I5:I9"/>
    <mergeCell ref="H10:H12"/>
    <mergeCell ref="I10:I12"/>
  </mergeCells>
  <pageMargins left="0.75" right="0.75" top="1" bottom="1" header="0.5" footer="0.5"/>
  <pageSetup paperSize="9"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Site_codes</vt:lpstr>
      <vt:lpstr>tube_labels</vt:lpstr>
      <vt:lpstr>WCS_Sample_Status_2015Oct19_All</vt:lpstr>
      <vt:lpstr>Leech_Combinations_20140919.xls</vt:lpstr>
      <vt:lpstr>WWF_2013Samples_20140919.xlsx</vt:lpstr>
      <vt:lpstr>Leech_Combinations_20140919.xls!Print_Titles</vt:lpstr>
    </vt:vector>
  </TitlesOfParts>
  <Company>kiz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yinqiu ji</dc:creator>
  <cp:lastModifiedBy>dy</cp:lastModifiedBy>
  <dcterms:created xsi:type="dcterms:W3CDTF">2016-05-31T03:06:04Z</dcterms:created>
  <dcterms:modified xsi:type="dcterms:W3CDTF">2018-06-21T16:58:29Z</dcterms:modified>
</cp:coreProperties>
</file>