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FoodAnalyser/03_thesis/"/>
    </mc:Choice>
  </mc:AlternateContent>
  <xr:revisionPtr revIDLastSave="0" documentId="13_ncr:1_{A0301A8F-D3D5-3E4B-90FE-255E1DE6707C}" xr6:coauthVersionLast="47" xr6:coauthVersionMax="47" xr10:uidLastSave="{00000000-0000-0000-0000-000000000000}"/>
  <bookViews>
    <workbookView xWindow="1260" yWindow="500" windowWidth="67540" windowHeight="28300" activeTab="6" xr2:uid="{5437B52F-85AC-DC42-B195-13DB204C42BF}"/>
  </bookViews>
  <sheets>
    <sheet name="Manuell" sheetId="4" r:id="rId1"/>
    <sheet name="Apfel" sheetId="11" r:id="rId2"/>
    <sheet name="Banane" sheetId="12" r:id="rId3"/>
    <sheet name="Kiwi" sheetId="13" r:id="rId4"/>
    <sheet name="Birne" sheetId="14" r:id="rId5"/>
    <sheet name="Brokkoli" sheetId="15" r:id="rId6"/>
    <sheet name="Hokkaido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12" l="1"/>
  <c r="Q21" i="12"/>
  <c r="Q22" i="12"/>
  <c r="Q23" i="12"/>
  <c r="Q15" i="12"/>
  <c r="Q16" i="12"/>
  <c r="Q17" i="12"/>
  <c r="Q18" i="12"/>
  <c r="Q19" i="12"/>
  <c r="Q9" i="12"/>
  <c r="Q10" i="12"/>
  <c r="Q11" i="12"/>
  <c r="Q12" i="12"/>
  <c r="Q13" i="12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4" i="16"/>
  <c r="P5" i="16"/>
  <c r="P6" i="16"/>
  <c r="P7" i="16"/>
  <c r="U7" i="16" s="1"/>
  <c r="P8" i="16"/>
  <c r="U8" i="16" s="1"/>
  <c r="P9" i="16"/>
  <c r="U9" i="16" s="1"/>
  <c r="P10" i="16"/>
  <c r="U10" i="16" s="1"/>
  <c r="P11" i="16"/>
  <c r="T11" i="16" s="1"/>
  <c r="P12" i="16"/>
  <c r="U12" i="16" s="1"/>
  <c r="P13" i="16"/>
  <c r="U13" i="16" s="1"/>
  <c r="P14" i="16"/>
  <c r="U14" i="16" s="1"/>
  <c r="P15" i="16"/>
  <c r="P16" i="16"/>
  <c r="P17" i="16"/>
  <c r="U17" i="16" s="1"/>
  <c r="P18" i="16"/>
  <c r="U18" i="16" s="1"/>
  <c r="P19" i="16"/>
  <c r="T19" i="16" s="1"/>
  <c r="P20" i="16"/>
  <c r="U20" i="16" s="1"/>
  <c r="P21" i="16"/>
  <c r="T21" i="16" s="1"/>
  <c r="P22" i="16"/>
  <c r="T22" i="16" s="1"/>
  <c r="P23" i="16"/>
  <c r="U23" i="16" s="1"/>
  <c r="P24" i="16"/>
  <c r="T24" i="16" s="1"/>
  <c r="P25" i="16"/>
  <c r="P26" i="16"/>
  <c r="P27" i="16"/>
  <c r="U27" i="16" s="1"/>
  <c r="P28" i="16"/>
  <c r="U28" i="16" s="1"/>
  <c r="P29" i="16"/>
  <c r="T29" i="16" s="1"/>
  <c r="P30" i="16"/>
  <c r="T30" i="16" s="1"/>
  <c r="P31" i="16"/>
  <c r="U31" i="16" s="1"/>
  <c r="P32" i="16"/>
  <c r="U32" i="16" s="1"/>
  <c r="P33" i="16"/>
  <c r="U33" i="16" s="1"/>
  <c r="P4" i="16"/>
  <c r="U4" i="16" s="1"/>
  <c r="Q5" i="15"/>
  <c r="Q4" i="15"/>
  <c r="Q9" i="15"/>
  <c r="Q8" i="15"/>
  <c r="Q12" i="15"/>
  <c r="Q7" i="15"/>
  <c r="Q10" i="15"/>
  <c r="Q11" i="15"/>
  <c r="Q13" i="15"/>
  <c r="Q14" i="15"/>
  <c r="Q15" i="15"/>
  <c r="Q16" i="15"/>
  <c r="Q22" i="15"/>
  <c r="Q18" i="15"/>
  <c r="Q19" i="15"/>
  <c r="Q20" i="15"/>
  <c r="Q21" i="15"/>
  <c r="Q17" i="15"/>
  <c r="Q23" i="15"/>
  <c r="Q26" i="15"/>
  <c r="Q25" i="15"/>
  <c r="Q24" i="15"/>
  <c r="Q27" i="15"/>
  <c r="Q28" i="15"/>
  <c r="Q31" i="15"/>
  <c r="Q30" i="15"/>
  <c r="Q29" i="15"/>
  <c r="Q32" i="15"/>
  <c r="Q33" i="15"/>
  <c r="Q6" i="15"/>
  <c r="P5" i="15"/>
  <c r="P4" i="15"/>
  <c r="T4" i="15" s="1"/>
  <c r="P9" i="15"/>
  <c r="U9" i="15" s="1"/>
  <c r="P8" i="15"/>
  <c r="U8" i="15" s="1"/>
  <c r="P12" i="15"/>
  <c r="T12" i="15" s="1"/>
  <c r="P7" i="15"/>
  <c r="T7" i="15" s="1"/>
  <c r="P10" i="15"/>
  <c r="U10" i="15" s="1"/>
  <c r="P11" i="15"/>
  <c r="T11" i="15" s="1"/>
  <c r="P13" i="15"/>
  <c r="U13" i="15" s="1"/>
  <c r="P14" i="15"/>
  <c r="U14" i="15" s="1"/>
  <c r="P15" i="15"/>
  <c r="P16" i="15"/>
  <c r="T16" i="15" s="1"/>
  <c r="P22" i="15"/>
  <c r="T22" i="15" s="1"/>
  <c r="P18" i="15"/>
  <c r="U18" i="15" s="1"/>
  <c r="P19" i="15"/>
  <c r="U19" i="15" s="1"/>
  <c r="P20" i="15"/>
  <c r="T20" i="15" s="1"/>
  <c r="P21" i="15"/>
  <c r="T21" i="15" s="1"/>
  <c r="P17" i="15"/>
  <c r="U17" i="15" s="1"/>
  <c r="P23" i="15"/>
  <c r="U23" i="15" s="1"/>
  <c r="P26" i="15"/>
  <c r="U26" i="15" s="1"/>
  <c r="P25" i="15"/>
  <c r="P24" i="15"/>
  <c r="U24" i="15" s="1"/>
  <c r="P27" i="15"/>
  <c r="T27" i="15" s="1"/>
  <c r="P28" i="15"/>
  <c r="U28" i="15" s="1"/>
  <c r="P31" i="15"/>
  <c r="U31" i="15" s="1"/>
  <c r="P30" i="15"/>
  <c r="T30" i="15" s="1"/>
  <c r="P29" i="15"/>
  <c r="U29" i="15" s="1"/>
  <c r="P32" i="15"/>
  <c r="U32" i="15" s="1"/>
  <c r="P33" i="15"/>
  <c r="T33" i="15" s="1"/>
  <c r="P6" i="15"/>
  <c r="U6" i="15" s="1"/>
  <c r="Q26" i="14"/>
  <c r="P30" i="14"/>
  <c r="T30" i="14" s="1"/>
  <c r="P21" i="14"/>
  <c r="Q18" i="14"/>
  <c r="Q5" i="14"/>
  <c r="P4" i="14"/>
  <c r="U4" i="14" s="1"/>
  <c r="Q6" i="14"/>
  <c r="Q7" i="14"/>
  <c r="Q8" i="14"/>
  <c r="Q9" i="14"/>
  <c r="Q10" i="14"/>
  <c r="Q11" i="14"/>
  <c r="Q12" i="14"/>
  <c r="Q13" i="14"/>
  <c r="Q14" i="14"/>
  <c r="Q15" i="14"/>
  <c r="Q16" i="14"/>
  <c r="Q17" i="14"/>
  <c r="Q19" i="14"/>
  <c r="Q20" i="14"/>
  <c r="Q21" i="14"/>
  <c r="Q22" i="14"/>
  <c r="Q23" i="14"/>
  <c r="Q24" i="14"/>
  <c r="Q25" i="14"/>
  <c r="Q27" i="14"/>
  <c r="Q28" i="14"/>
  <c r="Q29" i="14"/>
  <c r="Q30" i="14"/>
  <c r="Q31" i="14"/>
  <c r="Q32" i="14"/>
  <c r="Q33" i="14"/>
  <c r="Q4" i="14"/>
  <c r="P5" i="14"/>
  <c r="U5" i="14" s="1"/>
  <c r="P6" i="14"/>
  <c r="U6" i="14" s="1"/>
  <c r="P7" i="14"/>
  <c r="P8" i="14"/>
  <c r="T8" i="14" s="1"/>
  <c r="P9" i="14"/>
  <c r="U9" i="14" s="1"/>
  <c r="P10" i="14"/>
  <c r="U10" i="14" s="1"/>
  <c r="P11" i="14"/>
  <c r="U11" i="14" s="1"/>
  <c r="P12" i="14"/>
  <c r="T12" i="14" s="1"/>
  <c r="P13" i="14"/>
  <c r="T13" i="14" s="1"/>
  <c r="P14" i="14"/>
  <c r="P15" i="14"/>
  <c r="T15" i="14" s="1"/>
  <c r="P16" i="14"/>
  <c r="U16" i="14" s="1"/>
  <c r="P17" i="14"/>
  <c r="T17" i="14" s="1"/>
  <c r="P18" i="14"/>
  <c r="U18" i="14" s="1"/>
  <c r="P19" i="14"/>
  <c r="U19" i="14" s="1"/>
  <c r="P20" i="14"/>
  <c r="T20" i="14" s="1"/>
  <c r="P22" i="14"/>
  <c r="U22" i="14" s="1"/>
  <c r="P23" i="14"/>
  <c r="T23" i="14" s="1"/>
  <c r="P24" i="14"/>
  <c r="U24" i="14" s="1"/>
  <c r="P25" i="14"/>
  <c r="P26" i="14"/>
  <c r="P27" i="14"/>
  <c r="U27" i="14" s="1"/>
  <c r="P28" i="14"/>
  <c r="U28" i="14" s="1"/>
  <c r="P29" i="14"/>
  <c r="U29" i="14" s="1"/>
  <c r="U30" i="14"/>
  <c r="P31" i="14"/>
  <c r="U31" i="14" s="1"/>
  <c r="P32" i="14"/>
  <c r="U32" i="14" s="1"/>
  <c r="P33" i="14"/>
  <c r="T33" i="14" s="1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4" i="13"/>
  <c r="P5" i="13"/>
  <c r="P6" i="13"/>
  <c r="P7" i="13"/>
  <c r="U7" i="13" s="1"/>
  <c r="P8" i="13"/>
  <c r="T8" i="13" s="1"/>
  <c r="P9" i="13"/>
  <c r="U9" i="13" s="1"/>
  <c r="P10" i="13"/>
  <c r="U10" i="13" s="1"/>
  <c r="P11" i="13"/>
  <c r="U11" i="13" s="1"/>
  <c r="P12" i="13"/>
  <c r="U12" i="13" s="1"/>
  <c r="P13" i="13"/>
  <c r="T13" i="13" s="1"/>
  <c r="P14" i="13"/>
  <c r="T14" i="13" s="1"/>
  <c r="P15" i="13"/>
  <c r="P16" i="13"/>
  <c r="P17" i="13"/>
  <c r="U17" i="13" s="1"/>
  <c r="P18" i="13"/>
  <c r="U18" i="13" s="1"/>
  <c r="P19" i="13"/>
  <c r="U19" i="13" s="1"/>
  <c r="P20" i="13"/>
  <c r="T20" i="13" s="1"/>
  <c r="P21" i="13"/>
  <c r="T21" i="13" s="1"/>
  <c r="P22" i="13"/>
  <c r="U22" i="13" s="1"/>
  <c r="P23" i="13"/>
  <c r="T23" i="13" s="1"/>
  <c r="P24" i="13"/>
  <c r="U24" i="13" s="1"/>
  <c r="P25" i="13"/>
  <c r="P26" i="13"/>
  <c r="P27" i="13"/>
  <c r="P28" i="13"/>
  <c r="T28" i="13" s="1"/>
  <c r="P29" i="13"/>
  <c r="U29" i="13" s="1"/>
  <c r="P30" i="13"/>
  <c r="U30" i="13" s="1"/>
  <c r="P31" i="13"/>
  <c r="U31" i="13" s="1"/>
  <c r="P32" i="13"/>
  <c r="U32" i="13" s="1"/>
  <c r="P33" i="13"/>
  <c r="T33" i="13" s="1"/>
  <c r="P4" i="13"/>
  <c r="T4" i="13" s="1"/>
  <c r="Q5" i="12"/>
  <c r="Q6" i="12"/>
  <c r="Q7" i="12"/>
  <c r="Q8" i="12"/>
  <c r="Q4" i="12"/>
  <c r="Q14" i="12"/>
  <c r="Q24" i="12"/>
  <c r="Q25" i="12"/>
  <c r="Q26" i="12"/>
  <c r="Q27" i="12"/>
  <c r="Q28" i="12"/>
  <c r="Q29" i="12"/>
  <c r="Q30" i="12"/>
  <c r="Q33" i="12"/>
  <c r="Q32" i="12"/>
  <c r="Q31" i="12"/>
  <c r="P5" i="12"/>
  <c r="T5" i="12" s="1"/>
  <c r="P6" i="12"/>
  <c r="T6" i="12" s="1"/>
  <c r="P7" i="12"/>
  <c r="U7" i="12" s="1"/>
  <c r="P8" i="12"/>
  <c r="U8" i="12" s="1"/>
  <c r="P9" i="12"/>
  <c r="T9" i="12" s="1"/>
  <c r="P12" i="12"/>
  <c r="T12" i="12" s="1"/>
  <c r="P13" i="12"/>
  <c r="U13" i="12" s="1"/>
  <c r="P10" i="12"/>
  <c r="T10" i="12" s="1"/>
  <c r="P11" i="12"/>
  <c r="T11" i="12" s="1"/>
  <c r="P14" i="12"/>
  <c r="U14" i="12" s="1"/>
  <c r="P15" i="12"/>
  <c r="U15" i="12" s="1"/>
  <c r="P16" i="12"/>
  <c r="U16" i="12" s="1"/>
  <c r="P17" i="12"/>
  <c r="U17" i="12" s="1"/>
  <c r="P18" i="12"/>
  <c r="T18" i="12" s="1"/>
  <c r="P19" i="12"/>
  <c r="T19" i="12" s="1"/>
  <c r="P22" i="12"/>
  <c r="U22" i="12" s="1"/>
  <c r="P23" i="12"/>
  <c r="T23" i="12" s="1"/>
  <c r="P20" i="12"/>
  <c r="U20" i="12" s="1"/>
  <c r="P21" i="12"/>
  <c r="U21" i="12" s="1"/>
  <c r="P24" i="12"/>
  <c r="U24" i="12" s="1"/>
  <c r="P25" i="12"/>
  <c r="U25" i="12" s="1"/>
  <c r="P26" i="12"/>
  <c r="U26" i="12" s="1"/>
  <c r="P27" i="12"/>
  <c r="U27" i="12" s="1"/>
  <c r="P28" i="12"/>
  <c r="U28" i="12" s="1"/>
  <c r="P29" i="12"/>
  <c r="U29" i="12" s="1"/>
  <c r="P30" i="12"/>
  <c r="U30" i="12" s="1"/>
  <c r="P33" i="12"/>
  <c r="T33" i="12" s="1"/>
  <c r="P32" i="12"/>
  <c r="U32" i="12" s="1"/>
  <c r="P31" i="12"/>
  <c r="U31" i="12" s="1"/>
  <c r="P4" i="12"/>
  <c r="U4" i="12" s="1"/>
  <c r="Q26" i="11"/>
  <c r="Q25" i="11"/>
  <c r="Q27" i="11"/>
  <c r="Q28" i="11"/>
  <c r="Q29" i="11"/>
  <c r="Q30" i="11"/>
  <c r="Q31" i="11"/>
  <c r="Q32" i="11"/>
  <c r="Q33" i="11"/>
  <c r="Q24" i="11"/>
  <c r="P25" i="11"/>
  <c r="P26" i="11"/>
  <c r="P27" i="11"/>
  <c r="P28" i="11"/>
  <c r="U28" i="11" s="1"/>
  <c r="P29" i="11"/>
  <c r="T29" i="11" s="1"/>
  <c r="P30" i="11"/>
  <c r="U30" i="11" s="1"/>
  <c r="P31" i="11"/>
  <c r="U31" i="11" s="1"/>
  <c r="P32" i="11"/>
  <c r="U32" i="11" s="1"/>
  <c r="P33" i="11"/>
  <c r="U33" i="11" s="1"/>
  <c r="P24" i="11"/>
  <c r="U24" i="11" s="1"/>
  <c r="Q15" i="11"/>
  <c r="Q16" i="11"/>
  <c r="Q17" i="11"/>
  <c r="Q18" i="11"/>
  <c r="Q19" i="11"/>
  <c r="Q20" i="11"/>
  <c r="Q21" i="11"/>
  <c r="Q22" i="11"/>
  <c r="Q23" i="11"/>
  <c r="Q14" i="11"/>
  <c r="P15" i="11"/>
  <c r="P16" i="11"/>
  <c r="P17" i="11"/>
  <c r="P18" i="11"/>
  <c r="U18" i="11" s="1"/>
  <c r="P19" i="11"/>
  <c r="U19" i="11" s="1"/>
  <c r="P20" i="11"/>
  <c r="T20" i="11" s="1"/>
  <c r="P21" i="11"/>
  <c r="U21" i="11" s="1"/>
  <c r="P22" i="11"/>
  <c r="T22" i="11" s="1"/>
  <c r="P23" i="11"/>
  <c r="U23" i="11" s="1"/>
  <c r="P14" i="11"/>
  <c r="T14" i="11" s="1"/>
  <c r="Q5" i="11"/>
  <c r="Q6" i="11"/>
  <c r="Q7" i="11"/>
  <c r="Q8" i="11"/>
  <c r="Q9" i="11"/>
  <c r="Q10" i="11"/>
  <c r="Q11" i="11"/>
  <c r="Q12" i="11"/>
  <c r="Q13" i="11"/>
  <c r="Q4" i="11"/>
  <c r="P5" i="11"/>
  <c r="P6" i="11"/>
  <c r="U6" i="11" s="1"/>
  <c r="P7" i="11"/>
  <c r="U7" i="11" s="1"/>
  <c r="P8" i="11"/>
  <c r="U8" i="11" s="1"/>
  <c r="P9" i="11"/>
  <c r="P10" i="11"/>
  <c r="U10" i="11" s="1"/>
  <c r="P11" i="11"/>
  <c r="U11" i="11" s="1"/>
  <c r="P12" i="11"/>
  <c r="U12" i="11" s="1"/>
  <c r="P13" i="11"/>
  <c r="T13" i="11" s="1"/>
  <c r="P4" i="11"/>
  <c r="U4" i="11" s="1"/>
  <c r="T6" i="11"/>
  <c r="H4" i="4"/>
  <c r="U26" i="16"/>
  <c r="T26" i="16"/>
  <c r="U30" i="16"/>
  <c r="T27" i="16"/>
  <c r="U25" i="16"/>
  <c r="T25" i="16"/>
  <c r="U19" i="16"/>
  <c r="T17" i="16"/>
  <c r="T18" i="16"/>
  <c r="U16" i="16"/>
  <c r="T16" i="16"/>
  <c r="U15" i="16"/>
  <c r="T15" i="16"/>
  <c r="T9" i="16"/>
  <c r="U5" i="16"/>
  <c r="T5" i="16"/>
  <c r="U11" i="16"/>
  <c r="U6" i="16"/>
  <c r="T6" i="16"/>
  <c r="U25" i="15"/>
  <c r="T25" i="15"/>
  <c r="U15" i="15"/>
  <c r="T15" i="15"/>
  <c r="U4" i="15"/>
  <c r="U5" i="15"/>
  <c r="T5" i="15"/>
  <c r="T27" i="14"/>
  <c r="U26" i="14"/>
  <c r="T26" i="14"/>
  <c r="T28" i="14"/>
  <c r="U25" i="14"/>
  <c r="T25" i="14"/>
  <c r="U21" i="14"/>
  <c r="T21" i="14"/>
  <c r="U15" i="14"/>
  <c r="U14" i="14"/>
  <c r="T14" i="14"/>
  <c r="U7" i="14"/>
  <c r="T7" i="14"/>
  <c r="U12" i="14"/>
  <c r="T5" i="14"/>
  <c r="U25" i="13"/>
  <c r="T25" i="13"/>
  <c r="U27" i="13"/>
  <c r="T27" i="13"/>
  <c r="U26" i="13"/>
  <c r="T26" i="13"/>
  <c r="T18" i="13"/>
  <c r="U16" i="13"/>
  <c r="T16" i="13"/>
  <c r="U15" i="13"/>
  <c r="T15" i="13"/>
  <c r="T7" i="13"/>
  <c r="U6" i="13"/>
  <c r="T6" i="13"/>
  <c r="U5" i="13"/>
  <c r="T5" i="13"/>
  <c r="U4" i="13"/>
  <c r="T27" i="11"/>
  <c r="T26" i="11"/>
  <c r="T28" i="11"/>
  <c r="T25" i="11"/>
  <c r="T17" i="11"/>
  <c r="T15" i="11"/>
  <c r="T16" i="11"/>
  <c r="T8" i="11"/>
  <c r="T10" i="11"/>
  <c r="T9" i="11"/>
  <c r="T5" i="11"/>
  <c r="U27" i="11"/>
  <c r="U26" i="11"/>
  <c r="U25" i="11"/>
  <c r="U17" i="11"/>
  <c r="U15" i="11"/>
  <c r="U16" i="11"/>
  <c r="U13" i="11"/>
  <c r="U9" i="11"/>
  <c r="U5" i="11"/>
  <c r="C4" i="4"/>
  <c r="D4" i="4"/>
  <c r="E4" i="4"/>
  <c r="F4" i="4"/>
  <c r="G4" i="4"/>
  <c r="T17" i="12" l="1"/>
  <c r="U5" i="12"/>
  <c r="T25" i="12"/>
  <c r="T16" i="12"/>
  <c r="T26" i="12"/>
  <c r="U18" i="12"/>
  <c r="T7" i="12"/>
  <c r="U6" i="12"/>
  <c r="T15" i="12"/>
  <c r="T8" i="12"/>
  <c r="U21" i="16"/>
  <c r="U22" i="16"/>
  <c r="T32" i="16"/>
  <c r="T31" i="16"/>
  <c r="T28" i="16"/>
  <c r="T10" i="16"/>
  <c r="T4" i="16"/>
  <c r="T12" i="16"/>
  <c r="T7" i="16"/>
  <c r="T33" i="16"/>
  <c r="T20" i="16"/>
  <c r="U24" i="16"/>
  <c r="U29" i="16"/>
  <c r="T23" i="16"/>
  <c r="T8" i="16"/>
  <c r="T14" i="16"/>
  <c r="T13" i="16"/>
  <c r="U20" i="15"/>
  <c r="T24" i="15"/>
  <c r="U16" i="15"/>
  <c r="T18" i="15"/>
  <c r="T8" i="15"/>
  <c r="T9" i="15"/>
  <c r="U27" i="15"/>
  <c r="T28" i="15"/>
  <c r="U22" i="15"/>
  <c r="U21" i="15"/>
  <c r="U11" i="15"/>
  <c r="U12" i="15"/>
  <c r="T6" i="15"/>
  <c r="T13" i="15"/>
  <c r="T17" i="15"/>
  <c r="T23" i="15"/>
  <c r="U7" i="15"/>
  <c r="T32" i="15"/>
  <c r="U30" i="15"/>
  <c r="T29" i="15"/>
  <c r="T10" i="15"/>
  <c r="U33" i="15"/>
  <c r="T14" i="15"/>
  <c r="T19" i="15"/>
  <c r="T26" i="15"/>
  <c r="T31" i="15"/>
  <c r="U17" i="14"/>
  <c r="T6" i="14"/>
  <c r="T9" i="14"/>
  <c r="T16" i="14"/>
  <c r="T10" i="14"/>
  <c r="T31" i="14"/>
  <c r="T19" i="14"/>
  <c r="T4" i="14"/>
  <c r="T32" i="14"/>
  <c r="U8" i="14"/>
  <c r="U13" i="14"/>
  <c r="U20" i="14"/>
  <c r="U23" i="14"/>
  <c r="U33" i="14"/>
  <c r="T11" i="14"/>
  <c r="T18" i="14"/>
  <c r="T22" i="14"/>
  <c r="T24" i="14"/>
  <c r="T29" i="14"/>
  <c r="T29" i="13"/>
  <c r="T11" i="13"/>
  <c r="T17" i="13"/>
  <c r="T12" i="13"/>
  <c r="T10" i="13"/>
  <c r="U28" i="13"/>
  <c r="T30" i="13"/>
  <c r="T32" i="13"/>
  <c r="U14" i="13"/>
  <c r="U8" i="13"/>
  <c r="U13" i="13"/>
  <c r="U20" i="13"/>
  <c r="U23" i="13"/>
  <c r="U33" i="13"/>
  <c r="U21" i="13"/>
  <c r="T9" i="13"/>
  <c r="T22" i="13"/>
  <c r="T19" i="13"/>
  <c r="T24" i="13"/>
  <c r="T31" i="13"/>
  <c r="T4" i="12"/>
  <c r="T28" i="12"/>
  <c r="T30" i="12"/>
  <c r="U11" i="12"/>
  <c r="T21" i="12"/>
  <c r="T22" i="12"/>
  <c r="T27" i="12"/>
  <c r="U10" i="12"/>
  <c r="U12" i="12"/>
  <c r="T13" i="12"/>
  <c r="T29" i="12"/>
  <c r="U9" i="12"/>
  <c r="U19" i="12"/>
  <c r="U23" i="12"/>
  <c r="U33" i="12"/>
  <c r="T31" i="12"/>
  <c r="T24" i="12"/>
  <c r="T14" i="12"/>
  <c r="T20" i="12"/>
  <c r="T32" i="12"/>
  <c r="T24" i="11"/>
  <c r="U14" i="11"/>
  <c r="T31" i="11"/>
  <c r="T11" i="11"/>
  <c r="T4" i="11"/>
  <c r="U29" i="11"/>
  <c r="T30" i="11"/>
  <c r="T32" i="11"/>
  <c r="T33" i="11"/>
  <c r="T18" i="11"/>
  <c r="U22" i="11"/>
  <c r="T21" i="11"/>
  <c r="T19" i="11"/>
  <c r="T23" i="11"/>
  <c r="U20" i="11"/>
  <c r="T12" i="11"/>
  <c r="T7" i="11"/>
</calcChain>
</file>

<file path=xl/sharedStrings.xml><?xml version="1.0" encoding="utf-8"?>
<sst xmlns="http://schemas.openxmlformats.org/spreadsheetml/2006/main" count="491" uniqueCount="68">
  <si>
    <t>Apfel</t>
  </si>
  <si>
    <t>Birne</t>
  </si>
  <si>
    <t>Kiwi</t>
  </si>
  <si>
    <t>Banane</t>
  </si>
  <si>
    <t>Dichte</t>
  </si>
  <si>
    <t>normal</t>
  </si>
  <si>
    <t>high</t>
  </si>
  <si>
    <t>preview</t>
  </si>
  <si>
    <t>reduced</t>
  </si>
  <si>
    <t>medium</t>
  </si>
  <si>
    <t>full</t>
  </si>
  <si>
    <t>Volumen</t>
  </si>
  <si>
    <t>Gewicht</t>
  </si>
  <si>
    <t>Automatisierte Messung (Prototyp, Object Capture API)</t>
  </si>
  <si>
    <t>Messgröße</t>
  </si>
  <si>
    <t>Durchschnittswert genommen, wenn Trimesh und PyVista Ergebnisse unterschiedlich waren</t>
  </si>
  <si>
    <t>Anmerkungen:</t>
  </si>
  <si>
    <t>Manuelle Messung (Differenzmethode &amp; Waage)</t>
  </si>
  <si>
    <t>Feature
Sensitivity</t>
  </si>
  <si>
    <t>Detail
Level</t>
  </si>
  <si>
    <t>Volumen
in cm3</t>
  </si>
  <si>
    <t>Gewicht
in g</t>
  </si>
  <si>
    <t>Manuelle Messung (Differenzmethode, Waage)</t>
  </si>
  <si>
    <t>Mehrfache Messungen gemacht -&gt; 3D Diagramm</t>
  </si>
  <si>
    <t>Messzeit
in sec.</t>
  </si>
  <si>
    <t>Brokkoli</t>
  </si>
  <si>
    <t>Dichte selbst</t>
  </si>
  <si>
    <t>Hokkaido</t>
  </si>
  <si>
    <t>raw</t>
  </si>
  <si>
    <t>Messung 1</t>
  </si>
  <si>
    <t>Messzeit</t>
  </si>
  <si>
    <t>Messung 2</t>
  </si>
  <si>
    <t>Messung 3</t>
  </si>
  <si>
    <t>Messung 4</t>
  </si>
  <si>
    <t>Messung 5</t>
  </si>
  <si>
    <t>Median</t>
  </si>
  <si>
    <t>Bild-
anzahl</t>
  </si>
  <si>
    <t>Abw.
Volumen
in %</t>
  </si>
  <si>
    <t>Mittlere absolute Ab-weichung vom Median</t>
  </si>
  <si>
    <t>Dichte wurde selbst berechnet, nicht relevant, zeigt aber mögliches Potenzial mit den Daten weiterzuarbeiten</t>
  </si>
  <si>
    <t>Um die Messergebnisse miteinander vergleichen zu können, wurden immer jeweils 60, 120 und 180 Bilder pro Messung pro Lebensmittel aufgenommen und verarbeitet</t>
  </si>
  <si>
    <t>Untersuchung:</t>
  </si>
  <si>
    <t>Zusammenhang: Bildanzahl / Abweichung Volumen</t>
  </si>
  <si>
    <t>Zusammenhang: DetailLevel / Abweichung Volumen</t>
  </si>
  <si>
    <t>Zusammenhang: Feature Sensitivity / Abweichung Volumen</t>
  </si>
  <si>
    <t>Zusammenhang: Bildanzahl / Messzeit</t>
  </si>
  <si>
    <t>Zusammenhang: DetailLevel / Messzeit</t>
  </si>
  <si>
    <t>Zusammenhang: Feature Sensitivity / Messzeit</t>
  </si>
  <si>
    <t>Prototyp ist so eingestellt, dass immer die maximale Bild- bzw. Kameraauflösung von XYZ des Endgeräts verwendet wird. Apple gibt an, dass eine höhere Auflösung bzw. Pixeldichte bessere Resultate hervorbringt.</t>
  </si>
  <si>
    <t>Gewicht ist nicht zu betrachten, da es direkt abhängig von der verwendeten Dichte ist. Das Volumen ist zu betrachten.</t>
  </si>
  <si>
    <t>Abweichung Volumens in % = Abweichung Volumen Median zu manuell ermitteltem Zielwert (Differenzmethode)</t>
  </si>
  <si>
    <t>Zwischen 60,120,180 Bildern vertretbare Abweichung</t>
  </si>
  <si>
    <t>Messschwankung</t>
  </si>
  <si>
    <t>120 Bilder = weniger Bilder = schneller, sehr geringe Abweichung zu 180 raw high</t>
  </si>
  <si>
    <t>Zwischen 60 &amp; 120,180 Bildern größere Abweichung</t>
  </si>
  <si>
    <t>180 preview normal = 120 raw normal = weniger Zeit benötigt &amp; fast identische Abweichung</t>
  </si>
  <si>
    <t>60 Bilder = weniger Bilder = schneller, sehr geringe Abweichung zu 120 &amp; 180 raw high</t>
  </si>
  <si>
    <t>Von 60 - 120 - 180 = fast doppelte Messzeit bei geringer Differenzspanne der Abweichung</t>
  </si>
  <si>
    <t>Brokkoli erhöhte Abweichung, da vielfache Hohlräume vorhanden sind,</t>
  </si>
  <si>
    <t>die weiteres durch die Kamera nicht zu erfassendes Volumen beinhalten.</t>
  </si>
  <si>
    <t>120 raw high größere Abweichung als 180 preview normal bei viel weniger Zeitaufwand, dafür 60 Bilder mehr</t>
  </si>
  <si>
    <t>120 raw high = 180 medium high = zeitlich fast identisch, 60 Bilder mehr, ca. 6,5 % geringere Abweichung</t>
  </si>
  <si>
    <t>bester Wert:</t>
  </si>
  <si>
    <t>60 - 120 - 180 = Doppelte Messzeitdauer bei raw high, bei geringer Differenz der Abweichung</t>
  </si>
  <si>
    <t>Bester Wert, da vergleichbar geringe Bildanzahl mit 60 und geringe Messzeit bei leicht erhöhter vergleichbarer Abweichung von XY</t>
  </si>
  <si>
    <t>Überdurchschnittlich hohe Messzeit im Vergleich zu anderen Messobjekten und Konfigurationen</t>
  </si>
  <si>
    <t xml:space="preserve">120 raw high = 180 raw normal = vergleichbare (in diesen Messdurchläufen sogar geringere) Abweichung bei halbierter Messzeit </t>
  </si>
  <si>
    <t>Vergleich der Messwerte (Volumen und Messzeit) in verschiedenen Konfigurationsprofilen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</si>
</sst>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7" xfId="0" applyFill="1" applyBorder="1"/>
    <xf numFmtId="0" fontId="0" fillId="5" borderId="28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4" fillId="3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3" borderId="0" xfId="0" applyNumberFormat="1" applyFill="1"/>
    <xf numFmtId="164" fontId="0" fillId="2" borderId="1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3" borderId="0" xfId="0" applyNumberFormat="1" applyFill="1" applyBorder="1"/>
    <xf numFmtId="0" fontId="0" fillId="3" borderId="0" xfId="0" applyFill="1" applyBorder="1"/>
    <xf numFmtId="164" fontId="0" fillId="2" borderId="30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164" fontId="0" fillId="2" borderId="25" xfId="0" applyNumberFormat="1" applyFill="1" applyBorder="1" applyAlignment="1">
      <alignment horizontal="center" vertical="center"/>
    </xf>
    <xf numFmtId="164" fontId="0" fillId="2" borderId="31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32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36" xfId="0" applyNumberFormat="1" applyFill="1" applyBorder="1" applyAlignment="1">
      <alignment horizontal="center" vertical="center"/>
    </xf>
    <xf numFmtId="164" fontId="0" fillId="2" borderId="3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7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/>
    </xf>
    <xf numFmtId="164" fontId="0" fillId="2" borderId="26" xfId="0" applyNumberFormat="1" applyFont="1" applyFill="1" applyBorder="1" applyAlignment="1">
      <alignment horizontal="center" vertical="center"/>
    </xf>
    <xf numFmtId="164" fontId="0" fillId="2" borderId="38" xfId="0" applyNumberFormat="1" applyFill="1" applyBorder="1" applyAlignment="1">
      <alignment horizontal="center" vertical="center"/>
    </xf>
    <xf numFmtId="164" fontId="0" fillId="2" borderId="11" xfId="0" applyNumberFormat="1" applyFont="1" applyFill="1" applyBorder="1" applyAlignment="1">
      <alignment horizontal="center" vertical="center"/>
    </xf>
    <xf numFmtId="164" fontId="0" fillId="2" borderId="8" xfId="0" applyNumberFormat="1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164" fontId="0" fillId="7" borderId="11" xfId="0" applyNumberFormat="1" applyFill="1" applyBorder="1" applyAlignment="1">
      <alignment horizontal="center" vertical="center"/>
    </xf>
    <xf numFmtId="164" fontId="0" fillId="8" borderId="0" xfId="0" applyNumberFormat="1" applyFill="1"/>
    <xf numFmtId="164" fontId="0" fillId="3" borderId="0" xfId="0" applyNumberFormat="1" applyFill="1" applyBorder="1" applyAlignment="1">
      <alignment horizontal="left" vertical="center"/>
    </xf>
    <xf numFmtId="164" fontId="0" fillId="7" borderId="15" xfId="0" applyNumberFormat="1" applyFill="1" applyBorder="1" applyAlignment="1">
      <alignment horizontal="center" vertical="center"/>
    </xf>
    <xf numFmtId="164" fontId="0" fillId="7" borderId="26" xfId="0" applyNumberFormat="1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164" fontId="0" fillId="6" borderId="14" xfId="0" applyNumberFormat="1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9" borderId="11" xfId="0" applyNumberFormat="1" applyFill="1" applyBorder="1" applyAlignment="1">
      <alignment horizontal="center" vertical="center"/>
    </xf>
    <xf numFmtId="164" fontId="5" fillId="10" borderId="0" xfId="0" applyNumberFormat="1" applyFont="1" applyFill="1" applyAlignment="1">
      <alignment horizontal="left" vertical="center"/>
    </xf>
    <xf numFmtId="0" fontId="5" fillId="10" borderId="0" xfId="0" applyFont="1" applyFill="1"/>
    <xf numFmtId="0" fontId="1" fillId="3" borderId="9" xfId="0" applyFont="1" applyFill="1" applyBorder="1"/>
    <xf numFmtId="0" fontId="0" fillId="3" borderId="9" xfId="0" applyFill="1" applyBorder="1" applyAlignment="1">
      <alignment horizontal="center" vertical="center"/>
    </xf>
    <xf numFmtId="0" fontId="0" fillId="3" borderId="9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FDFDF"/>
      <color rgb="FFE4EBF5"/>
      <color rgb="FFC5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1925-2DEF-684D-9EE4-5D2AA308DC0A}">
  <dimension ref="B1:O27"/>
  <sheetViews>
    <sheetView zoomScale="199" zoomScaleNormal="199" workbookViewId="0">
      <selection activeCell="B2" sqref="B2:H2"/>
    </sheetView>
  </sheetViews>
  <sheetFormatPr baseColWidth="10" defaultRowHeight="16" x14ac:dyDescent="0.2"/>
  <cols>
    <col min="1" max="1" width="5" style="1" customWidth="1"/>
    <col min="2" max="2" width="14.6640625" style="1" customWidth="1"/>
    <col min="3" max="3" width="11.83203125" style="4" customWidth="1"/>
    <col min="4" max="7" width="10.83203125" style="1"/>
    <col min="8" max="8" width="11.5" style="1" customWidth="1"/>
    <col min="9" max="16384" width="10.83203125" style="1"/>
  </cols>
  <sheetData>
    <row r="1" spans="2:15" ht="23" customHeight="1" x14ac:dyDescent="0.2"/>
    <row r="2" spans="2:15" ht="20" customHeight="1" x14ac:dyDescent="0.2">
      <c r="B2" s="49" t="s">
        <v>22</v>
      </c>
      <c r="C2" s="49"/>
      <c r="D2" s="49"/>
      <c r="E2" s="49"/>
      <c r="F2" s="49"/>
      <c r="G2" s="49"/>
      <c r="H2" s="49"/>
    </row>
    <row r="3" spans="2:15" ht="20" customHeight="1" x14ac:dyDescent="0.2">
      <c r="B3" s="5" t="s">
        <v>14</v>
      </c>
      <c r="C3" s="11" t="s">
        <v>0</v>
      </c>
      <c r="D3" s="11" t="s">
        <v>3</v>
      </c>
      <c r="E3" s="11" t="s">
        <v>2</v>
      </c>
      <c r="F3" s="11" t="s">
        <v>1</v>
      </c>
      <c r="G3" s="11" t="s">
        <v>25</v>
      </c>
      <c r="H3" s="11" t="s">
        <v>27</v>
      </c>
      <c r="I3" s="6"/>
      <c r="K3" s="6"/>
      <c r="L3" s="6"/>
      <c r="N3" s="6"/>
      <c r="O3" s="6"/>
    </row>
    <row r="4" spans="2:15" ht="20" customHeight="1" x14ac:dyDescent="0.2">
      <c r="B4" s="5" t="s">
        <v>26</v>
      </c>
      <c r="C4" s="7">
        <f t="shared" ref="C4:G4" si="0">C6/C5</f>
        <v>0.85623562356235627</v>
      </c>
      <c r="D4" s="7">
        <f t="shared" si="0"/>
        <v>0.84067622950819676</v>
      </c>
      <c r="E4" s="7">
        <f t="shared" si="0"/>
        <v>1.0352454049686932</v>
      </c>
      <c r="F4" s="7">
        <f t="shared" si="0"/>
        <v>0.91660306667591773</v>
      </c>
      <c r="G4" s="7">
        <f t="shared" si="0"/>
        <v>0.83769200398578658</v>
      </c>
      <c r="H4" s="7">
        <f t="shared" ref="H4" si="1">H6/H5</f>
        <v>0.75513039031873186</v>
      </c>
      <c r="I4" s="8"/>
      <c r="K4" s="8"/>
      <c r="L4" s="8"/>
      <c r="N4" s="8"/>
      <c r="O4" s="8"/>
    </row>
    <row r="5" spans="2:15" ht="20" customHeight="1" x14ac:dyDescent="0.2">
      <c r="B5" s="5" t="s">
        <v>11</v>
      </c>
      <c r="C5" s="9">
        <v>199.98</v>
      </c>
      <c r="D5" s="9">
        <v>195.2</v>
      </c>
      <c r="E5" s="9">
        <v>198.04</v>
      </c>
      <c r="F5" s="9">
        <v>144.13</v>
      </c>
      <c r="G5" s="9">
        <v>531.89</v>
      </c>
      <c r="H5" s="9">
        <v>1173.4000000000001</v>
      </c>
      <c r="I5" s="10"/>
      <c r="K5" s="10"/>
      <c r="L5" s="10"/>
      <c r="N5" s="10"/>
      <c r="O5" s="10"/>
    </row>
    <row r="6" spans="2:15" ht="20" customHeight="1" x14ac:dyDescent="0.2">
      <c r="B6" s="5" t="s">
        <v>12</v>
      </c>
      <c r="C6" s="9">
        <v>171.23</v>
      </c>
      <c r="D6" s="9">
        <v>164.1</v>
      </c>
      <c r="E6" s="9">
        <v>205.02</v>
      </c>
      <c r="F6" s="9">
        <v>132.11000000000001</v>
      </c>
      <c r="G6" s="9">
        <v>445.56</v>
      </c>
      <c r="H6" s="9">
        <v>886.07</v>
      </c>
      <c r="I6" s="10"/>
      <c r="K6" s="10"/>
      <c r="L6" s="10"/>
      <c r="N6" s="10"/>
      <c r="O6" s="10"/>
    </row>
    <row r="7" spans="2:15" ht="16" customHeight="1" x14ac:dyDescent="0.2"/>
    <row r="8" spans="2:15" ht="18" x14ac:dyDescent="0.2">
      <c r="B8" s="2" t="s">
        <v>16</v>
      </c>
    </row>
    <row r="9" spans="2:15" ht="18" x14ac:dyDescent="0.2">
      <c r="B9" s="3" t="s">
        <v>17</v>
      </c>
    </row>
    <row r="10" spans="2:15" ht="18" x14ac:dyDescent="0.2">
      <c r="B10" s="3" t="s">
        <v>13</v>
      </c>
    </row>
    <row r="11" spans="2:15" ht="18" x14ac:dyDescent="0.2">
      <c r="B11" s="3" t="s">
        <v>40</v>
      </c>
    </row>
    <row r="12" spans="2:15" ht="18" x14ac:dyDescent="0.2">
      <c r="B12" s="3" t="s">
        <v>15</v>
      </c>
    </row>
    <row r="13" spans="2:15" ht="18" x14ac:dyDescent="0.2">
      <c r="B13" s="3" t="s">
        <v>23</v>
      </c>
    </row>
    <row r="14" spans="2:15" ht="18" x14ac:dyDescent="0.2">
      <c r="B14" s="3" t="s">
        <v>39</v>
      </c>
    </row>
    <row r="15" spans="2:15" ht="18" x14ac:dyDescent="0.2">
      <c r="B15" s="3" t="s">
        <v>48</v>
      </c>
    </row>
    <row r="16" spans="2:15" ht="18" x14ac:dyDescent="0.2">
      <c r="B16" s="3" t="s">
        <v>49</v>
      </c>
    </row>
    <row r="17" spans="2:9" ht="18" x14ac:dyDescent="0.2">
      <c r="B17" s="3" t="s">
        <v>50</v>
      </c>
    </row>
    <row r="20" spans="2:9" ht="18" x14ac:dyDescent="0.2">
      <c r="B20" s="2" t="s">
        <v>41</v>
      </c>
    </row>
    <row r="21" spans="2:9" ht="18" x14ac:dyDescent="0.2">
      <c r="B21" s="3" t="s">
        <v>42</v>
      </c>
    </row>
    <row r="22" spans="2:9" ht="18" x14ac:dyDescent="0.2">
      <c r="B22" s="3" t="s">
        <v>43</v>
      </c>
    </row>
    <row r="23" spans="2:9" ht="18" x14ac:dyDescent="0.2">
      <c r="B23" s="92" t="s">
        <v>44</v>
      </c>
      <c r="C23" s="93"/>
      <c r="D23" s="94"/>
      <c r="E23" s="94"/>
      <c r="F23" s="94"/>
      <c r="G23" s="94"/>
      <c r="H23" s="94"/>
      <c r="I23" s="94"/>
    </row>
    <row r="24" spans="2:9" ht="18" x14ac:dyDescent="0.2">
      <c r="B24" s="3" t="s">
        <v>45</v>
      </c>
    </row>
    <row r="25" spans="2:9" ht="18" x14ac:dyDescent="0.2">
      <c r="B25" s="3" t="s">
        <v>46</v>
      </c>
    </row>
    <row r="26" spans="2:9" ht="18" x14ac:dyDescent="0.2">
      <c r="B26" s="92" t="s">
        <v>47</v>
      </c>
      <c r="C26" s="93"/>
      <c r="D26" s="94"/>
      <c r="E26" s="94"/>
      <c r="F26" s="94"/>
      <c r="G26" s="94"/>
      <c r="H26" s="94"/>
      <c r="I26" s="94"/>
    </row>
    <row r="27" spans="2:9" ht="18" x14ac:dyDescent="0.2">
      <c r="B27" s="3" t="s">
        <v>67</v>
      </c>
    </row>
  </sheetData>
  <mergeCells count="1">
    <mergeCell ref="B2:H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F1C6-41B1-8D49-9D9C-9E73AA7CF69F}">
  <sheetPr>
    <tabColor theme="9"/>
  </sheetPr>
  <dimension ref="B1:AA43"/>
  <sheetViews>
    <sheetView zoomScale="168" workbookViewId="0">
      <selection activeCell="B2" sqref="B2:B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6" width="10.83203125" style="1" customWidth="1"/>
    <col min="7" max="16" width="10.83203125" style="1"/>
    <col min="17" max="17" width="10.83203125" style="1" customWidth="1"/>
    <col min="18" max="19" width="10.1640625" style="1" customWidth="1"/>
    <col min="20" max="21" width="10" style="1" customWidth="1"/>
    <col min="22" max="16384" width="10.83203125" style="1"/>
  </cols>
  <sheetData>
    <row r="1" spans="2:27" ht="22" customHeight="1" x14ac:dyDescent="0.2"/>
    <row r="2" spans="2:27" ht="36" customHeight="1" x14ac:dyDescent="0.2">
      <c r="B2" s="35" t="s">
        <v>36</v>
      </c>
      <c r="C2" s="35" t="s">
        <v>19</v>
      </c>
      <c r="D2" s="47" t="s">
        <v>18</v>
      </c>
      <c r="E2" s="24"/>
      <c r="F2" s="39" t="s">
        <v>29</v>
      </c>
      <c r="G2" s="33"/>
      <c r="H2" s="33" t="s">
        <v>31</v>
      </c>
      <c r="I2" s="33"/>
      <c r="J2" s="33" t="s">
        <v>32</v>
      </c>
      <c r="K2" s="33"/>
      <c r="L2" s="33" t="s">
        <v>33</v>
      </c>
      <c r="M2" s="33"/>
      <c r="N2" s="33" t="s">
        <v>34</v>
      </c>
      <c r="O2" s="40"/>
      <c r="P2" s="38" t="s">
        <v>35</v>
      </c>
      <c r="Q2" s="38"/>
      <c r="R2" s="45" t="s">
        <v>38</v>
      </c>
      <c r="S2" s="46"/>
      <c r="T2" s="41" t="s">
        <v>21</v>
      </c>
      <c r="U2" s="35" t="s">
        <v>37</v>
      </c>
    </row>
    <row r="3" spans="2:27" ht="37" customHeight="1" thickBot="1" x14ac:dyDescent="0.25">
      <c r="B3" s="37"/>
      <c r="C3" s="36"/>
      <c r="D3" s="48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42"/>
      <c r="U3" s="37"/>
    </row>
    <row r="4" spans="2:27" ht="17" thickTop="1" x14ac:dyDescent="0.2">
      <c r="B4" s="32">
        <v>60</v>
      </c>
      <c r="C4" s="32" t="s">
        <v>7</v>
      </c>
      <c r="D4" s="22" t="s">
        <v>5</v>
      </c>
      <c r="E4" s="26"/>
      <c r="F4" s="56">
        <v>217.9084</v>
      </c>
      <c r="G4" s="57">
        <v>137.9075</v>
      </c>
      <c r="H4" s="57">
        <v>214.0737</v>
      </c>
      <c r="I4" s="57">
        <v>136.50290000000001</v>
      </c>
      <c r="J4" s="57">
        <v>226.0926</v>
      </c>
      <c r="K4" s="57">
        <v>143.2037</v>
      </c>
      <c r="L4" s="57">
        <v>221.0239</v>
      </c>
      <c r="M4" s="57">
        <v>137.2535</v>
      </c>
      <c r="N4" s="57">
        <v>223.15799999999999</v>
      </c>
      <c r="O4" s="58">
        <v>135.46780000000001</v>
      </c>
      <c r="P4" s="59">
        <f>MEDIAN(F4,H4,J4,L4,N4)</f>
        <v>221.0239</v>
      </c>
      <c r="Q4" s="58">
        <f>MEDIAN(G4,I4,K4,M4,O4)</f>
        <v>137.2535</v>
      </c>
      <c r="R4" s="59">
        <v>3.1154999999999999</v>
      </c>
      <c r="S4" s="58">
        <v>0.75060000000000004</v>
      </c>
      <c r="T4" s="59">
        <f>P4*D36</f>
        <v>189.19645839999998</v>
      </c>
      <c r="U4" s="57">
        <f>(((P4*100)/D37)-100)</f>
        <v>10.523002300230033</v>
      </c>
      <c r="V4" s="51"/>
    </row>
    <row r="5" spans="2:27" x14ac:dyDescent="0.2">
      <c r="B5" s="33"/>
      <c r="C5" s="33"/>
      <c r="D5" s="23" t="s">
        <v>6</v>
      </c>
      <c r="E5" s="26"/>
      <c r="F5" s="60">
        <v>219.6961</v>
      </c>
      <c r="G5" s="52">
        <v>194.24</v>
      </c>
      <c r="H5" s="52">
        <v>219.8734</v>
      </c>
      <c r="I5" s="52">
        <v>196.72210000000001</v>
      </c>
      <c r="J5" s="52">
        <v>227.32069999999999</v>
      </c>
      <c r="K5" s="52">
        <v>199.786</v>
      </c>
      <c r="L5" s="52">
        <v>216.75980000000001</v>
      </c>
      <c r="M5" s="52">
        <v>190.76920000000001</v>
      </c>
      <c r="N5" s="52">
        <v>216.7774</v>
      </c>
      <c r="O5" s="61">
        <v>192.19970000000001</v>
      </c>
      <c r="P5" s="62">
        <f t="shared" ref="P5:P13" si="0">MEDIAN(F5,H5,J5,L5,N5)</f>
        <v>219.6961</v>
      </c>
      <c r="Q5" s="61">
        <f t="shared" ref="Q5:Q13" si="1">MEDIAN(G5,I5,K5,M5,O5)</f>
        <v>194.24</v>
      </c>
      <c r="R5" s="62">
        <v>2.9186999999999999</v>
      </c>
      <c r="S5" s="61">
        <v>2.4821</v>
      </c>
      <c r="T5" s="62">
        <f>P5*D36</f>
        <v>188.0598616</v>
      </c>
      <c r="U5" s="52">
        <f>(((P5*100)/D37)-100)</f>
        <v>9.8590359035903674</v>
      </c>
      <c r="V5" s="51"/>
    </row>
    <row r="6" spans="2:27" x14ac:dyDescent="0.2">
      <c r="B6" s="33"/>
      <c r="C6" s="33" t="s">
        <v>8</v>
      </c>
      <c r="D6" s="23" t="s">
        <v>5</v>
      </c>
      <c r="E6" s="26"/>
      <c r="F6" s="60">
        <v>218.40479999999999</v>
      </c>
      <c r="G6" s="52">
        <v>351.50889999999998</v>
      </c>
      <c r="H6" s="52">
        <v>214.46969999999999</v>
      </c>
      <c r="I6" s="52">
        <v>345.74270000000001</v>
      </c>
      <c r="J6" s="52">
        <v>222.6105</v>
      </c>
      <c r="K6" s="52">
        <v>354.70740000000001</v>
      </c>
      <c r="L6" s="52">
        <v>214.9847</v>
      </c>
      <c r="M6" s="52">
        <v>349.01420000000002</v>
      </c>
      <c r="N6" s="52">
        <v>222.48099999999999</v>
      </c>
      <c r="O6" s="61">
        <v>360.71809999999999</v>
      </c>
      <c r="P6" s="62">
        <f t="shared" si="0"/>
        <v>218.40479999999999</v>
      </c>
      <c r="Q6" s="61">
        <f t="shared" si="1"/>
        <v>351.50889999999998</v>
      </c>
      <c r="R6" s="62">
        <v>3.9350999999999998</v>
      </c>
      <c r="S6" s="61">
        <v>3.1985000000000001</v>
      </c>
      <c r="T6" s="62">
        <f>P6*D36</f>
        <v>186.95450879999999</v>
      </c>
      <c r="U6" s="52">
        <f>(((P6*100)/D37)-100)</f>
        <v>9.2133213321332192</v>
      </c>
      <c r="V6" s="51"/>
    </row>
    <row r="7" spans="2:27" x14ac:dyDescent="0.2">
      <c r="B7" s="33"/>
      <c r="C7" s="33"/>
      <c r="D7" s="23" t="s">
        <v>6</v>
      </c>
      <c r="E7" s="26"/>
      <c r="F7" s="60">
        <v>217.8631</v>
      </c>
      <c r="G7" s="52">
        <v>357.03989999999999</v>
      </c>
      <c r="H7" s="52">
        <v>217.9982</v>
      </c>
      <c r="I7" s="52">
        <v>360.005</v>
      </c>
      <c r="J7" s="52">
        <v>216.3853</v>
      </c>
      <c r="K7" s="52">
        <v>351.4905</v>
      </c>
      <c r="L7" s="52">
        <v>217.92429999999999</v>
      </c>
      <c r="M7" s="52">
        <v>370.47699999999998</v>
      </c>
      <c r="N7" s="52">
        <v>226.1352</v>
      </c>
      <c r="O7" s="61">
        <v>354.19400000000002</v>
      </c>
      <c r="P7" s="62">
        <f t="shared" si="0"/>
        <v>217.92429999999999</v>
      </c>
      <c r="Q7" s="61">
        <f t="shared" si="1"/>
        <v>357.03989999999999</v>
      </c>
      <c r="R7" s="62">
        <v>7.3899999999999993E-2</v>
      </c>
      <c r="S7" s="61">
        <v>2.9651000000000001</v>
      </c>
      <c r="T7" s="62">
        <f>P7*D36</f>
        <v>186.54320079999999</v>
      </c>
      <c r="U7" s="52">
        <f>(((P7*100)/D37)-100)</f>
        <v>8.9730473047304855</v>
      </c>
      <c r="V7" s="51"/>
      <c r="W7" s="53"/>
      <c r="X7" s="53"/>
      <c r="Y7" s="53"/>
      <c r="Z7" s="55"/>
      <c r="AA7" s="53"/>
    </row>
    <row r="8" spans="2:27" x14ac:dyDescent="0.2">
      <c r="B8" s="33"/>
      <c r="C8" s="33" t="s">
        <v>9</v>
      </c>
      <c r="D8" s="23" t="s">
        <v>5</v>
      </c>
      <c r="E8" s="26"/>
      <c r="F8" s="60">
        <v>217.8339</v>
      </c>
      <c r="G8" s="52">
        <v>366.89389999999997</v>
      </c>
      <c r="H8" s="52">
        <v>219.3158</v>
      </c>
      <c r="I8" s="52">
        <v>366.04360000000003</v>
      </c>
      <c r="J8" s="52">
        <v>219.78980000000001</v>
      </c>
      <c r="K8" s="52">
        <v>362.23149999999998</v>
      </c>
      <c r="L8" s="52">
        <v>215.74019999999999</v>
      </c>
      <c r="M8" s="52">
        <v>361.88290000000001</v>
      </c>
      <c r="N8" s="52">
        <v>215.6377</v>
      </c>
      <c r="O8" s="61">
        <v>373.6789</v>
      </c>
      <c r="P8" s="62">
        <f t="shared" si="0"/>
        <v>217.8339</v>
      </c>
      <c r="Q8" s="61">
        <f t="shared" si="1"/>
        <v>366.04360000000003</v>
      </c>
      <c r="R8" s="62">
        <v>1.9559</v>
      </c>
      <c r="S8" s="61">
        <v>3.8121</v>
      </c>
      <c r="T8" s="62">
        <f>P8*D36</f>
        <v>186.46581839999999</v>
      </c>
      <c r="U8" s="52">
        <f>(((P8*100)/D37)-100)</f>
        <v>8.9278427842784254</v>
      </c>
      <c r="V8" s="51"/>
    </row>
    <row r="9" spans="2:27" x14ac:dyDescent="0.2">
      <c r="B9" s="33"/>
      <c r="C9" s="33"/>
      <c r="D9" s="23" t="s">
        <v>6</v>
      </c>
      <c r="E9" s="26"/>
      <c r="F9" s="60">
        <v>217.40530000000001</v>
      </c>
      <c r="G9" s="52">
        <v>374.15159999999997</v>
      </c>
      <c r="H9" s="52">
        <v>213.0461</v>
      </c>
      <c r="I9" s="52">
        <v>379.18869999999998</v>
      </c>
      <c r="J9" s="52">
        <v>222.58369999999999</v>
      </c>
      <c r="K9" s="52">
        <v>385.80560000000003</v>
      </c>
      <c r="L9" s="52">
        <v>216.18610000000001</v>
      </c>
      <c r="M9" s="52">
        <v>371.96140000000003</v>
      </c>
      <c r="N9" s="52">
        <v>217.39250000000001</v>
      </c>
      <c r="O9" s="61">
        <v>369.61739999999998</v>
      </c>
      <c r="P9" s="62">
        <f t="shared" si="0"/>
        <v>217.39250000000001</v>
      </c>
      <c r="Q9" s="61">
        <f t="shared" si="1"/>
        <v>374.15159999999997</v>
      </c>
      <c r="R9" s="62">
        <v>1.2063999999999999</v>
      </c>
      <c r="S9" s="61">
        <v>4.5342000000000002</v>
      </c>
      <c r="T9" s="62">
        <f>P9*D36</f>
        <v>186.08798000000002</v>
      </c>
      <c r="U9" s="52">
        <f>(((P9*100)/D37)-100)</f>
        <v>8.707120712071216</v>
      </c>
      <c r="V9" s="51"/>
    </row>
    <row r="10" spans="2:27" x14ac:dyDescent="0.2">
      <c r="B10" s="33"/>
      <c r="C10" s="33" t="s">
        <v>10</v>
      </c>
      <c r="D10" s="23" t="s">
        <v>5</v>
      </c>
      <c r="E10" s="26"/>
      <c r="F10" s="60">
        <v>216.94470000000001</v>
      </c>
      <c r="G10" s="52">
        <v>402.43680000000001</v>
      </c>
      <c r="H10" s="52">
        <v>222.73859999999999</v>
      </c>
      <c r="I10" s="52">
        <v>402.65440000000001</v>
      </c>
      <c r="J10" s="52">
        <v>216.71289999999999</v>
      </c>
      <c r="K10" s="52">
        <v>397.73140000000001</v>
      </c>
      <c r="L10" s="52">
        <v>222.06880000000001</v>
      </c>
      <c r="M10" s="52">
        <v>415.57010000000002</v>
      </c>
      <c r="N10" s="52">
        <v>217.46430000000001</v>
      </c>
      <c r="O10" s="61">
        <v>410.0779</v>
      </c>
      <c r="P10" s="62">
        <f t="shared" si="0"/>
        <v>217.46430000000001</v>
      </c>
      <c r="Q10" s="61">
        <f t="shared" si="1"/>
        <v>402.65440000000001</v>
      </c>
      <c r="R10" s="62">
        <v>0.75139999999999996</v>
      </c>
      <c r="S10" s="61">
        <v>4.923</v>
      </c>
      <c r="T10" s="62">
        <f>P10*D36</f>
        <v>186.14944080000001</v>
      </c>
      <c r="U10" s="52">
        <f>(((P10*100)/D37)-100)</f>
        <v>8.743024302430257</v>
      </c>
      <c r="V10" s="51"/>
    </row>
    <row r="11" spans="2:27" x14ac:dyDescent="0.2">
      <c r="B11" s="33"/>
      <c r="C11" s="33"/>
      <c r="D11" s="23" t="s">
        <v>6</v>
      </c>
      <c r="E11" s="26"/>
      <c r="F11" s="60">
        <v>217.19210000000001</v>
      </c>
      <c r="G11" s="52">
        <v>417.36360000000002</v>
      </c>
      <c r="H11" s="52">
        <v>217.91130000000001</v>
      </c>
      <c r="I11" s="52">
        <v>417.48259999999999</v>
      </c>
      <c r="J11" s="52">
        <v>216.02539999999999</v>
      </c>
      <c r="K11" s="52">
        <v>414.0498</v>
      </c>
      <c r="L11" s="52">
        <v>213.18960000000001</v>
      </c>
      <c r="M11" s="52">
        <v>425.09019999999998</v>
      </c>
      <c r="N11" s="52">
        <v>217.18119999999999</v>
      </c>
      <c r="O11" s="61">
        <v>428.1345</v>
      </c>
      <c r="P11" s="62">
        <f t="shared" si="0"/>
        <v>217.18119999999999</v>
      </c>
      <c r="Q11" s="61">
        <f t="shared" si="1"/>
        <v>417.48259999999999</v>
      </c>
      <c r="R11" s="62">
        <v>0.73009999999999997</v>
      </c>
      <c r="S11" s="61">
        <v>3.4327999999999999</v>
      </c>
      <c r="T11" s="62">
        <f>P11*D36</f>
        <v>185.90710719999998</v>
      </c>
      <c r="U11" s="52">
        <f>(((P11*100)/D37)-100)</f>
        <v>8.6014601460146025</v>
      </c>
      <c r="V11" s="51"/>
    </row>
    <row r="12" spans="2:27" x14ac:dyDescent="0.2">
      <c r="B12" s="33"/>
      <c r="C12" s="33" t="s">
        <v>28</v>
      </c>
      <c r="D12" s="23" t="s">
        <v>5</v>
      </c>
      <c r="E12" s="26"/>
      <c r="F12" s="60">
        <v>211.4436</v>
      </c>
      <c r="G12" s="52">
        <v>413.47399999999999</v>
      </c>
      <c r="H12" s="52">
        <v>214.2286</v>
      </c>
      <c r="I12" s="52">
        <v>425.17680000000001</v>
      </c>
      <c r="J12" s="52">
        <v>212.53200000000001</v>
      </c>
      <c r="K12" s="52">
        <v>426.92930000000001</v>
      </c>
      <c r="L12" s="52">
        <v>217.24189999999999</v>
      </c>
      <c r="M12" s="52">
        <v>424.56130000000002</v>
      </c>
      <c r="N12" s="52">
        <v>213.3656</v>
      </c>
      <c r="O12" s="61">
        <v>410.7679</v>
      </c>
      <c r="P12" s="62">
        <f t="shared" si="0"/>
        <v>213.3656</v>
      </c>
      <c r="Q12" s="61">
        <f t="shared" si="1"/>
        <v>424.56130000000002</v>
      </c>
      <c r="R12" s="66">
        <v>0.86299999999999999</v>
      </c>
      <c r="S12" s="70">
        <v>2.3679999999999999</v>
      </c>
      <c r="T12" s="66">
        <f>P12*D36</f>
        <v>182.64095359999999</v>
      </c>
      <c r="U12" s="50">
        <f>(((P12*100)/D37)-100)</f>
        <v>6.6934693469347053</v>
      </c>
      <c r="V12" s="51"/>
    </row>
    <row r="13" spans="2:27" ht="17" thickBot="1" x14ac:dyDescent="0.25">
      <c r="B13" s="34"/>
      <c r="C13" s="34"/>
      <c r="D13" s="16" t="s">
        <v>6</v>
      </c>
      <c r="E13" s="26"/>
      <c r="F13" s="63">
        <v>214.36779999999999</v>
      </c>
      <c r="G13" s="14">
        <v>429.4171</v>
      </c>
      <c r="H13" s="14">
        <v>210.35769999999999</v>
      </c>
      <c r="I13" s="14">
        <v>422.8648</v>
      </c>
      <c r="J13" s="14">
        <v>209.8623</v>
      </c>
      <c r="K13" s="14">
        <v>427.29070000000002</v>
      </c>
      <c r="L13" s="14">
        <v>211.61060000000001</v>
      </c>
      <c r="M13" s="14">
        <v>431.19110000000001</v>
      </c>
      <c r="N13" s="14">
        <v>212.01859999999999</v>
      </c>
      <c r="O13" s="12">
        <v>431.29930000000002</v>
      </c>
      <c r="P13" s="13">
        <f t="shared" si="0"/>
        <v>211.61060000000001</v>
      </c>
      <c r="Q13" s="12">
        <f t="shared" si="1"/>
        <v>429.4171</v>
      </c>
      <c r="R13" s="13">
        <v>1.2528999999999999</v>
      </c>
      <c r="S13" s="12">
        <v>1.8822000000000001</v>
      </c>
      <c r="T13" s="13">
        <f>P13*D36</f>
        <v>181.1386736</v>
      </c>
      <c r="U13" s="74">
        <f>(((P13*100)/D37)-100)</f>
        <v>5.8158815881588311</v>
      </c>
      <c r="V13" s="82"/>
      <c r="W13" s="1" t="s">
        <v>52</v>
      </c>
    </row>
    <row r="14" spans="2:27" ht="17" customHeight="1" thickTop="1" x14ac:dyDescent="0.2">
      <c r="B14" s="32">
        <v>120</v>
      </c>
      <c r="C14" s="32" t="s">
        <v>7</v>
      </c>
      <c r="D14" s="22" t="s">
        <v>5</v>
      </c>
      <c r="E14" s="26"/>
      <c r="F14" s="56">
        <v>217.2843</v>
      </c>
      <c r="G14" s="57">
        <v>197.63919999999999</v>
      </c>
      <c r="H14" s="57">
        <v>221.76419999999999</v>
      </c>
      <c r="I14" s="57">
        <v>199.12639999999999</v>
      </c>
      <c r="J14" s="57">
        <v>216.8579</v>
      </c>
      <c r="K14" s="57">
        <v>198.97640000000001</v>
      </c>
      <c r="L14" s="57">
        <v>224.09989999999999</v>
      </c>
      <c r="M14" s="57">
        <v>201.6489</v>
      </c>
      <c r="N14" s="57">
        <v>224.1516</v>
      </c>
      <c r="O14" s="58">
        <v>205.2586</v>
      </c>
      <c r="P14" s="59">
        <f>MEDIAN(F14,H14,J14,L14,N14)</f>
        <v>221.76419999999999</v>
      </c>
      <c r="Q14" s="58">
        <f>MEDIAN(G14,I14,K14,M14,O14)</f>
        <v>199.12639999999999</v>
      </c>
      <c r="R14" s="64">
        <v>2.3874</v>
      </c>
      <c r="S14" s="71">
        <v>1.4872000000000001</v>
      </c>
      <c r="T14" s="64">
        <f>P14*D36</f>
        <v>189.83015519999998</v>
      </c>
      <c r="U14" s="65">
        <f>(((P14*100)/D37)-100)</f>
        <v>10.893189318931888</v>
      </c>
      <c r="V14" s="51"/>
      <c r="W14" s="55"/>
      <c r="X14" s="55"/>
      <c r="Y14" s="55"/>
      <c r="Z14" s="55"/>
    </row>
    <row r="15" spans="2:27" x14ac:dyDescent="0.2">
      <c r="B15" s="33"/>
      <c r="C15" s="33"/>
      <c r="D15" s="23" t="s">
        <v>6</v>
      </c>
      <c r="E15" s="26"/>
      <c r="F15" s="60">
        <v>217.21700000000001</v>
      </c>
      <c r="G15" s="52">
        <v>266.79539999999997</v>
      </c>
      <c r="H15" s="52">
        <v>219.1328</v>
      </c>
      <c r="I15" s="52">
        <v>265.88330000000002</v>
      </c>
      <c r="J15" s="52">
        <v>221.98859999999999</v>
      </c>
      <c r="K15" s="52">
        <v>267.0308</v>
      </c>
      <c r="L15" s="52">
        <v>224.03100000000001</v>
      </c>
      <c r="M15" s="52">
        <v>262.77980000000002</v>
      </c>
      <c r="N15" s="52">
        <v>217.68690000000001</v>
      </c>
      <c r="O15" s="61">
        <v>265.38630000000001</v>
      </c>
      <c r="P15" s="62">
        <f t="shared" ref="P15:P23" si="2">MEDIAN(F15,H15,J15,L15,N15)</f>
        <v>219.1328</v>
      </c>
      <c r="Q15" s="61">
        <f t="shared" ref="Q15:Q23" si="3">MEDIAN(G15,I15,K15,M15,O15)</f>
        <v>265.88330000000002</v>
      </c>
      <c r="R15" s="62">
        <v>1.9157999999999999</v>
      </c>
      <c r="S15" s="61">
        <v>0.91210000000000002</v>
      </c>
      <c r="T15" s="62">
        <f>P15*D36</f>
        <v>187.57767680000001</v>
      </c>
      <c r="U15" s="52">
        <f>(((P15*100)/D37)-100)</f>
        <v>9.5773577357735746</v>
      </c>
      <c r="V15" s="51"/>
      <c r="W15" s="55"/>
      <c r="X15" s="55"/>
      <c r="Y15" s="55"/>
      <c r="Z15" s="55"/>
    </row>
    <row r="16" spans="2:27" x14ac:dyDescent="0.2">
      <c r="B16" s="33"/>
      <c r="C16" s="33" t="s">
        <v>8</v>
      </c>
      <c r="D16" s="23" t="s">
        <v>5</v>
      </c>
      <c r="E16" s="26"/>
      <c r="F16" s="60">
        <v>219.14060000000001</v>
      </c>
      <c r="G16" s="52">
        <v>474.70209999999997</v>
      </c>
      <c r="H16" s="52">
        <v>218.25559999999999</v>
      </c>
      <c r="I16" s="52">
        <v>467.92930000000001</v>
      </c>
      <c r="J16" s="52">
        <v>219.92250000000001</v>
      </c>
      <c r="K16" s="52">
        <v>477.77550000000002</v>
      </c>
      <c r="L16" s="52">
        <v>224.17580000000001</v>
      </c>
      <c r="M16" s="52">
        <v>483.29809999999998</v>
      </c>
      <c r="N16" s="52">
        <v>214.5119</v>
      </c>
      <c r="O16" s="61">
        <v>464.7851</v>
      </c>
      <c r="P16" s="62">
        <f t="shared" si="2"/>
        <v>219.14060000000001</v>
      </c>
      <c r="Q16" s="61">
        <f t="shared" si="3"/>
        <v>474.70209999999997</v>
      </c>
      <c r="R16" s="64">
        <v>0.88500000000000001</v>
      </c>
      <c r="S16" s="71">
        <v>6.7728000000000002</v>
      </c>
      <c r="T16" s="64">
        <f>P16*D36</f>
        <v>187.58435360000001</v>
      </c>
      <c r="U16" s="65">
        <f>(((P16*100)/D37)-100)</f>
        <v>9.5812581258125959</v>
      </c>
      <c r="V16" s="51"/>
      <c r="W16" s="55"/>
      <c r="X16" s="55"/>
      <c r="Y16" s="55"/>
      <c r="Z16" s="55"/>
    </row>
    <row r="17" spans="2:27" x14ac:dyDescent="0.2">
      <c r="B17" s="33"/>
      <c r="C17" s="33"/>
      <c r="D17" s="23" t="s">
        <v>6</v>
      </c>
      <c r="E17" s="26"/>
      <c r="F17" s="60">
        <v>216.09690000000001</v>
      </c>
      <c r="G17" s="52">
        <v>481.0804</v>
      </c>
      <c r="H17" s="52">
        <v>216.6636</v>
      </c>
      <c r="I17" s="52">
        <v>474.613</v>
      </c>
      <c r="J17" s="52">
        <v>211.71629999999999</v>
      </c>
      <c r="K17" s="52">
        <v>478.55619999999999</v>
      </c>
      <c r="L17" s="52">
        <v>222.55709999999999</v>
      </c>
      <c r="M17" s="52">
        <v>496.78269999999998</v>
      </c>
      <c r="N17" s="52">
        <v>216.7062</v>
      </c>
      <c r="O17" s="61">
        <v>498.5924</v>
      </c>
      <c r="P17" s="62">
        <f t="shared" si="2"/>
        <v>216.6636</v>
      </c>
      <c r="Q17" s="61">
        <f t="shared" si="3"/>
        <v>481.0804</v>
      </c>
      <c r="R17" s="62">
        <v>0.56669999999999998</v>
      </c>
      <c r="S17" s="61">
        <v>6.4673999999999996</v>
      </c>
      <c r="T17" s="62">
        <f>P17*D36</f>
        <v>185.4640416</v>
      </c>
      <c r="U17" s="52">
        <f>(((P17*100)/D37)-100)</f>
        <v>8.3426342634263477</v>
      </c>
      <c r="V17" s="51"/>
      <c r="W17" s="55"/>
      <c r="X17" s="55"/>
      <c r="Y17" s="55"/>
      <c r="Z17" s="55"/>
    </row>
    <row r="18" spans="2:27" x14ac:dyDescent="0.2">
      <c r="B18" s="33"/>
      <c r="C18" s="33" t="s">
        <v>9</v>
      </c>
      <c r="D18" s="23" t="s">
        <v>5</v>
      </c>
      <c r="E18" s="26"/>
      <c r="F18" s="60">
        <v>215.4957</v>
      </c>
      <c r="G18" s="52">
        <v>488.4776</v>
      </c>
      <c r="H18" s="52">
        <v>486.1293</v>
      </c>
      <c r="I18" s="52">
        <v>486.1293</v>
      </c>
      <c r="J18" s="52">
        <v>497.38659999999999</v>
      </c>
      <c r="K18" s="52">
        <v>500.91570000000002</v>
      </c>
      <c r="L18" s="52">
        <v>213.77080000000001</v>
      </c>
      <c r="M18" s="52">
        <v>497.38659999999999</v>
      </c>
      <c r="N18" s="52">
        <v>219.7338</v>
      </c>
      <c r="O18" s="61">
        <v>481.65410000000003</v>
      </c>
      <c r="P18" s="62">
        <f t="shared" si="2"/>
        <v>219.7338</v>
      </c>
      <c r="Q18" s="61">
        <f t="shared" si="3"/>
        <v>488.4776</v>
      </c>
      <c r="R18" s="62">
        <v>5.9630000000000001</v>
      </c>
      <c r="S18" s="61">
        <v>6.8235000000000001</v>
      </c>
      <c r="T18" s="62">
        <f>P18*D36</f>
        <v>188.0921328</v>
      </c>
      <c r="U18" s="52">
        <f>(((P18*100)/D37)-100)</f>
        <v>9.8778877887788923</v>
      </c>
      <c r="V18" s="51"/>
      <c r="W18" s="53"/>
      <c r="X18" s="53"/>
      <c r="Y18" s="53"/>
      <c r="Z18" s="53"/>
    </row>
    <row r="19" spans="2:27" x14ac:dyDescent="0.2">
      <c r="B19" s="33"/>
      <c r="C19" s="33"/>
      <c r="D19" s="23" t="s">
        <v>6</v>
      </c>
      <c r="E19" s="26"/>
      <c r="F19" s="60">
        <v>215.8835</v>
      </c>
      <c r="G19" s="52">
        <v>497.37520000000001</v>
      </c>
      <c r="H19" s="52">
        <v>212.49440000000001</v>
      </c>
      <c r="I19" s="52">
        <v>509.18189999999998</v>
      </c>
      <c r="J19" s="52">
        <v>221.20419999999999</v>
      </c>
      <c r="K19" s="52">
        <v>506.65050000000002</v>
      </c>
      <c r="L19" s="52">
        <v>214.96510000000001</v>
      </c>
      <c r="M19" s="52">
        <v>506.9606</v>
      </c>
      <c r="N19" s="52">
        <v>222.32220000000001</v>
      </c>
      <c r="O19" s="61">
        <v>514.85469999999998</v>
      </c>
      <c r="P19" s="62">
        <f t="shared" si="2"/>
        <v>215.8835</v>
      </c>
      <c r="Q19" s="61">
        <f t="shared" si="3"/>
        <v>506.9606</v>
      </c>
      <c r="R19" s="62">
        <v>3.3891</v>
      </c>
      <c r="S19" s="61">
        <v>2.2212999999999998</v>
      </c>
      <c r="T19" s="62">
        <f>P19*D36</f>
        <v>184.79627600000001</v>
      </c>
      <c r="U19" s="52">
        <f>(((P19*100)/D37)-100)</f>
        <v>7.9525452545254467</v>
      </c>
      <c r="V19" s="51"/>
      <c r="W19" s="55"/>
      <c r="X19" s="55"/>
      <c r="Y19" s="55"/>
      <c r="Z19" s="55"/>
      <c r="AA19" s="55"/>
    </row>
    <row r="20" spans="2:27" x14ac:dyDescent="0.2">
      <c r="B20" s="33"/>
      <c r="C20" s="33" t="s">
        <v>10</v>
      </c>
      <c r="D20" s="23" t="s">
        <v>5</v>
      </c>
      <c r="E20" s="26"/>
      <c r="F20" s="60">
        <v>215.8903</v>
      </c>
      <c r="G20" s="52">
        <v>557.74159999999995</v>
      </c>
      <c r="H20" s="52">
        <v>213.3338</v>
      </c>
      <c r="I20" s="52">
        <v>546.03070000000002</v>
      </c>
      <c r="J20" s="52">
        <v>215.75890000000001</v>
      </c>
      <c r="K20" s="52">
        <v>549.36</v>
      </c>
      <c r="L20" s="52">
        <v>220.23750000000001</v>
      </c>
      <c r="M20" s="52">
        <v>574.69949999999994</v>
      </c>
      <c r="N20" s="52">
        <v>221.9374</v>
      </c>
      <c r="O20" s="61">
        <v>546.97730000000001</v>
      </c>
      <c r="P20" s="62">
        <f t="shared" si="2"/>
        <v>215.8903</v>
      </c>
      <c r="Q20" s="61">
        <f t="shared" si="3"/>
        <v>549.36</v>
      </c>
      <c r="R20" s="62">
        <v>2.5565000000000002</v>
      </c>
      <c r="S20" s="61">
        <v>3.3292999999999999</v>
      </c>
      <c r="T20" s="62">
        <f>P20*D36</f>
        <v>184.80209679999999</v>
      </c>
      <c r="U20" s="52">
        <f>(((P20*100)/D37)-100)</f>
        <v>7.9559455945594522</v>
      </c>
      <c r="V20" s="51"/>
      <c r="W20" s="53"/>
      <c r="X20" s="53"/>
      <c r="Y20" s="53"/>
      <c r="Z20" s="53"/>
      <c r="AA20" s="53"/>
    </row>
    <row r="21" spans="2:27" x14ac:dyDescent="0.2">
      <c r="B21" s="33"/>
      <c r="C21" s="33"/>
      <c r="D21" s="23" t="s">
        <v>6</v>
      </c>
      <c r="E21" s="26"/>
      <c r="F21" s="60">
        <v>215.27019999999999</v>
      </c>
      <c r="G21" s="52">
        <v>561.44629999999995</v>
      </c>
      <c r="H21" s="52">
        <v>217.5643</v>
      </c>
      <c r="I21" s="52">
        <v>575.07659999999998</v>
      </c>
      <c r="J21" s="52">
        <v>213.66390000000001</v>
      </c>
      <c r="K21" s="52">
        <v>579.03869999999995</v>
      </c>
      <c r="L21" s="52">
        <v>214.5324</v>
      </c>
      <c r="M21" s="52">
        <v>577.62940000000003</v>
      </c>
      <c r="N21" s="52">
        <v>222.28450000000001</v>
      </c>
      <c r="O21" s="61">
        <v>552.76990000000001</v>
      </c>
      <c r="P21" s="62">
        <f t="shared" si="2"/>
        <v>215.27019999999999</v>
      </c>
      <c r="Q21" s="61">
        <f t="shared" si="3"/>
        <v>575.07659999999998</v>
      </c>
      <c r="R21" s="62">
        <v>1.6063000000000001</v>
      </c>
      <c r="S21" s="61">
        <v>3.9621</v>
      </c>
      <c r="T21" s="62">
        <f>P21*D36</f>
        <v>184.27129119999998</v>
      </c>
      <c r="U21" s="52">
        <f>(((P21*100)/D37)-100)</f>
        <v>7.6458645864586572</v>
      </c>
      <c r="V21" s="51"/>
      <c r="W21" s="55"/>
      <c r="X21" s="55"/>
      <c r="Y21" s="55"/>
      <c r="Z21" s="55"/>
    </row>
    <row r="22" spans="2:27" x14ac:dyDescent="0.2">
      <c r="B22" s="33"/>
      <c r="C22" s="33" t="s">
        <v>28</v>
      </c>
      <c r="D22" s="23" t="s">
        <v>5</v>
      </c>
      <c r="E22" s="26"/>
      <c r="F22" s="60">
        <v>208.53639999999999</v>
      </c>
      <c r="G22" s="52">
        <v>573.08720000000005</v>
      </c>
      <c r="H22" s="52">
        <v>207.2449</v>
      </c>
      <c r="I22" s="52">
        <v>588.76570000000004</v>
      </c>
      <c r="J22" s="52">
        <v>215.78659999999999</v>
      </c>
      <c r="K22" s="52">
        <v>580.58389999999997</v>
      </c>
      <c r="L22" s="52">
        <v>213.7054</v>
      </c>
      <c r="M22" s="52">
        <v>572.01819999999998</v>
      </c>
      <c r="N22" s="52">
        <v>215.9058</v>
      </c>
      <c r="O22" s="61">
        <v>589.21019999999999</v>
      </c>
      <c r="P22" s="62">
        <f t="shared" si="2"/>
        <v>213.7054</v>
      </c>
      <c r="Q22" s="61">
        <f t="shared" si="3"/>
        <v>580.58389999999997</v>
      </c>
      <c r="R22" s="62">
        <v>2.2004000000000001</v>
      </c>
      <c r="S22" s="61">
        <v>8.1818000000000008</v>
      </c>
      <c r="T22" s="62">
        <f>P22*D36</f>
        <v>182.93182239999999</v>
      </c>
      <c r="U22" s="52">
        <f>(((P22*100)/D37)-100)</f>
        <v>6.8633863386338732</v>
      </c>
      <c r="V22" s="51"/>
      <c r="W22" s="53"/>
      <c r="X22" s="53"/>
      <c r="Y22" s="53"/>
      <c r="Z22" s="53"/>
    </row>
    <row r="23" spans="2:27" ht="17" thickBot="1" x14ac:dyDescent="0.25">
      <c r="B23" s="34"/>
      <c r="C23" s="34"/>
      <c r="D23" s="16" t="s">
        <v>6</v>
      </c>
      <c r="E23" s="26"/>
      <c r="F23" s="63">
        <v>207.6267</v>
      </c>
      <c r="G23" s="14">
        <v>573.01220000000001</v>
      </c>
      <c r="H23" s="14">
        <v>215.1533</v>
      </c>
      <c r="I23" s="14">
        <v>592.14570000000003</v>
      </c>
      <c r="J23" s="14">
        <v>212.78319999999999</v>
      </c>
      <c r="K23" s="14">
        <v>584.60839999999996</v>
      </c>
      <c r="L23" s="14">
        <v>210.11709999999999</v>
      </c>
      <c r="M23" s="14">
        <v>592.298</v>
      </c>
      <c r="N23" s="14">
        <v>211.64879999999999</v>
      </c>
      <c r="O23" s="12">
        <v>584.83429999999998</v>
      </c>
      <c r="P23" s="13">
        <f t="shared" si="2"/>
        <v>211.64879999999999</v>
      </c>
      <c r="Q23" s="12">
        <f t="shared" si="3"/>
        <v>584.83429999999998</v>
      </c>
      <c r="R23" s="13">
        <v>1.5317000000000001</v>
      </c>
      <c r="S23" s="12">
        <v>7.3113999999999999</v>
      </c>
      <c r="T23" s="13">
        <f>P23*D36</f>
        <v>181.1713728</v>
      </c>
      <c r="U23" s="74">
        <f>(((P23*100)/D37)-100)</f>
        <v>5.8349834983498425</v>
      </c>
      <c r="V23" s="82"/>
      <c r="W23" s="55"/>
      <c r="X23" s="55"/>
      <c r="Y23" s="55"/>
      <c r="Z23" s="55"/>
    </row>
    <row r="24" spans="2:27" ht="17" customHeight="1" thickTop="1" x14ac:dyDescent="0.2">
      <c r="B24" s="32">
        <v>180</v>
      </c>
      <c r="C24" s="32" t="s">
        <v>7</v>
      </c>
      <c r="D24" s="22" t="s">
        <v>5</v>
      </c>
      <c r="E24" s="26"/>
      <c r="F24" s="67">
        <v>209.61449999999999</v>
      </c>
      <c r="G24" s="65">
        <v>302.54129999999998</v>
      </c>
      <c r="H24" s="65">
        <v>205.3716</v>
      </c>
      <c r="I24" s="65">
        <v>309.39909999999998</v>
      </c>
      <c r="J24" s="65">
        <v>212.24809999999999</v>
      </c>
      <c r="K24" s="65">
        <v>307.21629999999999</v>
      </c>
      <c r="L24" s="65">
        <v>214.5206</v>
      </c>
      <c r="M24" s="65">
        <v>312.64389999999997</v>
      </c>
      <c r="N24" s="65">
        <v>216.71440000000001</v>
      </c>
      <c r="O24" s="68">
        <v>304.98419999999999</v>
      </c>
      <c r="P24" s="59">
        <f>MEDIAN(F24,H24,J24,L24,N24)</f>
        <v>212.24809999999999</v>
      </c>
      <c r="Q24" s="58">
        <f>MEDIAN(G24,I24,K24,M24,O24)</f>
        <v>307.21629999999999</v>
      </c>
      <c r="R24" s="59">
        <v>2.6335999999999999</v>
      </c>
      <c r="S24" s="58">
        <v>2.2321</v>
      </c>
      <c r="T24" s="59">
        <f>P24*D36</f>
        <v>181.68437359999999</v>
      </c>
      <c r="U24" s="57">
        <f>(((P24*100)/D37)-100)</f>
        <v>6.1346634663466233</v>
      </c>
      <c r="V24" s="51"/>
    </row>
    <row r="25" spans="2:27" x14ac:dyDescent="0.2">
      <c r="B25" s="33"/>
      <c r="C25" s="33"/>
      <c r="D25" s="23" t="s">
        <v>6</v>
      </c>
      <c r="E25" s="26"/>
      <c r="F25" s="60">
        <v>208.89179999999999</v>
      </c>
      <c r="G25" s="52">
        <v>411.20949999999999</v>
      </c>
      <c r="H25" s="52">
        <v>215.03319999999999</v>
      </c>
      <c r="I25" s="52">
        <v>411.75029999999998</v>
      </c>
      <c r="J25" s="52">
        <v>216.19909999999999</v>
      </c>
      <c r="K25" s="52">
        <v>412.64229999999998</v>
      </c>
      <c r="L25" s="52">
        <v>205.87379999999999</v>
      </c>
      <c r="M25" s="52">
        <v>419.66750000000002</v>
      </c>
      <c r="N25" s="52">
        <v>211.8364</v>
      </c>
      <c r="O25" s="69">
        <v>405.89069999999998</v>
      </c>
      <c r="P25" s="62">
        <f t="shared" ref="P25:P33" si="4">MEDIAN(F25,H25,J25,L25,N25)</f>
        <v>211.8364</v>
      </c>
      <c r="Q25" s="61">
        <f t="shared" ref="Q25:Q33" si="5">MEDIAN(G25,I25,K25,M25,O25)</f>
        <v>411.75029999999998</v>
      </c>
      <c r="R25" s="62">
        <v>3.1968000000000001</v>
      </c>
      <c r="S25" s="61">
        <v>0.89200000000000002</v>
      </c>
      <c r="T25" s="62">
        <f>P25*D36</f>
        <v>181.33195839999999</v>
      </c>
      <c r="U25" s="52">
        <f>(((P25*100)/D37)-100)</f>
        <v>5.9287928792879256</v>
      </c>
      <c r="V25" s="51"/>
      <c r="W25" s="55"/>
      <c r="X25" s="55"/>
      <c r="Y25" s="55"/>
      <c r="Z25" s="55"/>
      <c r="AA25" s="55"/>
    </row>
    <row r="26" spans="2:27" x14ac:dyDescent="0.2">
      <c r="B26" s="33"/>
      <c r="C26" s="33" t="s">
        <v>8</v>
      </c>
      <c r="D26" s="23" t="s">
        <v>5</v>
      </c>
      <c r="E26" s="26"/>
      <c r="F26" s="60">
        <v>208.92869999999999</v>
      </c>
      <c r="G26" s="52">
        <v>746.09410000000003</v>
      </c>
      <c r="H26" s="52">
        <v>212.0821</v>
      </c>
      <c r="I26" s="52">
        <v>741.18169999999998</v>
      </c>
      <c r="J26" s="52">
        <v>206.69409999999999</v>
      </c>
      <c r="K26" s="52">
        <v>734.91660000000002</v>
      </c>
      <c r="L26" s="52">
        <v>212.1686</v>
      </c>
      <c r="M26" s="52">
        <v>757.23109999999997</v>
      </c>
      <c r="N26" s="52">
        <v>214.44159999999999</v>
      </c>
      <c r="O26" s="69">
        <v>748.31269999999995</v>
      </c>
      <c r="P26" s="62">
        <f t="shared" si="4"/>
        <v>212.0821</v>
      </c>
      <c r="Q26" s="61">
        <f>MEDIAN(G26,I26,K26,M26,O26)</f>
        <v>746.09410000000003</v>
      </c>
      <c r="R26" s="62">
        <v>2.3595000000000002</v>
      </c>
      <c r="S26" s="61">
        <v>4.9123999999999999</v>
      </c>
      <c r="T26" s="62">
        <f>P26*D36</f>
        <v>181.54227760000001</v>
      </c>
      <c r="U26" s="52">
        <f>(((P26*100)/D37)-100)</f>
        <v>6.05165516551655</v>
      </c>
      <c r="V26" s="51"/>
      <c r="W26" s="53"/>
      <c r="X26" s="53"/>
      <c r="Y26" s="53"/>
      <c r="Z26" s="53"/>
      <c r="AA26" s="55"/>
    </row>
    <row r="27" spans="2:27" x14ac:dyDescent="0.2">
      <c r="B27" s="33"/>
      <c r="C27" s="33"/>
      <c r="D27" s="23" t="s">
        <v>6</v>
      </c>
      <c r="E27" s="26"/>
      <c r="F27" s="60">
        <v>206.7722</v>
      </c>
      <c r="G27" s="52">
        <v>750.48320000000001</v>
      </c>
      <c r="H27" s="52">
        <v>208.5076</v>
      </c>
      <c r="I27" s="52">
        <v>749.88599999999997</v>
      </c>
      <c r="J27" s="52">
        <v>203.48419999999999</v>
      </c>
      <c r="K27" s="52">
        <v>753.67010000000005</v>
      </c>
      <c r="L27" s="52">
        <v>214.36879999999999</v>
      </c>
      <c r="M27" s="52">
        <v>750.15</v>
      </c>
      <c r="N27" s="52">
        <v>203.524</v>
      </c>
      <c r="O27" s="61">
        <v>752.48389999999995</v>
      </c>
      <c r="P27" s="62">
        <f t="shared" si="4"/>
        <v>206.7722</v>
      </c>
      <c r="Q27" s="61">
        <f t="shared" si="5"/>
        <v>750.48320000000001</v>
      </c>
      <c r="R27" s="62">
        <v>3.2482000000000002</v>
      </c>
      <c r="S27" s="61">
        <v>0.59719999999999995</v>
      </c>
      <c r="T27" s="62">
        <f>P27*D36</f>
        <v>176.99700319999999</v>
      </c>
      <c r="U27" s="52">
        <f>(((P27*100)/D37)-100)</f>
        <v>3.3964396439644133</v>
      </c>
      <c r="V27" s="51"/>
      <c r="W27" s="53"/>
      <c r="X27" s="53"/>
      <c r="Y27" s="53"/>
      <c r="Z27" s="53"/>
      <c r="AA27" s="55"/>
    </row>
    <row r="28" spans="2:27" x14ac:dyDescent="0.2">
      <c r="B28" s="33"/>
      <c r="C28" s="33" t="s">
        <v>9</v>
      </c>
      <c r="D28" s="23" t="s">
        <v>5</v>
      </c>
      <c r="E28" s="26"/>
      <c r="F28" s="60">
        <v>208.24080000000001</v>
      </c>
      <c r="G28" s="52">
        <v>751.37249999999995</v>
      </c>
      <c r="H28" s="52">
        <v>209.76079999999999</v>
      </c>
      <c r="I28" s="52">
        <v>755.52089999999998</v>
      </c>
      <c r="J28" s="52">
        <v>206.8767</v>
      </c>
      <c r="K28" s="52">
        <v>755.15909999999997</v>
      </c>
      <c r="L28" s="52">
        <v>214.59100000000001</v>
      </c>
      <c r="M28" s="52">
        <v>774.97519999999997</v>
      </c>
      <c r="N28" s="52">
        <v>216.02690000000001</v>
      </c>
      <c r="O28" s="61">
        <v>777.80139999999994</v>
      </c>
      <c r="P28" s="62">
        <f t="shared" si="4"/>
        <v>209.76079999999999</v>
      </c>
      <c r="Q28" s="61">
        <f t="shared" si="5"/>
        <v>755.52089999999998</v>
      </c>
      <c r="R28" s="62">
        <v>2.8841000000000001</v>
      </c>
      <c r="S28" s="61">
        <v>4.1483999999999996</v>
      </c>
      <c r="T28" s="62">
        <f>P28*D36</f>
        <v>179.5552448</v>
      </c>
      <c r="U28" s="52">
        <f>(((P28*100)/D37)-100)</f>
        <v>4.8908890889088923</v>
      </c>
      <c r="V28" s="51"/>
      <c r="W28" s="53"/>
      <c r="X28" s="53"/>
      <c r="Y28" s="53"/>
      <c r="Z28" s="53"/>
      <c r="AA28" s="55"/>
    </row>
    <row r="29" spans="2:27" x14ac:dyDescent="0.2">
      <c r="B29" s="33"/>
      <c r="C29" s="33"/>
      <c r="D29" s="23" t="s">
        <v>6</v>
      </c>
      <c r="E29" s="26"/>
      <c r="F29" s="60">
        <v>204.67599999999999</v>
      </c>
      <c r="G29" s="52">
        <v>760.64890000000003</v>
      </c>
      <c r="H29" s="52">
        <v>205.62039999999999</v>
      </c>
      <c r="I29" s="52">
        <v>785.40599999999995</v>
      </c>
      <c r="J29" s="52">
        <v>204.92259999999999</v>
      </c>
      <c r="K29" s="52">
        <v>753.16719999999998</v>
      </c>
      <c r="L29" s="52">
        <v>207.28970000000001</v>
      </c>
      <c r="M29" s="52">
        <v>788.00670000000002</v>
      </c>
      <c r="N29" s="52">
        <v>206.6052</v>
      </c>
      <c r="O29" s="61">
        <v>747.68060000000003</v>
      </c>
      <c r="P29" s="62">
        <f t="shared" si="4"/>
        <v>205.62039999999999</v>
      </c>
      <c r="Q29" s="61">
        <f t="shared" si="5"/>
        <v>760.64890000000003</v>
      </c>
      <c r="R29" s="62">
        <v>0.94440000000000002</v>
      </c>
      <c r="S29" s="61">
        <v>12.968299999999999</v>
      </c>
      <c r="T29" s="62">
        <f>P29*D36</f>
        <v>176.01106239999999</v>
      </c>
      <c r="U29" s="52">
        <f>(((P29*100)/D37)-100)</f>
        <v>2.8204820482048092</v>
      </c>
      <c r="V29" s="51"/>
      <c r="W29" s="53"/>
      <c r="X29" s="53"/>
      <c r="Y29" s="53"/>
      <c r="Z29" s="53"/>
      <c r="AA29" s="55"/>
    </row>
    <row r="30" spans="2:27" x14ac:dyDescent="0.2">
      <c r="B30" s="33"/>
      <c r="C30" s="33" t="s">
        <v>10</v>
      </c>
      <c r="D30" s="23" t="s">
        <v>5</v>
      </c>
      <c r="E30" s="26"/>
      <c r="F30" s="60">
        <v>208.23150000000001</v>
      </c>
      <c r="G30" s="52">
        <v>747.42960000000005</v>
      </c>
      <c r="H30" s="52">
        <v>205.40029999999999</v>
      </c>
      <c r="I30" s="52">
        <v>772.79859999999996</v>
      </c>
      <c r="J30" s="52">
        <v>209.66550000000001</v>
      </c>
      <c r="K30" s="52">
        <v>755.54939999999999</v>
      </c>
      <c r="L30" s="52">
        <v>214.9331</v>
      </c>
      <c r="M30" s="52">
        <v>763.44920000000002</v>
      </c>
      <c r="N30" s="52">
        <v>216.02350000000001</v>
      </c>
      <c r="O30" s="61">
        <v>768.89449999999999</v>
      </c>
      <c r="P30" s="62">
        <f t="shared" si="4"/>
        <v>209.66550000000001</v>
      </c>
      <c r="Q30" s="61">
        <f t="shared" si="5"/>
        <v>763.44920000000002</v>
      </c>
      <c r="R30" s="62">
        <v>4.2652000000000001</v>
      </c>
      <c r="S30" s="61">
        <v>7.8997999999999999</v>
      </c>
      <c r="T30" s="62">
        <f>P30*D36</f>
        <v>179.473668</v>
      </c>
      <c r="U30" s="52">
        <f>(((P30*100)/D37)-100)</f>
        <v>4.8432343234323412</v>
      </c>
      <c r="V30" s="51"/>
      <c r="W30" s="53"/>
      <c r="X30" s="53"/>
      <c r="Y30" s="53"/>
      <c r="Z30" s="53"/>
      <c r="AA30" s="55"/>
    </row>
    <row r="31" spans="2:27" x14ac:dyDescent="0.2">
      <c r="B31" s="33"/>
      <c r="C31" s="33"/>
      <c r="D31" s="23" t="s">
        <v>6</v>
      </c>
      <c r="E31" s="26"/>
      <c r="F31" s="60">
        <v>205.06610000000001</v>
      </c>
      <c r="G31" s="52">
        <v>765.82100000000003</v>
      </c>
      <c r="H31" s="52">
        <v>200.87430000000001</v>
      </c>
      <c r="I31" s="52">
        <v>761.88580000000002</v>
      </c>
      <c r="J31" s="52">
        <v>203.4923</v>
      </c>
      <c r="K31" s="52">
        <v>766.52250000000004</v>
      </c>
      <c r="L31" s="52">
        <v>208.10659999999999</v>
      </c>
      <c r="M31" s="52">
        <v>750.07249999999999</v>
      </c>
      <c r="N31" s="52">
        <v>205.81800000000001</v>
      </c>
      <c r="O31" s="61">
        <v>777.9778</v>
      </c>
      <c r="P31" s="62">
        <f t="shared" si="4"/>
        <v>205.06610000000001</v>
      </c>
      <c r="Q31" s="81">
        <f t="shared" si="5"/>
        <v>765.82100000000003</v>
      </c>
      <c r="R31" s="62">
        <v>1.5738000000000001</v>
      </c>
      <c r="S31" s="61">
        <v>3.9352</v>
      </c>
      <c r="T31" s="62">
        <f>P31*D36</f>
        <v>175.53658160000001</v>
      </c>
      <c r="U31" s="79">
        <f>(((P31*100)/D37)-100)</f>
        <v>2.5433043304330454</v>
      </c>
      <c r="V31" s="51"/>
      <c r="W31" s="53"/>
      <c r="X31" s="53"/>
      <c r="Y31" s="53"/>
      <c r="Z31" s="53"/>
      <c r="AA31" s="55"/>
    </row>
    <row r="32" spans="2:27" x14ac:dyDescent="0.2">
      <c r="B32" s="33"/>
      <c r="C32" s="33" t="s">
        <v>28</v>
      </c>
      <c r="D32" s="23" t="s">
        <v>5</v>
      </c>
      <c r="E32" s="26"/>
      <c r="F32" s="60">
        <v>203.8903</v>
      </c>
      <c r="G32" s="52">
        <v>855.77369999999996</v>
      </c>
      <c r="H32" s="52">
        <v>205.7559</v>
      </c>
      <c r="I32" s="52">
        <v>876.41020000000003</v>
      </c>
      <c r="J32" s="52">
        <v>204.29750000000001</v>
      </c>
      <c r="K32" s="52">
        <v>857.22050000000002</v>
      </c>
      <c r="L32" s="52">
        <v>209.59139999999999</v>
      </c>
      <c r="M32" s="52">
        <v>841.65459999999996</v>
      </c>
      <c r="N32" s="52">
        <v>208.91380000000001</v>
      </c>
      <c r="O32" s="61">
        <v>869.78099999999995</v>
      </c>
      <c r="P32" s="62">
        <f t="shared" si="4"/>
        <v>205.7559</v>
      </c>
      <c r="Q32" s="61">
        <f t="shared" si="5"/>
        <v>857.22050000000002</v>
      </c>
      <c r="R32" s="62">
        <v>1.8655999999999999</v>
      </c>
      <c r="S32" s="61">
        <v>12.560499999999999</v>
      </c>
      <c r="T32" s="62">
        <f>P32*D36</f>
        <v>176.1270504</v>
      </c>
      <c r="U32" s="52">
        <f>(((P32*100)/D37)-100)</f>
        <v>2.8882388238823893</v>
      </c>
      <c r="V32" s="51"/>
      <c r="W32" s="55"/>
      <c r="X32" s="55"/>
      <c r="Y32" s="55"/>
      <c r="Z32" s="55"/>
      <c r="AA32" s="55"/>
    </row>
    <row r="33" spans="2:27" ht="17" thickBot="1" x14ac:dyDescent="0.25">
      <c r="B33" s="34"/>
      <c r="C33" s="34"/>
      <c r="D33" s="16" t="s">
        <v>6</v>
      </c>
      <c r="E33" s="27"/>
      <c r="F33" s="63">
        <v>200.39269999999999</v>
      </c>
      <c r="G33" s="14">
        <v>878.59400000000005</v>
      </c>
      <c r="H33" s="14">
        <v>201.22200000000001</v>
      </c>
      <c r="I33" s="14">
        <v>903.43610000000001</v>
      </c>
      <c r="J33" s="14">
        <v>199.83680000000001</v>
      </c>
      <c r="K33" s="14">
        <v>897.30780000000004</v>
      </c>
      <c r="L33" s="14">
        <v>199.762</v>
      </c>
      <c r="M33" s="14">
        <v>902.66800000000001</v>
      </c>
      <c r="N33" s="14">
        <v>206.2439</v>
      </c>
      <c r="O33" s="12">
        <v>906.74980000000005</v>
      </c>
      <c r="P33" s="13">
        <f t="shared" si="4"/>
        <v>200.39269999999999</v>
      </c>
      <c r="Q33" s="80">
        <f t="shared" si="5"/>
        <v>902.66800000000001</v>
      </c>
      <c r="R33" s="13">
        <v>0.63070000000000004</v>
      </c>
      <c r="S33" s="12">
        <v>4.0818000000000003</v>
      </c>
      <c r="T33" s="13">
        <f>P33*D36</f>
        <v>171.53615119999998</v>
      </c>
      <c r="U33" s="74">
        <f>(((P33*100)/D37)-100)</f>
        <v>0.2063706370637135</v>
      </c>
      <c r="V33" s="51"/>
      <c r="W33" s="53"/>
      <c r="X33" s="53"/>
      <c r="Y33" s="53"/>
      <c r="Z33" s="53"/>
      <c r="AA33" s="55"/>
    </row>
    <row r="34" spans="2:27" ht="17" thickTop="1" x14ac:dyDescent="0.2">
      <c r="W34" s="55"/>
      <c r="X34" s="55"/>
      <c r="Y34" s="55"/>
      <c r="Z34" s="55"/>
      <c r="AA34" s="55"/>
    </row>
    <row r="35" spans="2:27" x14ac:dyDescent="0.2">
      <c r="B35" s="28"/>
      <c r="C35" s="28"/>
      <c r="D35" s="28"/>
      <c r="E35" s="28"/>
      <c r="F35" s="28"/>
      <c r="W35" s="55"/>
      <c r="X35" s="55"/>
      <c r="Y35" s="55"/>
      <c r="Z35" s="55"/>
      <c r="AA35" s="55"/>
    </row>
    <row r="36" spans="2:27" x14ac:dyDescent="0.2">
      <c r="B36" s="28"/>
      <c r="C36" s="29" t="s">
        <v>4</v>
      </c>
      <c r="D36" s="43">
        <v>0.85599999999999998</v>
      </c>
      <c r="E36" s="43"/>
      <c r="F36" s="28"/>
    </row>
    <row r="37" spans="2:27" x14ac:dyDescent="0.2">
      <c r="B37" s="28"/>
      <c r="C37" s="30" t="s">
        <v>11</v>
      </c>
      <c r="D37" s="44">
        <v>199.98</v>
      </c>
      <c r="E37" s="44"/>
      <c r="F37" s="28"/>
      <c r="K37" s="53"/>
      <c r="L37" s="53"/>
      <c r="M37" s="53"/>
      <c r="N37" s="53"/>
      <c r="O37" s="53"/>
    </row>
    <row r="38" spans="2:27" x14ac:dyDescent="0.2">
      <c r="B38" s="28"/>
      <c r="C38" s="30" t="s">
        <v>12</v>
      </c>
      <c r="D38" s="44">
        <v>171.23</v>
      </c>
      <c r="E38" s="44"/>
      <c r="F38" s="28"/>
    </row>
    <row r="43" spans="2:27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T2:T3"/>
    <mergeCell ref="U2:U3"/>
    <mergeCell ref="D36:E36"/>
    <mergeCell ref="D37:E37"/>
    <mergeCell ref="D38:E38"/>
    <mergeCell ref="R2:S2"/>
    <mergeCell ref="D2:D3"/>
    <mergeCell ref="C2:C3"/>
    <mergeCell ref="B2:B3"/>
    <mergeCell ref="P2:Q2"/>
    <mergeCell ref="F2:G2"/>
    <mergeCell ref="H2:I2"/>
    <mergeCell ref="J2:K2"/>
    <mergeCell ref="L2:M2"/>
    <mergeCell ref="N2:O2"/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AE6B-833C-2747-B29E-9A7C47EA0925}">
  <sheetPr>
    <tabColor theme="9"/>
  </sheetPr>
  <dimension ref="B1:AD43"/>
  <sheetViews>
    <sheetView zoomScale="168" zoomScaleNormal="168" workbookViewId="0">
      <selection activeCell="B2" sqref="B2:B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30" ht="22" customHeight="1" x14ac:dyDescent="0.2"/>
    <row r="2" spans="2:30" ht="36" customHeight="1" x14ac:dyDescent="0.2">
      <c r="B2" s="35" t="s">
        <v>36</v>
      </c>
      <c r="C2" s="35" t="s">
        <v>19</v>
      </c>
      <c r="D2" s="47" t="s">
        <v>18</v>
      </c>
      <c r="E2" s="24"/>
      <c r="F2" s="39" t="s">
        <v>29</v>
      </c>
      <c r="G2" s="33"/>
      <c r="H2" s="33" t="s">
        <v>31</v>
      </c>
      <c r="I2" s="33"/>
      <c r="J2" s="33" t="s">
        <v>32</v>
      </c>
      <c r="K2" s="33"/>
      <c r="L2" s="33" t="s">
        <v>33</v>
      </c>
      <c r="M2" s="33"/>
      <c r="N2" s="33" t="s">
        <v>34</v>
      </c>
      <c r="O2" s="40"/>
      <c r="P2" s="38" t="s">
        <v>35</v>
      </c>
      <c r="Q2" s="38"/>
      <c r="R2" s="45" t="s">
        <v>38</v>
      </c>
      <c r="S2" s="46"/>
      <c r="T2" s="41" t="s">
        <v>21</v>
      </c>
      <c r="U2" s="35" t="s">
        <v>37</v>
      </c>
    </row>
    <row r="3" spans="2:30" ht="37" customHeight="1" thickBot="1" x14ac:dyDescent="0.25">
      <c r="B3" s="37"/>
      <c r="C3" s="36"/>
      <c r="D3" s="48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42"/>
      <c r="U3" s="37"/>
      <c r="W3" s="55"/>
      <c r="X3" s="55"/>
    </row>
    <row r="4" spans="2:30" ht="17" thickTop="1" x14ac:dyDescent="0.2">
      <c r="B4" s="32">
        <v>60</v>
      </c>
      <c r="C4" s="32" t="s">
        <v>7</v>
      </c>
      <c r="D4" s="22" t="s">
        <v>5</v>
      </c>
      <c r="E4" s="26"/>
      <c r="F4" s="56">
        <v>181.93809999999999</v>
      </c>
      <c r="G4" s="57">
        <v>117.873</v>
      </c>
      <c r="H4" s="57">
        <v>179.97739999999999</v>
      </c>
      <c r="I4" s="57">
        <v>121.76600000000001</v>
      </c>
      <c r="J4" s="57">
        <v>180.97300000000001</v>
      </c>
      <c r="K4" s="57">
        <v>115.9182</v>
      </c>
      <c r="L4" s="57">
        <v>187.15559999999999</v>
      </c>
      <c r="M4" s="57">
        <v>119.505</v>
      </c>
      <c r="N4" s="57">
        <v>179.24709999999999</v>
      </c>
      <c r="O4" s="58">
        <v>120.3215</v>
      </c>
      <c r="P4" s="59">
        <f>MEDIAN(F4,H4,J4,L4,N4)</f>
        <v>180.97300000000001</v>
      </c>
      <c r="Q4" s="58">
        <f>MEDIAN(G4,I4,K4,M4,O4)</f>
        <v>119.505</v>
      </c>
      <c r="R4" s="59">
        <v>0.99560000000000004</v>
      </c>
      <c r="S4" s="58">
        <v>1.6319999999999999</v>
      </c>
      <c r="T4" s="59">
        <f>P4*D36</f>
        <v>152.19829300000001</v>
      </c>
      <c r="U4" s="57">
        <f>(((P4*100)/D37)-100)</f>
        <v>-7.2884221311475272</v>
      </c>
      <c r="W4" s="53"/>
      <c r="X4" s="53"/>
    </row>
    <row r="5" spans="2:30" x14ac:dyDescent="0.2">
      <c r="B5" s="33"/>
      <c r="C5" s="33"/>
      <c r="D5" s="23" t="s">
        <v>6</v>
      </c>
      <c r="E5" s="26"/>
      <c r="F5" s="60">
        <v>182.60400000000001</v>
      </c>
      <c r="G5" s="52">
        <v>157.05879999999999</v>
      </c>
      <c r="H5" s="52">
        <v>179.1652</v>
      </c>
      <c r="I5" s="52">
        <v>162.01939999999999</v>
      </c>
      <c r="J5" s="52">
        <v>185.59360000000001</v>
      </c>
      <c r="K5" s="52">
        <v>162.4983</v>
      </c>
      <c r="L5" s="52">
        <v>181.58879999999999</v>
      </c>
      <c r="M5" s="52">
        <v>154.63210000000001</v>
      </c>
      <c r="N5" s="52">
        <v>179.08340000000001</v>
      </c>
      <c r="O5" s="61">
        <v>155.05170000000001</v>
      </c>
      <c r="P5" s="62">
        <f t="shared" ref="P5:P33" si="0">MEDIAN(F5,H5,J5,L5,N5)</f>
        <v>181.58879999999999</v>
      </c>
      <c r="Q5" s="61">
        <f t="shared" ref="Q5:Q13" si="1">MEDIAN(G5,I5,K5,M5,O5)</f>
        <v>157.05879999999999</v>
      </c>
      <c r="R5" s="62">
        <v>2.4236</v>
      </c>
      <c r="S5" s="61">
        <v>2.4266999999999999</v>
      </c>
      <c r="T5" s="62">
        <f>P5*D36</f>
        <v>152.71618079999999</v>
      </c>
      <c r="U5" s="52">
        <f>(((P5*100)/D37)-100)</f>
        <v>-6.9729508196721355</v>
      </c>
      <c r="W5" s="53"/>
      <c r="X5" s="53"/>
    </row>
    <row r="6" spans="2:30" x14ac:dyDescent="0.2">
      <c r="B6" s="33"/>
      <c r="C6" s="33" t="s">
        <v>8</v>
      </c>
      <c r="D6" s="23" t="s">
        <v>5</v>
      </c>
      <c r="E6" s="26"/>
      <c r="F6" s="60">
        <v>183.09350000000001</v>
      </c>
      <c r="G6" s="52">
        <v>223.9162</v>
      </c>
      <c r="H6" s="52">
        <v>186.3836</v>
      </c>
      <c r="I6" s="52">
        <v>228.74789999999999</v>
      </c>
      <c r="J6" s="52">
        <v>184.2876</v>
      </c>
      <c r="K6" s="52">
        <v>229.13820000000001</v>
      </c>
      <c r="L6" s="52">
        <v>190.1258</v>
      </c>
      <c r="M6" s="52">
        <v>225.11799999999999</v>
      </c>
      <c r="N6" s="52">
        <v>183.24539999999999</v>
      </c>
      <c r="O6" s="61">
        <v>225.52510000000001</v>
      </c>
      <c r="P6" s="62">
        <f t="shared" si="0"/>
        <v>184.2876</v>
      </c>
      <c r="Q6" s="61">
        <f t="shared" si="1"/>
        <v>225.52510000000001</v>
      </c>
      <c r="R6" s="62">
        <v>1.1940999999999999</v>
      </c>
      <c r="S6" s="61">
        <v>1.6089</v>
      </c>
      <c r="T6" s="64">
        <f>P6*D36</f>
        <v>154.9858716</v>
      </c>
      <c r="U6" s="65">
        <f>(((P6*100)/D37)-100)</f>
        <v>-5.5903688524590223</v>
      </c>
      <c r="W6" s="53"/>
      <c r="X6" s="53"/>
    </row>
    <row r="7" spans="2:30" x14ac:dyDescent="0.2">
      <c r="B7" s="33"/>
      <c r="C7" s="33"/>
      <c r="D7" s="23" t="s">
        <v>6</v>
      </c>
      <c r="E7" s="26"/>
      <c r="F7" s="60">
        <v>188.82830000000001</v>
      </c>
      <c r="G7" s="52">
        <v>341.7876</v>
      </c>
      <c r="H7" s="52">
        <v>185.2954</v>
      </c>
      <c r="I7" s="52">
        <v>351.38130000000001</v>
      </c>
      <c r="J7" s="52">
        <v>196.12469999999999</v>
      </c>
      <c r="K7" s="52">
        <v>338.18770000000001</v>
      </c>
      <c r="L7" s="52">
        <v>192.5232</v>
      </c>
      <c r="M7" s="52">
        <v>347.64229999999998</v>
      </c>
      <c r="N7" s="52">
        <v>185.40719999999999</v>
      </c>
      <c r="O7" s="61">
        <v>336.78859999999997</v>
      </c>
      <c r="P7" s="62">
        <f t="shared" si="0"/>
        <v>188.82830000000001</v>
      </c>
      <c r="Q7" s="61">
        <f t="shared" si="1"/>
        <v>341.7876</v>
      </c>
      <c r="R7" s="62">
        <v>3.5329000000000002</v>
      </c>
      <c r="S7" s="61">
        <v>4.9989999999999997</v>
      </c>
      <c r="T7" s="62">
        <f>P7*D36</f>
        <v>158.8046003</v>
      </c>
      <c r="U7" s="52">
        <f>(((P7*100)/D37)-100)</f>
        <v>-3.2641905737704775</v>
      </c>
      <c r="W7" s="53"/>
      <c r="X7" s="53"/>
    </row>
    <row r="8" spans="2:30" x14ac:dyDescent="0.2">
      <c r="B8" s="33"/>
      <c r="C8" s="33" t="s">
        <v>9</v>
      </c>
      <c r="D8" s="23" t="s">
        <v>5</v>
      </c>
      <c r="E8" s="26"/>
      <c r="F8" s="60">
        <v>183.8527</v>
      </c>
      <c r="G8" s="52">
        <v>339.64060000000001</v>
      </c>
      <c r="H8" s="52">
        <v>189.32079999999999</v>
      </c>
      <c r="I8" s="52">
        <v>332.99930000000001</v>
      </c>
      <c r="J8" s="52">
        <v>180.59469999999999</v>
      </c>
      <c r="K8" s="52">
        <v>339.62790000000001</v>
      </c>
      <c r="L8" s="52">
        <v>181.67670000000001</v>
      </c>
      <c r="M8" s="52">
        <v>334.37259999999998</v>
      </c>
      <c r="N8" s="52">
        <v>186.41569999999999</v>
      </c>
      <c r="O8" s="61">
        <v>347.69490000000002</v>
      </c>
      <c r="P8" s="62">
        <f t="shared" si="0"/>
        <v>183.8527</v>
      </c>
      <c r="Q8" s="61">
        <f t="shared" si="1"/>
        <v>339.62790000000001</v>
      </c>
      <c r="R8" s="62">
        <v>2.5630000000000002</v>
      </c>
      <c r="S8" s="61">
        <v>5.2553000000000001</v>
      </c>
      <c r="T8" s="62">
        <f>P8*D36</f>
        <v>154.6201207</v>
      </c>
      <c r="U8" s="52">
        <f>(((P8*100)/D37)-100)</f>
        <v>-5.8131659836065523</v>
      </c>
      <c r="W8" s="53"/>
      <c r="X8" s="53"/>
    </row>
    <row r="9" spans="2:30" x14ac:dyDescent="0.2">
      <c r="B9" s="33"/>
      <c r="C9" s="33"/>
      <c r="D9" s="23" t="s">
        <v>6</v>
      </c>
      <c r="E9" s="26"/>
      <c r="F9" s="60">
        <v>188.49709999999999</v>
      </c>
      <c r="G9" s="52">
        <v>337.52940000000001</v>
      </c>
      <c r="H9" s="52">
        <v>190.49459999999999</v>
      </c>
      <c r="I9" s="52">
        <v>341.90210000000002</v>
      </c>
      <c r="J9" s="52">
        <v>191.3013</v>
      </c>
      <c r="K9" s="52">
        <v>335.32369999999997</v>
      </c>
      <c r="L9" s="52">
        <v>191.02799999999999</v>
      </c>
      <c r="M9" s="52">
        <v>349.76979999999998</v>
      </c>
      <c r="N9" s="52">
        <v>186.44300000000001</v>
      </c>
      <c r="O9" s="61">
        <v>347.50409999999999</v>
      </c>
      <c r="P9" s="62">
        <f t="shared" si="0"/>
        <v>190.49459999999999</v>
      </c>
      <c r="Q9" s="61">
        <f t="shared" si="1"/>
        <v>341.90210000000002</v>
      </c>
      <c r="R9" s="62">
        <v>0.80669999999999997</v>
      </c>
      <c r="S9" s="61">
        <v>5.6020000000000003</v>
      </c>
      <c r="T9" s="62">
        <f>P9*D36</f>
        <v>160.20595859999997</v>
      </c>
      <c r="U9" s="52">
        <f>(((P9*100)/D37)-100)</f>
        <v>-2.4105532786885249</v>
      </c>
      <c r="W9" s="83" t="s">
        <v>51</v>
      </c>
      <c r="X9" s="53"/>
    </row>
    <row r="10" spans="2:30" x14ac:dyDescent="0.2">
      <c r="B10" s="33"/>
      <c r="C10" s="33" t="s">
        <v>10</v>
      </c>
      <c r="D10" s="23" t="s">
        <v>5</v>
      </c>
      <c r="E10" s="26"/>
      <c r="F10" s="60">
        <v>183.77209999999999</v>
      </c>
      <c r="G10" s="52">
        <v>396.4117</v>
      </c>
      <c r="H10" s="52">
        <v>186.76609999999999</v>
      </c>
      <c r="I10" s="52">
        <v>401.9522</v>
      </c>
      <c r="J10" s="52">
        <v>186.12970000000001</v>
      </c>
      <c r="K10" s="52">
        <v>398.22219999999999</v>
      </c>
      <c r="L10" s="52">
        <v>190.01779999999999</v>
      </c>
      <c r="M10" s="52">
        <v>402.41500000000002</v>
      </c>
      <c r="N10" s="52">
        <v>188.07919999999999</v>
      </c>
      <c r="O10" s="61">
        <v>410.43259999999998</v>
      </c>
      <c r="P10" s="62">
        <f>MEDIAN(F10,H10,J10,L10,N10)</f>
        <v>186.76609999999999</v>
      </c>
      <c r="Q10" s="61">
        <f t="shared" si="1"/>
        <v>401.9522</v>
      </c>
      <c r="R10" s="62">
        <v>1.3130999999999999</v>
      </c>
      <c r="S10" s="61">
        <v>3.73</v>
      </c>
      <c r="T10" s="62">
        <f>P10*D36</f>
        <v>157.07029009999999</v>
      </c>
      <c r="U10" s="52">
        <f>(((P10*100)/D37)-100)</f>
        <v>-4.3206454918032762</v>
      </c>
      <c r="W10" s="53"/>
      <c r="X10" s="53"/>
    </row>
    <row r="11" spans="2:30" x14ac:dyDescent="0.2">
      <c r="B11" s="33"/>
      <c r="C11" s="33"/>
      <c r="D11" s="23" t="s">
        <v>6</v>
      </c>
      <c r="E11" s="26"/>
      <c r="F11" s="60">
        <v>189.6568</v>
      </c>
      <c r="G11" s="52">
        <v>407.9692</v>
      </c>
      <c r="H11" s="52">
        <v>196.2227</v>
      </c>
      <c r="I11" s="52">
        <v>421.18459999999999</v>
      </c>
      <c r="J11" s="52">
        <v>185.9118</v>
      </c>
      <c r="K11" s="52">
        <v>421.96199999999999</v>
      </c>
      <c r="L11" s="52">
        <v>196.1019</v>
      </c>
      <c r="M11" s="52">
        <v>411.03660000000002</v>
      </c>
      <c r="N11" s="52">
        <v>190.13800000000001</v>
      </c>
      <c r="O11" s="61">
        <v>404.8913</v>
      </c>
      <c r="P11" s="62">
        <f>MEDIAN(F11,H11,J11,L11,N11)</f>
        <v>190.13800000000001</v>
      </c>
      <c r="Q11" s="61">
        <f t="shared" si="1"/>
        <v>411.03660000000002</v>
      </c>
      <c r="R11" s="62">
        <v>4.2262000000000004</v>
      </c>
      <c r="S11" s="61">
        <v>6.1452999999999998</v>
      </c>
      <c r="T11" s="62">
        <f>P11*D36</f>
        <v>159.906058</v>
      </c>
      <c r="U11" s="52">
        <f>(((P11*100)/D37)-100)</f>
        <v>-2.5932377049180246</v>
      </c>
      <c r="W11" s="55"/>
      <c r="X11" s="55"/>
      <c r="Y11" s="55"/>
      <c r="Z11" s="55"/>
      <c r="AA11" s="55"/>
      <c r="AB11" s="55"/>
      <c r="AC11" s="55"/>
      <c r="AD11" s="55"/>
    </row>
    <row r="12" spans="2:30" x14ac:dyDescent="0.2">
      <c r="B12" s="33"/>
      <c r="C12" s="33" t="s">
        <v>28</v>
      </c>
      <c r="D12" s="23" t="s">
        <v>5</v>
      </c>
      <c r="E12" s="26"/>
      <c r="F12" s="60">
        <v>187.7612</v>
      </c>
      <c r="G12" s="52">
        <v>407.8691</v>
      </c>
      <c r="H12" s="52">
        <v>192.9675</v>
      </c>
      <c r="I12" s="52">
        <v>401.08699999999999</v>
      </c>
      <c r="J12" s="52">
        <v>187.81819999999999</v>
      </c>
      <c r="K12" s="52">
        <v>418.54849999999999</v>
      </c>
      <c r="L12" s="52">
        <v>189.83150000000001</v>
      </c>
      <c r="M12" s="52">
        <v>408.33640000000003</v>
      </c>
      <c r="N12" s="52">
        <v>188.7628</v>
      </c>
      <c r="O12" s="61">
        <v>404.91730000000001</v>
      </c>
      <c r="P12" s="62">
        <f>MEDIAN(F12,H12,J12,L12,N12)</f>
        <v>188.7628</v>
      </c>
      <c r="Q12" s="61">
        <f t="shared" si="1"/>
        <v>407.8691</v>
      </c>
      <c r="R12" s="62">
        <v>1.0016</v>
      </c>
      <c r="S12" s="61">
        <v>2.9518</v>
      </c>
      <c r="T12" s="62">
        <f>P12*D36</f>
        <v>158.74951479999999</v>
      </c>
      <c r="U12" s="52">
        <f>(((P12*100)/D37)-100)</f>
        <v>-3.2977459016393453</v>
      </c>
      <c r="W12" s="53"/>
      <c r="X12" s="53"/>
      <c r="Y12" s="55"/>
      <c r="Z12" s="55"/>
      <c r="AA12" s="55"/>
      <c r="AB12" s="55"/>
      <c r="AC12" s="55"/>
      <c r="AD12" s="55"/>
    </row>
    <row r="13" spans="2:30" ht="17" thickBot="1" x14ac:dyDescent="0.25">
      <c r="B13" s="34"/>
      <c r="C13" s="34"/>
      <c r="D13" s="16" t="s">
        <v>6</v>
      </c>
      <c r="E13" s="26"/>
      <c r="F13" s="63">
        <v>189.84209999999999</v>
      </c>
      <c r="G13" s="14">
        <v>407.58510000000001</v>
      </c>
      <c r="H13" s="14">
        <v>195.0787</v>
      </c>
      <c r="I13" s="14">
        <v>419.68540000000002</v>
      </c>
      <c r="J13" s="14">
        <v>196.6206</v>
      </c>
      <c r="K13" s="14">
        <v>418.08659999999998</v>
      </c>
      <c r="L13" s="14">
        <v>192.3158</v>
      </c>
      <c r="M13" s="14">
        <v>412.52870000000001</v>
      </c>
      <c r="N13" s="14">
        <v>188.6061</v>
      </c>
      <c r="O13" s="12">
        <v>401.13560000000001</v>
      </c>
      <c r="P13" s="13">
        <f>MEDIAN(F13,H13,J13,L13,N13)</f>
        <v>192.3158</v>
      </c>
      <c r="Q13" s="80">
        <f t="shared" si="1"/>
        <v>412.52870000000001</v>
      </c>
      <c r="R13" s="13">
        <v>2.7629000000000001</v>
      </c>
      <c r="S13" s="12">
        <v>5.5579000000000001</v>
      </c>
      <c r="T13" s="13">
        <f>P13*D36</f>
        <v>161.7375878</v>
      </c>
      <c r="U13" s="74">
        <f>(((P13*100)/D37)-100)</f>
        <v>-1.4775614754098427</v>
      </c>
      <c r="W13" s="53"/>
      <c r="X13" s="53"/>
      <c r="Y13" s="53"/>
      <c r="Z13" s="53"/>
      <c r="AA13" s="53"/>
      <c r="AB13" s="53"/>
      <c r="AC13" s="55"/>
      <c r="AD13" s="55"/>
    </row>
    <row r="14" spans="2:30" ht="17" customHeight="1" thickTop="1" x14ac:dyDescent="0.2">
      <c r="B14" s="32">
        <v>120</v>
      </c>
      <c r="C14" s="32" t="s">
        <v>7</v>
      </c>
      <c r="D14" s="22" t="s">
        <v>5</v>
      </c>
      <c r="E14" s="26"/>
      <c r="F14" s="67">
        <v>182.5275</v>
      </c>
      <c r="G14" s="65">
        <v>166.4426</v>
      </c>
      <c r="H14" s="65">
        <v>183.1446</v>
      </c>
      <c r="I14" s="65">
        <v>171.26130000000001</v>
      </c>
      <c r="J14" s="65">
        <v>183.2484</v>
      </c>
      <c r="K14" s="65">
        <v>172.45750000000001</v>
      </c>
      <c r="L14" s="65">
        <v>182.52860000000001</v>
      </c>
      <c r="M14" s="65">
        <v>168.14599999999999</v>
      </c>
      <c r="N14" s="65">
        <v>186.63570000000001</v>
      </c>
      <c r="O14" s="71">
        <v>165.30109999999999</v>
      </c>
      <c r="P14" s="64">
        <f t="shared" si="0"/>
        <v>183.1446</v>
      </c>
      <c r="Q14" s="71">
        <f t="shared" ref="Q14:Q28" si="2">MEDIAN(G14,I14,K14,M14,O14)</f>
        <v>168.14599999999999</v>
      </c>
      <c r="R14" s="64">
        <v>0.61599999999999999</v>
      </c>
      <c r="S14" s="71">
        <v>2.8449</v>
      </c>
      <c r="T14" s="64">
        <f>P14*D36</f>
        <v>154.02460859999999</v>
      </c>
      <c r="U14" s="65">
        <f>(((P14*100)/D37)-100)</f>
        <v>-6.1759221311475443</v>
      </c>
      <c r="W14" s="53"/>
      <c r="X14" s="53"/>
      <c r="Y14" s="53"/>
      <c r="Z14" s="53"/>
      <c r="AA14" s="53"/>
      <c r="AB14" s="53"/>
      <c r="AC14" s="55"/>
      <c r="AD14" s="55"/>
    </row>
    <row r="15" spans="2:30" x14ac:dyDescent="0.2">
      <c r="B15" s="33"/>
      <c r="C15" s="33"/>
      <c r="D15" s="23" t="s">
        <v>6</v>
      </c>
      <c r="E15" s="26"/>
      <c r="F15" s="60">
        <v>182.8064</v>
      </c>
      <c r="G15" s="52">
        <v>328.63630000000001</v>
      </c>
      <c r="H15" s="52">
        <v>186.04650000000001</v>
      </c>
      <c r="I15" s="52">
        <v>329.59649999999999</v>
      </c>
      <c r="J15" s="52">
        <v>184.57929999999999</v>
      </c>
      <c r="K15" s="52">
        <v>333.28059999999999</v>
      </c>
      <c r="L15" s="52">
        <v>185.8672</v>
      </c>
      <c r="M15" s="52">
        <v>328.98649999999998</v>
      </c>
      <c r="N15" s="52">
        <v>187.9169</v>
      </c>
      <c r="O15" s="61">
        <v>327.61829999999998</v>
      </c>
      <c r="P15" s="62">
        <f t="shared" si="0"/>
        <v>185.8672</v>
      </c>
      <c r="Q15" s="71">
        <f t="shared" si="2"/>
        <v>328.98649999999998</v>
      </c>
      <c r="R15" s="62">
        <v>1.2879</v>
      </c>
      <c r="S15" s="61">
        <v>0.61</v>
      </c>
      <c r="T15" s="64">
        <f>P15*D36</f>
        <v>156.31431519999998</v>
      </c>
      <c r="U15" s="65">
        <f>(((P15*100)/D37)-100)</f>
        <v>-4.7811475409835964</v>
      </c>
      <c r="W15" s="55"/>
      <c r="X15" s="53"/>
      <c r="Y15" s="53"/>
      <c r="Z15" s="53"/>
      <c r="AA15" s="53"/>
      <c r="AB15" s="53"/>
      <c r="AC15" s="55"/>
      <c r="AD15" s="55"/>
    </row>
    <row r="16" spans="2:30" x14ac:dyDescent="0.2">
      <c r="B16" s="33"/>
      <c r="C16" s="33" t="s">
        <v>8</v>
      </c>
      <c r="D16" s="23" t="s">
        <v>5</v>
      </c>
      <c r="E16" s="26"/>
      <c r="F16" s="60">
        <v>185.82210000000001</v>
      </c>
      <c r="G16" s="52">
        <v>227.4871</v>
      </c>
      <c r="H16" s="52">
        <v>187.19229999999999</v>
      </c>
      <c r="I16" s="52">
        <v>223.95150000000001</v>
      </c>
      <c r="J16" s="52">
        <v>185.63810000000001</v>
      </c>
      <c r="K16" s="52">
        <v>234.31020000000001</v>
      </c>
      <c r="L16" s="52">
        <v>187.7869</v>
      </c>
      <c r="M16" s="52">
        <v>224.5994</v>
      </c>
      <c r="N16" s="52">
        <v>184.5103</v>
      </c>
      <c r="O16" s="61">
        <v>223.6961</v>
      </c>
      <c r="P16" s="62">
        <f t="shared" si="0"/>
        <v>185.82210000000001</v>
      </c>
      <c r="Q16" s="71">
        <f t="shared" si="2"/>
        <v>224.5994</v>
      </c>
      <c r="R16" s="62">
        <v>1.3118000000000001</v>
      </c>
      <c r="S16" s="61">
        <v>0.90329999999999999</v>
      </c>
      <c r="T16" s="62">
        <f>P16*D36</f>
        <v>156.2763861</v>
      </c>
      <c r="U16" s="52">
        <f>(((P16*100)/D37)-100)</f>
        <v>-4.8042520491803202</v>
      </c>
      <c r="W16" s="53"/>
      <c r="X16" s="53"/>
      <c r="Y16" s="53"/>
      <c r="Z16" s="53"/>
      <c r="AA16" s="53"/>
      <c r="AB16" s="53"/>
      <c r="AC16" s="55"/>
      <c r="AD16" s="55"/>
    </row>
    <row r="17" spans="2:30" x14ac:dyDescent="0.2">
      <c r="B17" s="33"/>
      <c r="C17" s="33"/>
      <c r="D17" s="23" t="s">
        <v>6</v>
      </c>
      <c r="E17" s="26"/>
      <c r="F17" s="60">
        <v>186.39429999999999</v>
      </c>
      <c r="G17" s="52">
        <v>331.98739999999998</v>
      </c>
      <c r="H17" s="52">
        <v>190.0866</v>
      </c>
      <c r="I17" s="52">
        <v>327.01209999999998</v>
      </c>
      <c r="J17" s="52">
        <v>186.21700000000001</v>
      </c>
      <c r="K17" s="52">
        <v>334.32690000000002</v>
      </c>
      <c r="L17" s="52">
        <v>188.352</v>
      </c>
      <c r="M17" s="52">
        <v>336.45859999999999</v>
      </c>
      <c r="N17" s="52">
        <v>192.40620000000001</v>
      </c>
      <c r="O17" s="61">
        <v>335.92739999999998</v>
      </c>
      <c r="P17" s="62">
        <f t="shared" si="0"/>
        <v>188.352</v>
      </c>
      <c r="Q17" s="71">
        <f t="shared" si="2"/>
        <v>334.32690000000002</v>
      </c>
      <c r="R17" s="62">
        <v>1.9577</v>
      </c>
      <c r="S17" s="61">
        <v>2.1316999999999999</v>
      </c>
      <c r="T17" s="62">
        <f>P17*D36</f>
        <v>158.404032</v>
      </c>
      <c r="U17" s="52">
        <f>(((P17*100)/D37)-100)</f>
        <v>-3.5081967213114638</v>
      </c>
      <c r="W17" s="53"/>
      <c r="X17" s="53"/>
      <c r="Y17" s="53"/>
      <c r="Z17" s="53"/>
      <c r="AA17" s="53"/>
      <c r="AB17" s="53"/>
      <c r="AC17" s="55"/>
      <c r="AD17" s="55"/>
    </row>
    <row r="18" spans="2:30" x14ac:dyDescent="0.2">
      <c r="B18" s="33"/>
      <c r="C18" s="33" t="s">
        <v>9</v>
      </c>
      <c r="D18" s="23" t="s">
        <v>5</v>
      </c>
      <c r="E18" s="26"/>
      <c r="F18" s="60">
        <v>185.691</v>
      </c>
      <c r="G18" s="52">
        <v>497.89060000000001</v>
      </c>
      <c r="H18" s="52">
        <v>186.8339</v>
      </c>
      <c r="I18" s="52">
        <v>516.03570000000002</v>
      </c>
      <c r="J18" s="52">
        <v>186.12809999999999</v>
      </c>
      <c r="K18" s="52">
        <v>498.52249999999998</v>
      </c>
      <c r="L18" s="52">
        <v>187.738</v>
      </c>
      <c r="M18" s="52">
        <v>504.36040000000003</v>
      </c>
      <c r="N18" s="52">
        <v>187.99639999999999</v>
      </c>
      <c r="O18" s="61">
        <v>504.48599999999999</v>
      </c>
      <c r="P18" s="62">
        <f t="shared" si="0"/>
        <v>186.8339</v>
      </c>
      <c r="Q18" s="61">
        <f t="shared" si="2"/>
        <v>504.36040000000003</v>
      </c>
      <c r="R18" s="62">
        <v>0.90410000000000001</v>
      </c>
      <c r="S18" s="61">
        <v>5.8379000000000003</v>
      </c>
      <c r="T18" s="62">
        <f>P18*D36</f>
        <v>157.1273099</v>
      </c>
      <c r="U18" s="52">
        <f>(((P18*100)/D37)-100)</f>
        <v>-4.2859118852458948</v>
      </c>
      <c r="W18" s="53"/>
      <c r="X18" s="53"/>
      <c r="Y18" s="53"/>
      <c r="Z18" s="53"/>
      <c r="AA18" s="53"/>
      <c r="AB18" s="53"/>
      <c r="AC18" s="55"/>
      <c r="AD18" s="55"/>
    </row>
    <row r="19" spans="2:30" x14ac:dyDescent="0.2">
      <c r="B19" s="33"/>
      <c r="C19" s="33"/>
      <c r="D19" s="23" t="s">
        <v>6</v>
      </c>
      <c r="E19" s="26"/>
      <c r="F19" s="60">
        <v>185.75299999999999</v>
      </c>
      <c r="G19" s="52">
        <v>505.23039999999997</v>
      </c>
      <c r="H19" s="52">
        <v>192.02799999999999</v>
      </c>
      <c r="I19" s="52">
        <v>499.47120000000001</v>
      </c>
      <c r="J19" s="52">
        <v>185.2268</v>
      </c>
      <c r="K19" s="52">
        <v>516.05690000000004</v>
      </c>
      <c r="L19" s="52">
        <v>189.20169999999999</v>
      </c>
      <c r="M19" s="52">
        <v>509.47770000000003</v>
      </c>
      <c r="N19" s="52">
        <v>191.4667</v>
      </c>
      <c r="O19" s="61">
        <v>507.96629999999999</v>
      </c>
      <c r="P19" s="62">
        <f t="shared" si="0"/>
        <v>189.20169999999999</v>
      </c>
      <c r="Q19" s="61">
        <f t="shared" si="2"/>
        <v>507.96629999999999</v>
      </c>
      <c r="R19" s="62">
        <v>2.8262999999999998</v>
      </c>
      <c r="S19" s="61">
        <v>2.7359</v>
      </c>
      <c r="T19" s="62">
        <f>P19*D36</f>
        <v>159.11862969999999</v>
      </c>
      <c r="U19" s="52">
        <f>(((P19*100)/D37)-100)</f>
        <v>-3.0728995901639422</v>
      </c>
      <c r="W19" s="53"/>
      <c r="X19" s="53"/>
      <c r="Y19" s="53"/>
      <c r="Z19" s="53"/>
      <c r="AA19" s="53"/>
      <c r="AB19" s="53"/>
      <c r="AC19" s="55"/>
      <c r="AD19" s="55"/>
    </row>
    <row r="20" spans="2:30" x14ac:dyDescent="0.2">
      <c r="B20" s="33"/>
      <c r="C20" s="33" t="s">
        <v>10</v>
      </c>
      <c r="D20" s="23" t="s">
        <v>5</v>
      </c>
      <c r="E20" s="26"/>
      <c r="F20" s="60">
        <v>185.77780000000001</v>
      </c>
      <c r="G20" s="52">
        <v>505.73050000000001</v>
      </c>
      <c r="H20" s="52">
        <v>190.18029999999999</v>
      </c>
      <c r="I20" s="52">
        <v>507.17590000000001</v>
      </c>
      <c r="J20" s="52">
        <v>192.73750000000001</v>
      </c>
      <c r="K20" s="52">
        <v>505.97559999999999</v>
      </c>
      <c r="L20" s="52">
        <v>192.20349999999999</v>
      </c>
      <c r="M20" s="52">
        <v>522.91920000000005</v>
      </c>
      <c r="N20" s="52">
        <v>184.7261</v>
      </c>
      <c r="O20" s="61">
        <v>523.36519999999996</v>
      </c>
      <c r="P20" s="62">
        <f>MEDIAN(F20,H20,J20,L20,N20)</f>
        <v>190.18029999999999</v>
      </c>
      <c r="Q20" s="61">
        <f t="shared" si="2"/>
        <v>507.17590000000001</v>
      </c>
      <c r="R20" s="62">
        <v>2.5571999999999999</v>
      </c>
      <c r="S20" s="61">
        <v>1.4454</v>
      </c>
      <c r="T20" s="62">
        <f>P20*D36</f>
        <v>159.94163229999998</v>
      </c>
      <c r="U20" s="52">
        <f>(((P20*100)/D37)-100)</f>
        <v>-2.5715676229508233</v>
      </c>
      <c r="W20" s="55"/>
      <c r="X20" s="53"/>
      <c r="Y20" s="53"/>
      <c r="Z20" s="53"/>
      <c r="AA20" s="53"/>
      <c r="AB20" s="53"/>
      <c r="AC20" s="55"/>
      <c r="AD20" s="55"/>
    </row>
    <row r="21" spans="2:30" x14ac:dyDescent="0.2">
      <c r="B21" s="33"/>
      <c r="C21" s="33"/>
      <c r="D21" s="23" t="s">
        <v>6</v>
      </c>
      <c r="E21" s="26"/>
      <c r="F21" s="60">
        <v>189.7071</v>
      </c>
      <c r="G21" s="52">
        <v>599.62360000000001</v>
      </c>
      <c r="H21" s="52">
        <v>194.79159999999999</v>
      </c>
      <c r="I21" s="52">
        <v>607.62120000000004</v>
      </c>
      <c r="J21" s="52">
        <v>187.78630000000001</v>
      </c>
      <c r="K21" s="52">
        <v>589.39290000000005</v>
      </c>
      <c r="L21" s="52">
        <v>196.58969999999999</v>
      </c>
      <c r="M21" s="52">
        <v>611.59550000000002</v>
      </c>
      <c r="N21" s="52">
        <v>192.45849999999999</v>
      </c>
      <c r="O21" s="61">
        <v>599.14459999999997</v>
      </c>
      <c r="P21" s="62">
        <f>MEDIAN(F21,H21,J21,L21,N21)</f>
        <v>192.45849999999999</v>
      </c>
      <c r="Q21" s="61">
        <f t="shared" si="2"/>
        <v>599.62360000000001</v>
      </c>
      <c r="R21" s="62">
        <v>2.7513999999999998</v>
      </c>
      <c r="S21" s="61">
        <v>7.9976000000000003</v>
      </c>
      <c r="T21" s="62">
        <f>P21*D36</f>
        <v>161.85759849999999</v>
      </c>
      <c r="U21" s="52">
        <f>(((P21*100)/D37)-100)</f>
        <v>-1.4044569672131217</v>
      </c>
      <c r="W21" s="55"/>
      <c r="X21" s="53"/>
      <c r="Y21" s="53"/>
      <c r="Z21" s="53"/>
      <c r="AA21" s="53"/>
      <c r="AB21" s="53"/>
      <c r="AC21" s="55"/>
      <c r="AD21" s="55"/>
    </row>
    <row r="22" spans="2:30" x14ac:dyDescent="0.2">
      <c r="B22" s="33"/>
      <c r="C22" s="33" t="s">
        <v>28</v>
      </c>
      <c r="D22" s="23" t="s">
        <v>5</v>
      </c>
      <c r="E22" s="26"/>
      <c r="F22" s="60">
        <v>187.35830000000001</v>
      </c>
      <c r="G22" s="52">
        <v>509.11739999999998</v>
      </c>
      <c r="H22" s="52">
        <v>190.62799999999999</v>
      </c>
      <c r="I22" s="52">
        <v>520.81650000000002</v>
      </c>
      <c r="J22" s="52">
        <v>190.89189999999999</v>
      </c>
      <c r="K22" s="52">
        <v>514.76409999999998</v>
      </c>
      <c r="L22" s="52">
        <v>191.86089999999999</v>
      </c>
      <c r="M22" s="52">
        <v>501.36579999999998</v>
      </c>
      <c r="N22" s="52">
        <v>187.24789999999999</v>
      </c>
      <c r="O22" s="61">
        <v>524.80690000000004</v>
      </c>
      <c r="P22" s="62">
        <f>MEDIAN(F22,H22,J22,L22,N22)</f>
        <v>190.62799999999999</v>
      </c>
      <c r="Q22" s="61">
        <f t="shared" si="2"/>
        <v>514.76409999999998</v>
      </c>
      <c r="R22" s="62">
        <v>1.2329000000000001</v>
      </c>
      <c r="S22" s="61">
        <v>6.0523999999999996</v>
      </c>
      <c r="T22" s="62">
        <f>P22*D36</f>
        <v>160.31814799999998</v>
      </c>
      <c r="U22" s="52">
        <f>(((P22*100)/D37)-100)</f>
        <v>-2.3422131147541023</v>
      </c>
      <c r="W22" s="53"/>
      <c r="X22" s="53"/>
      <c r="Y22" s="53"/>
      <c r="Z22" s="53"/>
      <c r="AA22" s="53"/>
      <c r="AB22" s="53"/>
      <c r="AC22" s="55"/>
      <c r="AD22" s="55"/>
    </row>
    <row r="23" spans="2:30" ht="17" thickBot="1" x14ac:dyDescent="0.25">
      <c r="B23" s="34"/>
      <c r="C23" s="34"/>
      <c r="D23" s="16" t="s">
        <v>6</v>
      </c>
      <c r="E23" s="26"/>
      <c r="F23" s="63">
        <v>190.72640000000001</v>
      </c>
      <c r="G23" s="14">
        <v>604.71270000000004</v>
      </c>
      <c r="H23" s="14">
        <v>194.65880000000001</v>
      </c>
      <c r="I23" s="14">
        <v>603.82889999999998</v>
      </c>
      <c r="J23" s="14">
        <v>197.3997</v>
      </c>
      <c r="K23" s="14">
        <v>603.6893</v>
      </c>
      <c r="L23" s="14">
        <v>196.87860000000001</v>
      </c>
      <c r="M23" s="14">
        <v>604.31870000000004</v>
      </c>
      <c r="N23" s="14">
        <v>197.4196</v>
      </c>
      <c r="O23" s="12">
        <v>599.75109999999995</v>
      </c>
      <c r="P23" s="13">
        <f>MEDIAN(F23,H23,J23,L23,N23)</f>
        <v>196.87860000000001</v>
      </c>
      <c r="Q23" s="80">
        <f t="shared" si="2"/>
        <v>603.82889999999998</v>
      </c>
      <c r="R23" s="13">
        <v>0.54100000000000004</v>
      </c>
      <c r="S23" s="12">
        <v>0.48980000000000001</v>
      </c>
      <c r="T23" s="13">
        <f>P23*D36</f>
        <v>165.5749026</v>
      </c>
      <c r="U23" s="74">
        <f>(((P23*100)/D37)-100)</f>
        <v>0.85993852459017717</v>
      </c>
      <c r="W23" s="83" t="s">
        <v>53</v>
      </c>
      <c r="X23" s="55"/>
      <c r="Y23" s="55"/>
      <c r="Z23" s="55"/>
      <c r="AA23" s="55"/>
      <c r="AB23" s="55"/>
      <c r="AC23" s="55"/>
      <c r="AD23" s="55"/>
    </row>
    <row r="24" spans="2:30" ht="17" customHeight="1" thickTop="1" x14ac:dyDescent="0.2">
      <c r="B24" s="32">
        <v>180</v>
      </c>
      <c r="C24" s="32" t="s">
        <v>7</v>
      </c>
      <c r="D24" s="22" t="s">
        <v>5</v>
      </c>
      <c r="E24" s="26"/>
      <c r="F24" s="67">
        <v>182.767</v>
      </c>
      <c r="G24" s="65">
        <v>247.17269999999999</v>
      </c>
      <c r="H24" s="65">
        <v>183.9049</v>
      </c>
      <c r="I24" s="65">
        <v>252.08349999999999</v>
      </c>
      <c r="J24" s="65">
        <v>184.66059999999999</v>
      </c>
      <c r="K24" s="65">
        <v>250.28389999999999</v>
      </c>
      <c r="L24" s="65">
        <v>183.41919999999999</v>
      </c>
      <c r="M24" s="65">
        <v>249.95670000000001</v>
      </c>
      <c r="N24" s="65">
        <v>183.10579999999999</v>
      </c>
      <c r="O24" s="71">
        <v>256.4905</v>
      </c>
      <c r="P24" s="64">
        <f t="shared" si="0"/>
        <v>183.41919999999999</v>
      </c>
      <c r="Q24" s="71">
        <f t="shared" si="2"/>
        <v>250.28389999999999</v>
      </c>
      <c r="R24" s="64">
        <v>0.48570000000000002</v>
      </c>
      <c r="S24" s="71">
        <v>1.7996000000000001</v>
      </c>
      <c r="T24" s="64">
        <f>P24*D36</f>
        <v>154.2555472</v>
      </c>
      <c r="U24" s="65">
        <f>(((P24*100)/D37)-100)</f>
        <v>-6.0352459016393425</v>
      </c>
      <c r="W24" s="53"/>
      <c r="X24" s="55"/>
      <c r="Y24" s="55"/>
      <c r="Z24" s="55"/>
      <c r="AA24" s="55"/>
      <c r="AB24" s="55"/>
      <c r="AC24" s="55"/>
      <c r="AD24" s="55"/>
    </row>
    <row r="25" spans="2:30" x14ac:dyDescent="0.2">
      <c r="B25" s="33"/>
      <c r="C25" s="33"/>
      <c r="D25" s="23" t="s">
        <v>6</v>
      </c>
      <c r="E25" s="26"/>
      <c r="F25" s="60">
        <v>185.66749999999999</v>
      </c>
      <c r="G25" s="52">
        <v>253.77260000000001</v>
      </c>
      <c r="H25" s="52">
        <v>182.37819999999999</v>
      </c>
      <c r="I25" s="52">
        <v>258.23160000000001</v>
      </c>
      <c r="J25" s="52">
        <v>183.71289999999999</v>
      </c>
      <c r="K25" s="52">
        <v>252.45480000000001</v>
      </c>
      <c r="L25" s="52">
        <v>187.4358</v>
      </c>
      <c r="M25" s="52">
        <v>257.54500000000002</v>
      </c>
      <c r="N25" s="52">
        <v>188.7886</v>
      </c>
      <c r="O25" s="61">
        <v>261.16739999999999</v>
      </c>
      <c r="P25" s="62">
        <f t="shared" si="0"/>
        <v>185.66749999999999</v>
      </c>
      <c r="Q25" s="61">
        <f t="shared" si="2"/>
        <v>257.54500000000002</v>
      </c>
      <c r="R25" s="62">
        <v>1.9545999999999999</v>
      </c>
      <c r="S25" s="61">
        <v>3.6223999999999998</v>
      </c>
      <c r="T25" s="62">
        <f>P25*D36</f>
        <v>156.1463675</v>
      </c>
      <c r="U25" s="52">
        <f>(((P25*100)/D37)-100)</f>
        <v>-4.8834528688524586</v>
      </c>
      <c r="W25" s="53"/>
      <c r="X25" s="55"/>
      <c r="Y25" s="55"/>
      <c r="Z25" s="55"/>
      <c r="AA25" s="55"/>
      <c r="AB25" s="55"/>
      <c r="AC25" s="55"/>
      <c r="AD25" s="55"/>
    </row>
    <row r="26" spans="2:30" x14ac:dyDescent="0.2">
      <c r="B26" s="33"/>
      <c r="C26" s="33" t="s">
        <v>8</v>
      </c>
      <c r="D26" s="23" t="s">
        <v>5</v>
      </c>
      <c r="E26" s="26"/>
      <c r="F26" s="60">
        <v>184.33879999999999</v>
      </c>
      <c r="G26" s="52">
        <v>256.39830000000001</v>
      </c>
      <c r="H26" s="52">
        <v>187.9289</v>
      </c>
      <c r="I26" s="52">
        <v>255.39240000000001</v>
      </c>
      <c r="J26" s="52">
        <v>182.95439999999999</v>
      </c>
      <c r="K26" s="52">
        <v>259.28579999999999</v>
      </c>
      <c r="L26" s="52">
        <v>191.29409999999999</v>
      </c>
      <c r="M26" s="52">
        <v>261.12369999999999</v>
      </c>
      <c r="N26" s="52">
        <v>184.2287</v>
      </c>
      <c r="O26" s="61">
        <v>255.262</v>
      </c>
      <c r="P26" s="62">
        <f t="shared" si="0"/>
        <v>184.33879999999999</v>
      </c>
      <c r="Q26" s="61">
        <f t="shared" si="2"/>
        <v>256.39830000000001</v>
      </c>
      <c r="R26" s="62">
        <v>1.3844000000000001</v>
      </c>
      <c r="S26" s="61">
        <v>1.1363000000000001</v>
      </c>
      <c r="T26" s="64">
        <f>P26*D36</f>
        <v>155.02893079999998</v>
      </c>
      <c r="U26" s="65">
        <f>(((P26*100)/D37)-100)</f>
        <v>-5.5641393442623013</v>
      </c>
      <c r="W26" s="53"/>
      <c r="X26" s="55"/>
      <c r="Y26" s="55"/>
      <c r="Z26" s="55"/>
      <c r="AA26" s="55"/>
      <c r="AB26" s="55"/>
      <c r="AC26" s="55"/>
      <c r="AD26" s="55"/>
    </row>
    <row r="27" spans="2:30" x14ac:dyDescent="0.2">
      <c r="B27" s="33"/>
      <c r="C27" s="33"/>
      <c r="D27" s="23" t="s">
        <v>6</v>
      </c>
      <c r="E27" s="26"/>
      <c r="F27" s="60">
        <v>186.2612</v>
      </c>
      <c r="G27" s="52">
        <v>300.60579999999999</v>
      </c>
      <c r="H27" s="52">
        <v>191.61689999999999</v>
      </c>
      <c r="I27" s="52">
        <v>297.6454</v>
      </c>
      <c r="J27" s="52">
        <v>183.31460000000001</v>
      </c>
      <c r="K27" s="52">
        <v>305.86250000000001</v>
      </c>
      <c r="L27" s="52">
        <v>192.72540000000001</v>
      </c>
      <c r="M27" s="52">
        <v>298.52780000000001</v>
      </c>
      <c r="N27" s="52">
        <v>183.70269999999999</v>
      </c>
      <c r="O27" s="61">
        <v>299.73849999999999</v>
      </c>
      <c r="P27" s="62">
        <f t="shared" si="0"/>
        <v>186.2612</v>
      </c>
      <c r="Q27" s="61">
        <f t="shared" si="2"/>
        <v>299.73849999999999</v>
      </c>
      <c r="R27" s="62">
        <v>2.9466000000000001</v>
      </c>
      <c r="S27" s="61">
        <v>1.2107000000000001</v>
      </c>
      <c r="T27" s="62">
        <f>P27*D36</f>
        <v>156.64566919999999</v>
      </c>
      <c r="U27" s="52">
        <f>(((P27*100)/D37)-100)</f>
        <v>-4.5793032786885277</v>
      </c>
      <c r="W27" s="53"/>
    </row>
    <row r="28" spans="2:30" x14ac:dyDescent="0.2">
      <c r="B28" s="33"/>
      <c r="C28" s="33" t="s">
        <v>9</v>
      </c>
      <c r="D28" s="23" t="s">
        <v>5</v>
      </c>
      <c r="E28" s="26"/>
      <c r="F28" s="60">
        <v>188.39240000000001</v>
      </c>
      <c r="G28" s="52">
        <v>256.06229999999999</v>
      </c>
      <c r="H28" s="52">
        <v>187.20849999999999</v>
      </c>
      <c r="I28" s="52">
        <v>251.09979999999999</v>
      </c>
      <c r="J28" s="52">
        <v>191.63980000000001</v>
      </c>
      <c r="K28" s="52">
        <v>264.17570000000001</v>
      </c>
      <c r="L28" s="52">
        <v>185.51599999999999</v>
      </c>
      <c r="M28" s="52">
        <v>257.63</v>
      </c>
      <c r="N28" s="52">
        <v>191.8955</v>
      </c>
      <c r="O28" s="61">
        <v>263.73070000000001</v>
      </c>
      <c r="P28" s="62">
        <f t="shared" si="0"/>
        <v>188.39240000000001</v>
      </c>
      <c r="Q28" s="61">
        <f t="shared" si="2"/>
        <v>257.63</v>
      </c>
      <c r="R28" s="62">
        <v>2.8763999999999998</v>
      </c>
      <c r="S28" s="61">
        <v>6.1006999999999998</v>
      </c>
      <c r="T28" s="62">
        <f>P28*D36</f>
        <v>158.4380084</v>
      </c>
      <c r="U28" s="52">
        <f>(((P28*100)/D37)-100)</f>
        <v>-3.4874999999999829</v>
      </c>
      <c r="W28" s="53"/>
    </row>
    <row r="29" spans="2:30" x14ac:dyDescent="0.2">
      <c r="B29" s="33"/>
      <c r="C29" s="33"/>
      <c r="D29" s="23" t="s">
        <v>6</v>
      </c>
      <c r="E29" s="26"/>
      <c r="F29" s="60">
        <v>188.62139999999999</v>
      </c>
      <c r="G29" s="52">
        <v>295.72160000000002</v>
      </c>
      <c r="H29" s="52">
        <v>191.99289999999999</v>
      </c>
      <c r="I29" s="52">
        <v>303.48099999999999</v>
      </c>
      <c r="J29" s="52">
        <v>192.33340000000001</v>
      </c>
      <c r="K29" s="52">
        <v>298.45800000000003</v>
      </c>
      <c r="L29" s="52">
        <v>194.34889999999999</v>
      </c>
      <c r="M29" s="52">
        <v>299.221</v>
      </c>
      <c r="N29" s="52">
        <v>192.13480000000001</v>
      </c>
      <c r="O29" s="61">
        <v>294.2946</v>
      </c>
      <c r="P29" s="62">
        <f>MEDIAN(F29,H29,J29,L29,N29)</f>
        <v>192.13480000000001</v>
      </c>
      <c r="Q29" s="61">
        <f>MEDIAN(G29,I29,K29,M29,O29)</f>
        <v>298.45800000000003</v>
      </c>
      <c r="R29" s="62">
        <v>0.1986</v>
      </c>
      <c r="S29" s="61">
        <v>2.7364000000000002</v>
      </c>
      <c r="T29" s="62">
        <f>P29*D36</f>
        <v>161.5853668</v>
      </c>
      <c r="U29" s="52">
        <f>(((P29*100)/D37)-100)</f>
        <v>-1.570286885245892</v>
      </c>
      <c r="W29" s="55"/>
    </row>
    <row r="30" spans="2:30" x14ac:dyDescent="0.2">
      <c r="B30" s="33"/>
      <c r="C30" s="33" t="s">
        <v>10</v>
      </c>
      <c r="D30" s="23" t="s">
        <v>5</v>
      </c>
      <c r="E30" s="26"/>
      <c r="F30" s="60">
        <v>189.191</v>
      </c>
      <c r="G30" s="52">
        <v>299.53160000000003</v>
      </c>
      <c r="H30" s="52">
        <v>189.08629999999999</v>
      </c>
      <c r="I30" s="52">
        <v>307.11959999999999</v>
      </c>
      <c r="J30" s="52">
        <v>185.1857</v>
      </c>
      <c r="K30" s="52">
        <v>300.89929999999998</v>
      </c>
      <c r="L30" s="52">
        <v>188.01840000000001</v>
      </c>
      <c r="M30" s="52">
        <v>303.5471</v>
      </c>
      <c r="N30" s="52">
        <v>188.6249</v>
      </c>
      <c r="O30" s="61">
        <v>296.31209999999999</v>
      </c>
      <c r="P30" s="62">
        <f>MEDIAN(F30,H30,J30,L30,N30)</f>
        <v>188.6249</v>
      </c>
      <c r="Q30" s="61">
        <f>MEDIAN(G30,I30,K30,M30,O30)</f>
        <v>300.89929999999998</v>
      </c>
      <c r="R30" s="62">
        <v>0.56610000000000005</v>
      </c>
      <c r="S30" s="61">
        <v>2.6478000000000002</v>
      </c>
      <c r="T30" s="62">
        <f>P30*D36</f>
        <v>158.63354089999999</v>
      </c>
      <c r="U30" s="52">
        <f>(((P30*100)/D37)-100)</f>
        <v>-3.3683913934426215</v>
      </c>
      <c r="W30" s="55"/>
    </row>
    <row r="31" spans="2:30" x14ac:dyDescent="0.2">
      <c r="B31" s="33"/>
      <c r="C31" s="33"/>
      <c r="D31" s="23" t="s">
        <v>6</v>
      </c>
      <c r="E31" s="26"/>
      <c r="F31" s="60">
        <v>191.57159999999999</v>
      </c>
      <c r="G31" s="52">
        <v>616.41</v>
      </c>
      <c r="H31" s="52">
        <v>191.50530000000001</v>
      </c>
      <c r="I31" s="52">
        <v>621.75040000000001</v>
      </c>
      <c r="J31" s="52">
        <v>196.38419999999999</v>
      </c>
      <c r="K31" s="52">
        <v>639.23990000000003</v>
      </c>
      <c r="L31" s="52">
        <v>188.81219999999999</v>
      </c>
      <c r="M31" s="52">
        <v>638.84849999999994</v>
      </c>
      <c r="N31" s="52">
        <v>195.1842</v>
      </c>
      <c r="O31" s="61">
        <v>625.60979999999995</v>
      </c>
      <c r="P31" s="62">
        <f>MEDIAN(F31,H31,J31,L31,N31)</f>
        <v>191.57159999999999</v>
      </c>
      <c r="Q31" s="61">
        <f>MEDIAN(G31,I31,K31,M31,O31)</f>
        <v>625.60979999999995</v>
      </c>
      <c r="R31" s="62">
        <v>2.7593999999999999</v>
      </c>
      <c r="S31" s="61">
        <v>9.1997999999999998</v>
      </c>
      <c r="T31" s="62">
        <f>P31*D36</f>
        <v>161.1117156</v>
      </c>
      <c r="U31" s="52">
        <f>(((P31*100)/D37)-100)</f>
        <v>-1.858811475409837</v>
      </c>
    </row>
    <row r="32" spans="2:30" x14ac:dyDescent="0.2">
      <c r="B32" s="33"/>
      <c r="C32" s="33" t="s">
        <v>28</v>
      </c>
      <c r="D32" s="23" t="s">
        <v>5</v>
      </c>
      <c r="E32" s="26"/>
      <c r="F32" s="60">
        <v>184.8767</v>
      </c>
      <c r="G32" s="52">
        <v>304.5093</v>
      </c>
      <c r="H32" s="52">
        <v>190.0222</v>
      </c>
      <c r="I32" s="52">
        <v>304.44159999999999</v>
      </c>
      <c r="J32" s="52">
        <v>189.54069999999999</v>
      </c>
      <c r="K32" s="52">
        <v>299.68779999999998</v>
      </c>
      <c r="L32" s="52">
        <v>181.82400000000001</v>
      </c>
      <c r="M32" s="52">
        <v>305.10770000000002</v>
      </c>
      <c r="N32" s="52">
        <v>190.22470000000001</v>
      </c>
      <c r="O32" s="61">
        <v>312.06610000000001</v>
      </c>
      <c r="P32" s="62">
        <f>MEDIAN(F32,H32,J32,L32,N32)</f>
        <v>189.54069999999999</v>
      </c>
      <c r="Q32" s="61">
        <f>MEDIAN(G32,I32,K32,M32,O32)</f>
        <v>304.5093</v>
      </c>
      <c r="R32" s="62">
        <v>0.68400000000000005</v>
      </c>
      <c r="S32" s="61">
        <v>0.59840000000000004</v>
      </c>
      <c r="T32" s="64">
        <f>P32*D36</f>
        <v>159.40372869999999</v>
      </c>
      <c r="U32" s="65">
        <f>(((P32*100)/D37)-100)</f>
        <v>-2.8992315573770497</v>
      </c>
    </row>
    <row r="33" spans="2:25" ht="17" thickBot="1" x14ac:dyDescent="0.25">
      <c r="B33" s="34"/>
      <c r="C33" s="34"/>
      <c r="D33" s="16" t="s">
        <v>6</v>
      </c>
      <c r="E33" s="27"/>
      <c r="F33" s="63">
        <v>188.97829999999999</v>
      </c>
      <c r="G33" s="14">
        <v>618.05190000000005</v>
      </c>
      <c r="H33" s="14">
        <v>194.00620000000001</v>
      </c>
      <c r="I33" s="14">
        <v>640.37360000000001</v>
      </c>
      <c r="J33" s="14">
        <v>194.0615</v>
      </c>
      <c r="K33" s="14">
        <v>629.15049999999997</v>
      </c>
      <c r="L33" s="14">
        <v>196.23939999999999</v>
      </c>
      <c r="M33" s="14">
        <v>623.90560000000005</v>
      </c>
      <c r="N33" s="14">
        <v>185.7371</v>
      </c>
      <c r="O33" s="12">
        <v>629.25009999999997</v>
      </c>
      <c r="P33" s="13">
        <f>MEDIAN(F33,H33,J33,L33,N33)</f>
        <v>194.00620000000001</v>
      </c>
      <c r="Q33" s="80">
        <f>MEDIAN(G33,I33,K33,M33,O33)</f>
        <v>629.15049999999997</v>
      </c>
      <c r="R33" s="13">
        <v>2.2332000000000001</v>
      </c>
      <c r="S33" s="12">
        <v>5.2449000000000003</v>
      </c>
      <c r="T33" s="13">
        <f>P33*D36</f>
        <v>163.15921420000001</v>
      </c>
      <c r="U33" s="74">
        <f>(((P33*100)/D37)-100)</f>
        <v>-0.61157786885246423</v>
      </c>
    </row>
    <row r="34" spans="2:25" ht="17" thickTop="1" x14ac:dyDescent="0.2"/>
    <row r="35" spans="2:25" x14ac:dyDescent="0.2">
      <c r="B35" s="28"/>
      <c r="C35" s="28"/>
      <c r="D35" s="28"/>
      <c r="E35" s="28"/>
      <c r="F35" s="28"/>
      <c r="W35" s="53"/>
      <c r="X35" s="53"/>
      <c r="Y35" s="54"/>
    </row>
    <row r="36" spans="2:25" x14ac:dyDescent="0.2">
      <c r="B36" s="28"/>
      <c r="C36" s="29" t="s">
        <v>4</v>
      </c>
      <c r="D36" s="43">
        <v>0.84099999999999997</v>
      </c>
      <c r="E36" s="43"/>
      <c r="W36" s="53"/>
      <c r="X36" s="53"/>
      <c r="Y36" s="54"/>
    </row>
    <row r="37" spans="2:25" x14ac:dyDescent="0.2">
      <c r="B37" s="28"/>
      <c r="C37" s="30" t="s">
        <v>11</v>
      </c>
      <c r="D37" s="44">
        <v>195.2</v>
      </c>
      <c r="E37" s="44"/>
      <c r="F37" s="28"/>
      <c r="W37" s="53"/>
      <c r="X37" s="53"/>
      <c r="Y37" s="54"/>
    </row>
    <row r="38" spans="2:25" x14ac:dyDescent="0.2">
      <c r="B38" s="28"/>
      <c r="C38" s="30" t="s">
        <v>12</v>
      </c>
      <c r="D38" s="44">
        <v>164.1</v>
      </c>
      <c r="E38" s="44"/>
      <c r="F38" s="28"/>
    </row>
    <row r="41" spans="2:25" x14ac:dyDescent="0.2"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3" spans="2:25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A9EA-2825-3440-BAA9-717B73514BA9}">
  <sheetPr>
    <tabColor theme="9"/>
  </sheetPr>
  <dimension ref="B1:AA43"/>
  <sheetViews>
    <sheetView zoomScale="168" zoomScaleNormal="168" workbookViewId="0">
      <selection activeCell="B2" sqref="B2:B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7" ht="22" customHeight="1" x14ac:dyDescent="0.2"/>
    <row r="2" spans="2:27" ht="36" customHeight="1" x14ac:dyDescent="0.2">
      <c r="B2" s="35" t="s">
        <v>36</v>
      </c>
      <c r="C2" s="35" t="s">
        <v>19</v>
      </c>
      <c r="D2" s="47" t="s">
        <v>18</v>
      </c>
      <c r="E2" s="24"/>
      <c r="F2" s="39" t="s">
        <v>29</v>
      </c>
      <c r="G2" s="33"/>
      <c r="H2" s="33" t="s">
        <v>31</v>
      </c>
      <c r="I2" s="33"/>
      <c r="J2" s="33" t="s">
        <v>32</v>
      </c>
      <c r="K2" s="33"/>
      <c r="L2" s="33" t="s">
        <v>33</v>
      </c>
      <c r="M2" s="33"/>
      <c r="N2" s="33" t="s">
        <v>34</v>
      </c>
      <c r="O2" s="40"/>
      <c r="P2" s="38" t="s">
        <v>35</v>
      </c>
      <c r="Q2" s="38"/>
      <c r="R2" s="45" t="s">
        <v>38</v>
      </c>
      <c r="S2" s="46"/>
      <c r="T2" s="41" t="s">
        <v>21</v>
      </c>
      <c r="U2" s="35" t="s">
        <v>37</v>
      </c>
    </row>
    <row r="3" spans="2:27" ht="37" customHeight="1" thickBot="1" x14ac:dyDescent="0.25">
      <c r="B3" s="37"/>
      <c r="C3" s="36"/>
      <c r="D3" s="48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42"/>
      <c r="U3" s="37"/>
    </row>
    <row r="4" spans="2:27" ht="17" thickTop="1" x14ac:dyDescent="0.2">
      <c r="B4" s="32">
        <v>60</v>
      </c>
      <c r="C4" s="32" t="s">
        <v>7</v>
      </c>
      <c r="D4" s="22" t="s">
        <v>5</v>
      </c>
      <c r="E4" s="26"/>
      <c r="F4" s="56">
        <v>221.39680000000001</v>
      </c>
      <c r="G4" s="57">
        <v>118.4134</v>
      </c>
      <c r="H4" s="57">
        <v>220.2978</v>
      </c>
      <c r="I4" s="57">
        <v>117.72150000000001</v>
      </c>
      <c r="J4" s="57">
        <v>218.95840000000001</v>
      </c>
      <c r="K4" s="57">
        <v>121.7281</v>
      </c>
      <c r="L4" s="57">
        <v>220.2354</v>
      </c>
      <c r="M4" s="57">
        <v>120.28319999999999</v>
      </c>
      <c r="N4" s="57">
        <v>219.05590000000001</v>
      </c>
      <c r="O4" s="58">
        <v>115.91459999999999</v>
      </c>
      <c r="P4" s="59">
        <f>MEDIAN(F4,H4,J4,L4,N4)</f>
        <v>220.2354</v>
      </c>
      <c r="Q4" s="58">
        <f>MEDIAN(G4,I4,K4,M4,O4)</f>
        <v>118.4134</v>
      </c>
      <c r="R4" s="59">
        <v>1.1614</v>
      </c>
      <c r="S4" s="58">
        <v>1.8697999999999999</v>
      </c>
      <c r="T4" s="59">
        <f>P4*D36</f>
        <v>227.94363899999999</v>
      </c>
      <c r="U4" s="57">
        <f>(((P4*100)/D37)-100)</f>
        <v>11.207533831549185</v>
      </c>
    </row>
    <row r="5" spans="2:27" x14ac:dyDescent="0.2">
      <c r="B5" s="33"/>
      <c r="C5" s="33"/>
      <c r="D5" s="23" t="s">
        <v>6</v>
      </c>
      <c r="E5" s="26"/>
      <c r="F5" s="60">
        <v>214.00020000000001</v>
      </c>
      <c r="G5" s="52">
        <v>275.39370000000002</v>
      </c>
      <c r="H5" s="52">
        <v>216.60290000000001</v>
      </c>
      <c r="I5" s="52">
        <v>280.35059999999999</v>
      </c>
      <c r="J5" s="52">
        <v>216.3528</v>
      </c>
      <c r="K5" s="52">
        <v>276.59429999999998</v>
      </c>
      <c r="L5" s="52">
        <v>219.5736</v>
      </c>
      <c r="M5" s="52">
        <v>273.12310000000002</v>
      </c>
      <c r="N5" s="52">
        <v>212.81200000000001</v>
      </c>
      <c r="O5" s="61">
        <v>273.77019999999999</v>
      </c>
      <c r="P5" s="62">
        <f t="shared" ref="P5:P33" si="0">MEDIAN(F5,H5,J5,L5,N5)</f>
        <v>216.3528</v>
      </c>
      <c r="Q5" s="61">
        <f t="shared" ref="Q5:Q33" si="1">MEDIAN(G5,I5,K5,M5,O5)</f>
        <v>275.39370000000002</v>
      </c>
      <c r="R5" s="62">
        <v>2.3525999999999998</v>
      </c>
      <c r="S5" s="61">
        <v>1.6234999999999999</v>
      </c>
      <c r="T5" s="62">
        <f>P5*D36</f>
        <v>223.92514799999998</v>
      </c>
      <c r="U5" s="52">
        <f>(((P5*100)/D37)-100)</f>
        <v>9.2470208038780015</v>
      </c>
    </row>
    <row r="6" spans="2:27" x14ac:dyDescent="0.2">
      <c r="B6" s="33"/>
      <c r="C6" s="33" t="s">
        <v>8</v>
      </c>
      <c r="D6" s="23" t="s">
        <v>5</v>
      </c>
      <c r="E6" s="26"/>
      <c r="F6" s="60">
        <v>220.4205</v>
      </c>
      <c r="G6" s="52">
        <v>176.90860000000001</v>
      </c>
      <c r="H6" s="52">
        <v>218.11359999999999</v>
      </c>
      <c r="I6" s="52">
        <v>175.5145</v>
      </c>
      <c r="J6" s="52">
        <v>222.94630000000001</v>
      </c>
      <c r="K6" s="52">
        <v>173.52180000000001</v>
      </c>
      <c r="L6" s="52">
        <v>220.96709999999999</v>
      </c>
      <c r="M6" s="52">
        <v>175.45070000000001</v>
      </c>
      <c r="N6" s="52">
        <v>219.8082</v>
      </c>
      <c r="O6" s="61">
        <v>175.1421</v>
      </c>
      <c r="P6" s="62">
        <f t="shared" si="0"/>
        <v>220.4205</v>
      </c>
      <c r="Q6" s="61">
        <f t="shared" si="1"/>
        <v>175.45070000000001</v>
      </c>
      <c r="R6" s="62">
        <v>0.61229999999999996</v>
      </c>
      <c r="S6" s="61">
        <v>0.30859999999999999</v>
      </c>
      <c r="T6" s="62">
        <f>P6*D36</f>
        <v>228.13521749999998</v>
      </c>
      <c r="U6" s="52">
        <f>(((P6*100)/D37)-100)</f>
        <v>11.300999798020598</v>
      </c>
    </row>
    <row r="7" spans="2:27" x14ac:dyDescent="0.2">
      <c r="B7" s="33"/>
      <c r="C7" s="33"/>
      <c r="D7" s="23" t="s">
        <v>6</v>
      </c>
      <c r="E7" s="26"/>
      <c r="F7" s="60">
        <v>213.81970000000001</v>
      </c>
      <c r="G7" s="52">
        <v>280.65730000000002</v>
      </c>
      <c r="H7" s="52">
        <v>215.81020000000001</v>
      </c>
      <c r="I7" s="52">
        <v>275.91180000000003</v>
      </c>
      <c r="J7" s="52">
        <v>221.40479999999999</v>
      </c>
      <c r="K7" s="52">
        <v>287.66860000000003</v>
      </c>
      <c r="L7" s="52">
        <v>221.26079999999999</v>
      </c>
      <c r="M7" s="52">
        <v>287.17529999999999</v>
      </c>
      <c r="N7" s="52">
        <v>215.15360000000001</v>
      </c>
      <c r="O7" s="61">
        <v>288.36669999999998</v>
      </c>
      <c r="P7" s="62">
        <f t="shared" si="0"/>
        <v>215.81020000000001</v>
      </c>
      <c r="Q7" s="61">
        <f t="shared" si="1"/>
        <v>287.17529999999999</v>
      </c>
      <c r="R7" s="62">
        <v>1.9904999999999999</v>
      </c>
      <c r="S7" s="61">
        <v>1.1914</v>
      </c>
      <c r="T7" s="62">
        <f>P7*D36</f>
        <v>223.36355699999999</v>
      </c>
      <c r="U7" s="52">
        <f>(((P7*100)/D37)-100)</f>
        <v>8.9730357503534748</v>
      </c>
    </row>
    <row r="8" spans="2:27" x14ac:dyDescent="0.2">
      <c r="B8" s="33"/>
      <c r="C8" s="33" t="s">
        <v>9</v>
      </c>
      <c r="D8" s="23" t="s">
        <v>5</v>
      </c>
      <c r="E8" s="26"/>
      <c r="F8" s="60">
        <v>219.15889999999999</v>
      </c>
      <c r="G8" s="52">
        <v>288.4128</v>
      </c>
      <c r="H8" s="52">
        <v>222.65639999999999</v>
      </c>
      <c r="I8" s="52">
        <v>285.38990000000001</v>
      </c>
      <c r="J8" s="52">
        <v>220.16059999999999</v>
      </c>
      <c r="K8" s="52">
        <v>298.89420000000001</v>
      </c>
      <c r="L8" s="52">
        <v>225.59899999999999</v>
      </c>
      <c r="M8" s="52">
        <v>297.06880000000001</v>
      </c>
      <c r="N8" s="52">
        <v>217.1559</v>
      </c>
      <c r="O8" s="61">
        <v>292.18529999999998</v>
      </c>
      <c r="P8" s="62">
        <f t="shared" si="0"/>
        <v>220.16059999999999</v>
      </c>
      <c r="Q8" s="61">
        <f t="shared" si="1"/>
        <v>292.18529999999998</v>
      </c>
      <c r="R8" s="62">
        <v>2.4958</v>
      </c>
      <c r="S8" s="61">
        <v>4.8834999999999997</v>
      </c>
      <c r="T8" s="62">
        <f>P8*D36</f>
        <v>227.86622099999997</v>
      </c>
      <c r="U8" s="52">
        <f>(((P8*100)/D37)-100)</f>
        <v>11.169763684104211</v>
      </c>
    </row>
    <row r="9" spans="2:27" x14ac:dyDescent="0.2">
      <c r="B9" s="33"/>
      <c r="C9" s="33"/>
      <c r="D9" s="23" t="s">
        <v>6</v>
      </c>
      <c r="E9" s="26"/>
      <c r="F9" s="60">
        <v>212.03129999999999</v>
      </c>
      <c r="G9" s="52">
        <v>298.22480000000002</v>
      </c>
      <c r="H9" s="52">
        <v>216.29580000000001</v>
      </c>
      <c r="I9" s="52">
        <v>302.34280000000001</v>
      </c>
      <c r="J9" s="52">
        <v>212.8356</v>
      </c>
      <c r="K9" s="52">
        <v>300.83420000000001</v>
      </c>
      <c r="L9" s="52">
        <v>209.58860000000001</v>
      </c>
      <c r="M9" s="52">
        <v>296.63150000000002</v>
      </c>
      <c r="N9" s="52">
        <v>213.64109999999999</v>
      </c>
      <c r="O9" s="61">
        <v>296.9443</v>
      </c>
      <c r="P9" s="62">
        <f t="shared" si="0"/>
        <v>212.8356</v>
      </c>
      <c r="Q9" s="61">
        <f t="shared" si="1"/>
        <v>298.22480000000002</v>
      </c>
      <c r="R9" s="62">
        <v>0.80549999999999999</v>
      </c>
      <c r="S9" s="61">
        <v>1.5932999999999999</v>
      </c>
      <c r="T9" s="62">
        <f>P9*D36</f>
        <v>220.28484599999999</v>
      </c>
      <c r="U9" s="52">
        <f>(((P9*100)/D37)-100)</f>
        <v>7.4710159563724545</v>
      </c>
    </row>
    <row r="10" spans="2:27" x14ac:dyDescent="0.2">
      <c r="B10" s="33"/>
      <c r="C10" s="33" t="s">
        <v>10</v>
      </c>
      <c r="D10" s="23" t="s">
        <v>5</v>
      </c>
      <c r="E10" s="26"/>
      <c r="F10" s="60">
        <v>215.6052</v>
      </c>
      <c r="G10" s="52">
        <v>337.029</v>
      </c>
      <c r="H10" s="52">
        <v>221.59209999999999</v>
      </c>
      <c r="I10" s="52">
        <v>330.08800000000002</v>
      </c>
      <c r="J10" s="52">
        <v>215.32990000000001</v>
      </c>
      <c r="K10" s="52">
        <v>332.24650000000003</v>
      </c>
      <c r="L10" s="52">
        <v>215.8184</v>
      </c>
      <c r="M10" s="52">
        <v>347.85879999999997</v>
      </c>
      <c r="N10" s="52">
        <v>220.4726</v>
      </c>
      <c r="O10" s="61">
        <v>349.8775</v>
      </c>
      <c r="P10" s="62">
        <f t="shared" si="0"/>
        <v>215.8184</v>
      </c>
      <c r="Q10" s="61">
        <f t="shared" si="1"/>
        <v>337.029</v>
      </c>
      <c r="R10" s="62">
        <v>0.48849999999999999</v>
      </c>
      <c r="S10" s="61">
        <v>6.9409999999999998</v>
      </c>
      <c r="T10" s="62">
        <f>P10*D36</f>
        <v>223.37204399999999</v>
      </c>
      <c r="U10" s="52">
        <f>(((P10*100)/D37)-100)</f>
        <v>8.9771763280145507</v>
      </c>
    </row>
    <row r="11" spans="2:27" x14ac:dyDescent="0.2">
      <c r="B11" s="33"/>
      <c r="C11" s="33"/>
      <c r="D11" s="23" t="s">
        <v>6</v>
      </c>
      <c r="E11" s="26"/>
      <c r="F11" s="60">
        <v>212.7824</v>
      </c>
      <c r="G11" s="52">
        <v>345.65280000000001</v>
      </c>
      <c r="H11" s="52">
        <v>208.91800000000001</v>
      </c>
      <c r="I11" s="52">
        <v>350.5772</v>
      </c>
      <c r="J11" s="52">
        <v>210.16200000000001</v>
      </c>
      <c r="K11" s="52">
        <v>354.48989999999998</v>
      </c>
      <c r="L11" s="52">
        <v>212.75</v>
      </c>
      <c r="M11" s="52">
        <v>341.60270000000003</v>
      </c>
      <c r="N11" s="52">
        <v>217.4811</v>
      </c>
      <c r="O11" s="61">
        <v>343.74669999999998</v>
      </c>
      <c r="P11" s="62">
        <f t="shared" si="0"/>
        <v>212.75</v>
      </c>
      <c r="Q11" s="61">
        <f t="shared" si="1"/>
        <v>345.65280000000001</v>
      </c>
      <c r="R11" s="62">
        <v>2.5880000000000001</v>
      </c>
      <c r="S11" s="61">
        <v>4.0500999999999996</v>
      </c>
      <c r="T11" s="62">
        <f>P11*D36</f>
        <v>220.19624999999999</v>
      </c>
      <c r="U11" s="52">
        <f>(((P11*100)/D37)-100)</f>
        <v>7.4277923651787603</v>
      </c>
    </row>
    <row r="12" spans="2:27" x14ac:dyDescent="0.2">
      <c r="B12" s="33"/>
      <c r="C12" s="33" t="s">
        <v>28</v>
      </c>
      <c r="D12" s="23" t="s">
        <v>5</v>
      </c>
      <c r="E12" s="26"/>
      <c r="F12" s="60">
        <v>216.15889999999999</v>
      </c>
      <c r="G12" s="52">
        <v>334.53949999999998</v>
      </c>
      <c r="H12" s="52">
        <v>223.48750000000001</v>
      </c>
      <c r="I12" s="52">
        <v>338.64150000000001</v>
      </c>
      <c r="J12" s="52">
        <v>211.91679999999999</v>
      </c>
      <c r="K12" s="52">
        <v>338.05959999999999</v>
      </c>
      <c r="L12" s="52">
        <v>211.80080000000001</v>
      </c>
      <c r="M12" s="52">
        <v>346.51510000000002</v>
      </c>
      <c r="N12" s="52">
        <v>212.9547</v>
      </c>
      <c r="O12" s="61">
        <v>330.76609999999999</v>
      </c>
      <c r="P12" s="62">
        <f t="shared" si="0"/>
        <v>212.9547</v>
      </c>
      <c r="Q12" s="61">
        <f t="shared" si="1"/>
        <v>338.05959999999999</v>
      </c>
      <c r="R12" s="62">
        <v>1.1538999999999999</v>
      </c>
      <c r="S12" s="61">
        <v>3.5200999999999998</v>
      </c>
      <c r="T12" s="62">
        <f>P12*D36</f>
        <v>220.40811449999998</v>
      </c>
      <c r="U12" s="52">
        <f>(((P12*100)/D37)-100)</f>
        <v>7.5311553221571472</v>
      </c>
    </row>
    <row r="13" spans="2:27" ht="17" thickBot="1" x14ac:dyDescent="0.25">
      <c r="B13" s="34"/>
      <c r="C13" s="34"/>
      <c r="D13" s="16" t="s">
        <v>6</v>
      </c>
      <c r="E13" s="26"/>
      <c r="F13" s="63">
        <v>206.32169999999999</v>
      </c>
      <c r="G13" s="14">
        <v>356.98779999999999</v>
      </c>
      <c r="H13" s="14">
        <v>210.50579999999999</v>
      </c>
      <c r="I13" s="14">
        <v>355.99270000000001</v>
      </c>
      <c r="J13" s="14">
        <v>204.9537</v>
      </c>
      <c r="K13" s="14">
        <v>361.55689999999998</v>
      </c>
      <c r="L13" s="14">
        <v>211.26429999999999</v>
      </c>
      <c r="M13" s="14">
        <v>362.73259999999999</v>
      </c>
      <c r="N13" s="14">
        <v>210.30860000000001</v>
      </c>
      <c r="O13" s="12">
        <v>356.21929999999998</v>
      </c>
      <c r="P13" s="13">
        <f t="shared" si="0"/>
        <v>210.30860000000001</v>
      </c>
      <c r="Q13" s="12">
        <f t="shared" si="1"/>
        <v>356.98779999999999</v>
      </c>
      <c r="R13" s="13">
        <v>0.95569999999999999</v>
      </c>
      <c r="S13" s="12">
        <v>0.99509999999999998</v>
      </c>
      <c r="T13" s="13">
        <f>P13*D36</f>
        <v>217.66940099999999</v>
      </c>
      <c r="U13" s="74">
        <f>(((P13*100)/D37)-100)</f>
        <v>6.1950111088669075</v>
      </c>
      <c r="W13" s="83" t="s">
        <v>54</v>
      </c>
    </row>
    <row r="14" spans="2:27" ht="17" customHeight="1" thickTop="1" x14ac:dyDescent="0.2">
      <c r="B14" s="32">
        <v>120</v>
      </c>
      <c r="C14" s="32" t="s">
        <v>7</v>
      </c>
      <c r="D14" s="22" t="s">
        <v>5</v>
      </c>
      <c r="E14" s="26"/>
      <c r="F14" s="56">
        <v>204.62360000000001</v>
      </c>
      <c r="G14" s="57">
        <v>266.70859999999999</v>
      </c>
      <c r="H14" s="57">
        <v>211.27070000000001</v>
      </c>
      <c r="I14" s="57">
        <v>275.16230000000002</v>
      </c>
      <c r="J14" s="57">
        <v>210.6516</v>
      </c>
      <c r="K14" s="57">
        <v>262.70420000000001</v>
      </c>
      <c r="L14" s="57">
        <v>201.25540000000001</v>
      </c>
      <c r="M14" s="57">
        <v>268.25220000000002</v>
      </c>
      <c r="N14" s="57">
        <v>211.9442</v>
      </c>
      <c r="O14" s="58">
        <v>262.1463</v>
      </c>
      <c r="P14" s="59">
        <f t="shared" si="0"/>
        <v>210.6516</v>
      </c>
      <c r="Q14" s="58">
        <f t="shared" si="1"/>
        <v>266.70859999999999</v>
      </c>
      <c r="R14" s="59">
        <v>1.2926</v>
      </c>
      <c r="S14" s="58">
        <v>4.0044000000000004</v>
      </c>
      <c r="T14" s="62">
        <f>P14*D36</f>
        <v>218.024406</v>
      </c>
      <c r="U14" s="52">
        <f>(((P14*100)/D37)-100)</f>
        <v>6.3682084427388475</v>
      </c>
      <c r="W14" s="55"/>
      <c r="X14" s="55"/>
      <c r="Y14" s="55"/>
      <c r="Z14" s="55"/>
      <c r="AA14" s="55"/>
    </row>
    <row r="15" spans="2:27" x14ac:dyDescent="0.2">
      <c r="B15" s="33"/>
      <c r="C15" s="33"/>
      <c r="D15" s="23" t="s">
        <v>6</v>
      </c>
      <c r="E15" s="26"/>
      <c r="F15" s="60">
        <v>188.64869999999999</v>
      </c>
      <c r="G15" s="52">
        <v>399.6309</v>
      </c>
      <c r="H15" s="52">
        <v>191.61349999999999</v>
      </c>
      <c r="I15" s="52">
        <v>412.28100000000001</v>
      </c>
      <c r="J15" s="52">
        <v>191.07650000000001</v>
      </c>
      <c r="K15" s="52">
        <v>400.63990000000001</v>
      </c>
      <c r="L15" s="52">
        <v>187.2011</v>
      </c>
      <c r="M15" s="52">
        <v>406.20170000000002</v>
      </c>
      <c r="N15" s="52">
        <v>187.9598</v>
      </c>
      <c r="O15" s="61">
        <v>414.79730000000001</v>
      </c>
      <c r="P15" s="62">
        <f t="shared" si="0"/>
        <v>188.64869999999999</v>
      </c>
      <c r="Q15" s="61">
        <f t="shared" si="1"/>
        <v>406.20170000000002</v>
      </c>
      <c r="R15" s="62">
        <v>1.4476</v>
      </c>
      <c r="S15" s="61">
        <v>6.0792999999999999</v>
      </c>
      <c r="T15" s="62">
        <f>P15*D36</f>
        <v>195.25140449999998</v>
      </c>
      <c r="U15" s="52">
        <f>(((P15*100)/D37)-100)</f>
        <v>-4.7421228034740466</v>
      </c>
      <c r="W15" s="55"/>
      <c r="X15" s="55"/>
      <c r="Y15" s="55"/>
      <c r="Z15" s="55"/>
      <c r="AA15" s="55"/>
    </row>
    <row r="16" spans="2:27" x14ac:dyDescent="0.2">
      <c r="B16" s="33"/>
      <c r="C16" s="33" t="s">
        <v>8</v>
      </c>
      <c r="D16" s="23" t="s">
        <v>5</v>
      </c>
      <c r="E16" s="26"/>
      <c r="F16" s="60">
        <v>204.16480000000001</v>
      </c>
      <c r="G16" s="52">
        <v>598.77139999999997</v>
      </c>
      <c r="H16" s="52">
        <v>207.76650000000001</v>
      </c>
      <c r="I16" s="52">
        <v>594.35260000000005</v>
      </c>
      <c r="J16" s="52">
        <v>208.92060000000001</v>
      </c>
      <c r="K16" s="52">
        <v>591.67849999999999</v>
      </c>
      <c r="L16" s="52">
        <v>210.61680000000001</v>
      </c>
      <c r="M16" s="52">
        <v>590.6558</v>
      </c>
      <c r="N16" s="52">
        <v>210.1266</v>
      </c>
      <c r="O16" s="61">
        <v>609.72280000000001</v>
      </c>
      <c r="P16" s="62">
        <f t="shared" si="0"/>
        <v>208.92060000000001</v>
      </c>
      <c r="Q16" s="61">
        <f t="shared" si="1"/>
        <v>594.35260000000005</v>
      </c>
      <c r="R16" s="62">
        <v>1.206</v>
      </c>
      <c r="S16" s="61">
        <v>3.6968000000000001</v>
      </c>
      <c r="T16" s="62">
        <f>P16*D36</f>
        <v>216.232821</v>
      </c>
      <c r="U16" s="52">
        <f>(((P16*100)/D37)-100)</f>
        <v>5.4941425974550668</v>
      </c>
      <c r="W16" s="53"/>
      <c r="X16" s="53"/>
      <c r="Y16" s="53"/>
      <c r="Z16" s="53"/>
      <c r="AA16" s="55"/>
    </row>
    <row r="17" spans="2:27" x14ac:dyDescent="0.2">
      <c r="B17" s="33"/>
      <c r="C17" s="33"/>
      <c r="D17" s="23" t="s">
        <v>6</v>
      </c>
      <c r="E17" s="26"/>
      <c r="F17" s="60">
        <v>190.58009999999999</v>
      </c>
      <c r="G17" s="52">
        <v>602.85530000000006</v>
      </c>
      <c r="H17" s="52">
        <v>195.28129999999999</v>
      </c>
      <c r="I17" s="52">
        <v>599.71709999999996</v>
      </c>
      <c r="J17" s="52">
        <v>189.45099999999999</v>
      </c>
      <c r="K17" s="52">
        <v>591.77340000000004</v>
      </c>
      <c r="L17" s="52">
        <v>195.4623</v>
      </c>
      <c r="M17" s="52">
        <v>600.76589999999999</v>
      </c>
      <c r="N17" s="52">
        <v>187.6473</v>
      </c>
      <c r="O17" s="61">
        <v>624.21439999999996</v>
      </c>
      <c r="P17" s="62">
        <f t="shared" si="0"/>
        <v>190.58009999999999</v>
      </c>
      <c r="Q17" s="61">
        <f t="shared" si="1"/>
        <v>600.76589999999999</v>
      </c>
      <c r="R17" s="62">
        <v>2.9327999999999999</v>
      </c>
      <c r="S17" s="61">
        <v>2.0893999999999999</v>
      </c>
      <c r="T17" s="62">
        <f>P17*D36</f>
        <v>197.25040349999998</v>
      </c>
      <c r="U17" s="52">
        <f>(((P17*100)/D37)-100)</f>
        <v>-3.7668652797414666</v>
      </c>
      <c r="W17" s="53"/>
      <c r="X17" s="53"/>
      <c r="Y17" s="53"/>
      <c r="Z17" s="53"/>
      <c r="AA17" s="55"/>
    </row>
    <row r="18" spans="2:27" x14ac:dyDescent="0.2">
      <c r="B18" s="33"/>
      <c r="C18" s="33" t="s">
        <v>9</v>
      </c>
      <c r="D18" s="23" t="s">
        <v>5</v>
      </c>
      <c r="E18" s="26"/>
      <c r="F18" s="60">
        <v>204.7765</v>
      </c>
      <c r="G18" s="52">
        <v>596.6961</v>
      </c>
      <c r="H18" s="52">
        <v>208.2576</v>
      </c>
      <c r="I18" s="52">
        <v>596.05849999999998</v>
      </c>
      <c r="J18" s="52">
        <v>205.60290000000001</v>
      </c>
      <c r="K18" s="52">
        <v>615.65650000000005</v>
      </c>
      <c r="L18" s="52">
        <v>211.0018</v>
      </c>
      <c r="M18" s="52">
        <v>606.53959999999995</v>
      </c>
      <c r="N18" s="52">
        <v>210.40440000000001</v>
      </c>
      <c r="O18" s="61">
        <v>613.61519999999996</v>
      </c>
      <c r="P18" s="62">
        <f t="shared" si="0"/>
        <v>208.2576</v>
      </c>
      <c r="Q18" s="61">
        <f t="shared" si="1"/>
        <v>606.53959999999995</v>
      </c>
      <c r="R18" s="62">
        <v>2.6547000000000001</v>
      </c>
      <c r="S18" s="61">
        <v>9.1168999999999993</v>
      </c>
      <c r="T18" s="62">
        <f>P18*D36</f>
        <v>215.54661599999997</v>
      </c>
      <c r="U18" s="52">
        <f>(((P18*100)/D37)-100)</f>
        <v>5.1593617451019895</v>
      </c>
      <c r="W18" s="53"/>
      <c r="X18" s="53"/>
      <c r="Y18" s="53"/>
      <c r="Z18" s="53"/>
      <c r="AA18" s="55"/>
    </row>
    <row r="19" spans="2:27" x14ac:dyDescent="0.2">
      <c r="B19" s="33"/>
      <c r="C19" s="33"/>
      <c r="D19" s="23" t="s">
        <v>6</v>
      </c>
      <c r="E19" s="26"/>
      <c r="F19" s="60">
        <v>191.94630000000001</v>
      </c>
      <c r="G19" s="52">
        <v>617.08019999999999</v>
      </c>
      <c r="H19" s="52">
        <v>191.2543</v>
      </c>
      <c r="I19" s="52">
        <v>607.33920000000001</v>
      </c>
      <c r="J19" s="52">
        <v>193.03550000000001</v>
      </c>
      <c r="K19" s="52">
        <v>622.75779999999997</v>
      </c>
      <c r="L19" s="52">
        <v>190.53479999999999</v>
      </c>
      <c r="M19" s="52">
        <v>615.20159999999998</v>
      </c>
      <c r="N19" s="52">
        <v>189.00630000000001</v>
      </c>
      <c r="O19" s="61">
        <v>640.1884</v>
      </c>
      <c r="P19" s="62">
        <f t="shared" si="0"/>
        <v>191.2543</v>
      </c>
      <c r="Q19" s="61">
        <f t="shared" si="1"/>
        <v>617.08019999999999</v>
      </c>
      <c r="R19" s="62">
        <v>0.71950000000000003</v>
      </c>
      <c r="S19" s="61">
        <v>5.6776</v>
      </c>
      <c r="T19" s="62">
        <f>P19*D36</f>
        <v>197.94820049999998</v>
      </c>
      <c r="U19" s="52">
        <f>(((P19*100)/D37)-100)</f>
        <v>-3.4264290042415553</v>
      </c>
      <c r="W19" s="53"/>
      <c r="X19" s="53"/>
      <c r="Y19" s="53"/>
      <c r="Z19" s="53"/>
      <c r="AA19" s="55"/>
    </row>
    <row r="20" spans="2:27" x14ac:dyDescent="0.2">
      <c r="B20" s="33"/>
      <c r="C20" s="33" t="s">
        <v>10</v>
      </c>
      <c r="D20" s="23" t="s">
        <v>5</v>
      </c>
      <c r="E20" s="26"/>
      <c r="F20" s="60">
        <v>203.79</v>
      </c>
      <c r="G20" s="52">
        <v>730.15710000000001</v>
      </c>
      <c r="H20" s="52">
        <v>203.72579999999999</v>
      </c>
      <c r="I20" s="52">
        <v>714.68039999999996</v>
      </c>
      <c r="J20" s="52">
        <v>211.1771</v>
      </c>
      <c r="K20" s="52">
        <v>736.69209999999998</v>
      </c>
      <c r="L20" s="52">
        <v>201.74199999999999</v>
      </c>
      <c r="M20" s="52">
        <v>729.75519999999995</v>
      </c>
      <c r="N20" s="52">
        <v>204.45920000000001</v>
      </c>
      <c r="O20" s="61">
        <v>754.60770000000002</v>
      </c>
      <c r="P20" s="62">
        <f t="shared" si="0"/>
        <v>203.79</v>
      </c>
      <c r="Q20" s="61">
        <f t="shared" si="1"/>
        <v>730.15710000000001</v>
      </c>
      <c r="R20" s="62">
        <v>0.66920000000000002</v>
      </c>
      <c r="S20" s="61">
        <v>6.5350000000000001</v>
      </c>
      <c r="T20" s="62">
        <f>P20*D36</f>
        <v>210.92264999999998</v>
      </c>
      <c r="U20" s="52">
        <f>(((P20*100)/D37)-100)</f>
        <v>2.9034538477075387</v>
      </c>
      <c r="W20" s="53"/>
      <c r="X20" s="53"/>
      <c r="Y20" s="53"/>
      <c r="Z20" s="53"/>
      <c r="AA20" s="55"/>
    </row>
    <row r="21" spans="2:27" x14ac:dyDescent="0.2">
      <c r="B21" s="33"/>
      <c r="C21" s="33"/>
      <c r="D21" s="23" t="s">
        <v>6</v>
      </c>
      <c r="E21" s="26"/>
      <c r="F21" s="60">
        <v>191.96549999999999</v>
      </c>
      <c r="G21" s="52">
        <v>738.73779999999999</v>
      </c>
      <c r="H21" s="52">
        <v>188.14869999999999</v>
      </c>
      <c r="I21" s="52">
        <v>759.12509999999997</v>
      </c>
      <c r="J21" s="52">
        <v>192.42699999999999</v>
      </c>
      <c r="K21" s="52">
        <v>747.02589999999998</v>
      </c>
      <c r="L21" s="52">
        <v>196.8553</v>
      </c>
      <c r="M21" s="52">
        <v>731.71640000000002</v>
      </c>
      <c r="N21" s="52">
        <v>193.51339999999999</v>
      </c>
      <c r="O21" s="61">
        <v>728.14729999999997</v>
      </c>
      <c r="P21" s="62">
        <f t="shared" si="0"/>
        <v>192.42699999999999</v>
      </c>
      <c r="Q21" s="61">
        <f t="shared" si="1"/>
        <v>738.73779999999999</v>
      </c>
      <c r="R21" s="62">
        <v>1.0864</v>
      </c>
      <c r="S21" s="61">
        <v>8.2881</v>
      </c>
      <c r="T21" s="62">
        <f>P21*D36</f>
        <v>199.16194499999997</v>
      </c>
      <c r="U21" s="52">
        <f>(((P21*100)/D37)-100)</f>
        <v>-2.8342759038578009</v>
      </c>
      <c r="W21" s="53"/>
      <c r="X21" s="53"/>
      <c r="Y21" s="53"/>
      <c r="Z21" s="53"/>
      <c r="AA21" s="55"/>
    </row>
    <row r="22" spans="2:27" x14ac:dyDescent="0.2">
      <c r="B22" s="33"/>
      <c r="C22" s="33" t="s">
        <v>28</v>
      </c>
      <c r="D22" s="23" t="s">
        <v>5</v>
      </c>
      <c r="E22" s="26"/>
      <c r="F22" s="60">
        <v>205.16050000000001</v>
      </c>
      <c r="G22" s="52">
        <v>742.01189999999997</v>
      </c>
      <c r="H22" s="52">
        <v>201.90719999999999</v>
      </c>
      <c r="I22" s="52">
        <v>748.79899999999998</v>
      </c>
      <c r="J22" s="52">
        <v>202.1788</v>
      </c>
      <c r="K22" s="52">
        <v>739.03380000000004</v>
      </c>
      <c r="L22" s="52">
        <v>210.12</v>
      </c>
      <c r="M22" s="52">
        <v>766.84849999999994</v>
      </c>
      <c r="N22" s="52">
        <v>202.7088</v>
      </c>
      <c r="O22" s="61">
        <v>742.82119999999998</v>
      </c>
      <c r="P22" s="62">
        <f t="shared" si="0"/>
        <v>202.7088</v>
      </c>
      <c r="Q22" s="81">
        <f t="shared" si="1"/>
        <v>742.82119999999998</v>
      </c>
      <c r="R22" s="62">
        <v>0.80159999999999998</v>
      </c>
      <c r="S22" s="61">
        <v>3.7873999999999999</v>
      </c>
      <c r="T22" s="64">
        <f>P22*D36</f>
        <v>209.80360799999997</v>
      </c>
      <c r="U22" s="86">
        <f>(((P22*100)/D37)-100)</f>
        <v>2.357503534639477</v>
      </c>
      <c r="W22" s="53"/>
      <c r="X22" s="53"/>
      <c r="Y22" s="53"/>
      <c r="Z22" s="53"/>
      <c r="AA22" s="55"/>
    </row>
    <row r="23" spans="2:27" ht="17" thickBot="1" x14ac:dyDescent="0.25">
      <c r="B23" s="34"/>
      <c r="C23" s="34"/>
      <c r="D23" s="16" t="s">
        <v>6</v>
      </c>
      <c r="E23" s="26"/>
      <c r="F23" s="63">
        <v>192.72819999999999</v>
      </c>
      <c r="G23" s="14">
        <v>758.32709999999997</v>
      </c>
      <c r="H23" s="14">
        <v>198.12559999999999</v>
      </c>
      <c r="I23" s="14">
        <v>782.00549999999998</v>
      </c>
      <c r="J23" s="14">
        <v>197.2071</v>
      </c>
      <c r="K23" s="14">
        <v>746.57479999999998</v>
      </c>
      <c r="L23" s="14">
        <v>196.38300000000001</v>
      </c>
      <c r="M23" s="14">
        <v>753.64369999999997</v>
      </c>
      <c r="N23" s="14">
        <v>191.5051</v>
      </c>
      <c r="O23" s="12">
        <v>751.96789999999999</v>
      </c>
      <c r="P23" s="13">
        <f t="shared" si="0"/>
        <v>196.38300000000001</v>
      </c>
      <c r="Q23" s="80">
        <f t="shared" si="1"/>
        <v>753.64369999999997</v>
      </c>
      <c r="R23" s="13">
        <v>1.7425999999999999</v>
      </c>
      <c r="S23" s="12">
        <v>4.6833999999999998</v>
      </c>
      <c r="T23" s="13">
        <f>P23*D36</f>
        <v>203.256405</v>
      </c>
      <c r="U23" s="74">
        <f>(((P23*100)/D37)-100)</f>
        <v>-0.83669965663501955</v>
      </c>
      <c r="W23" s="83" t="s">
        <v>53</v>
      </c>
      <c r="Y23" s="53"/>
      <c r="Z23" s="53"/>
      <c r="AA23" s="55"/>
    </row>
    <row r="24" spans="2:27" ht="17" customHeight="1" thickTop="1" x14ac:dyDescent="0.2">
      <c r="B24" s="32">
        <v>180</v>
      </c>
      <c r="C24" s="32" t="s">
        <v>7</v>
      </c>
      <c r="D24" s="22" t="s">
        <v>5</v>
      </c>
      <c r="E24" s="26"/>
      <c r="F24" s="56">
        <v>193.64410000000001</v>
      </c>
      <c r="G24" s="57">
        <v>419.25409999999999</v>
      </c>
      <c r="H24" s="57">
        <v>198.31370000000001</v>
      </c>
      <c r="I24" s="57">
        <v>415.01729999999998</v>
      </c>
      <c r="J24" s="57">
        <v>190.67349999999999</v>
      </c>
      <c r="K24" s="57">
        <v>415.14280000000002</v>
      </c>
      <c r="L24" s="57">
        <v>200.2867</v>
      </c>
      <c r="M24" s="57">
        <v>432.8297</v>
      </c>
      <c r="N24" s="57">
        <v>193.57550000000001</v>
      </c>
      <c r="O24" s="58">
        <v>423.92950000000002</v>
      </c>
      <c r="P24" s="59">
        <f t="shared" si="0"/>
        <v>193.64410000000001</v>
      </c>
      <c r="Q24" s="85">
        <f t="shared" si="1"/>
        <v>419.25409999999999</v>
      </c>
      <c r="R24" s="59">
        <v>2.9706000000000001</v>
      </c>
      <c r="S24" s="58">
        <v>4.2367999999999997</v>
      </c>
      <c r="T24" s="59">
        <f>P24*D36</f>
        <v>200.42164349999999</v>
      </c>
      <c r="U24" s="84">
        <f>(((P24*100)/D37)-100)</f>
        <v>-2.2197030902847814</v>
      </c>
      <c r="W24" s="83" t="s">
        <v>55</v>
      </c>
      <c r="Y24" s="53"/>
      <c r="Z24" s="53"/>
      <c r="AA24" s="55"/>
    </row>
    <row r="25" spans="2:27" x14ac:dyDescent="0.2">
      <c r="B25" s="33"/>
      <c r="C25" s="33"/>
      <c r="D25" s="23" t="s">
        <v>6</v>
      </c>
      <c r="E25" s="26"/>
      <c r="F25" s="60">
        <v>194.14240000000001</v>
      </c>
      <c r="G25" s="52">
        <v>685.40030000000002</v>
      </c>
      <c r="H25" s="52">
        <v>196.22229999999999</v>
      </c>
      <c r="I25" s="52">
        <v>679.6748</v>
      </c>
      <c r="J25" s="52">
        <v>190.94309999999999</v>
      </c>
      <c r="K25" s="52">
        <v>682.43889999999999</v>
      </c>
      <c r="L25" s="52">
        <v>194.5575</v>
      </c>
      <c r="M25" s="52">
        <v>683.11170000000004</v>
      </c>
      <c r="N25" s="52">
        <v>190.68360000000001</v>
      </c>
      <c r="O25" s="61">
        <v>673.3021</v>
      </c>
      <c r="P25" s="62">
        <f t="shared" si="0"/>
        <v>194.14240000000001</v>
      </c>
      <c r="Q25" s="61">
        <f t="shared" si="1"/>
        <v>682.43889999999999</v>
      </c>
      <c r="R25" s="62">
        <v>2.0798999999999999</v>
      </c>
      <c r="S25" s="61">
        <v>2.7641</v>
      </c>
      <c r="T25" s="62">
        <f>P25*D36</f>
        <v>200.93738399999998</v>
      </c>
      <c r="U25" s="52">
        <f>(((P25*100)/D37)-100)</f>
        <v>-1.9680872550999737</v>
      </c>
      <c r="W25" s="53"/>
      <c r="X25" s="53"/>
      <c r="Y25" s="53"/>
      <c r="Z25" s="53"/>
      <c r="AA25" s="55"/>
    </row>
    <row r="26" spans="2:27" x14ac:dyDescent="0.2">
      <c r="B26" s="33"/>
      <c r="C26" s="33" t="s">
        <v>8</v>
      </c>
      <c r="D26" s="23" t="s">
        <v>5</v>
      </c>
      <c r="E26" s="26"/>
      <c r="F26" s="60">
        <v>193.88679999999999</v>
      </c>
      <c r="G26" s="52">
        <v>893.54859999999996</v>
      </c>
      <c r="H26" s="52">
        <v>193.67519999999999</v>
      </c>
      <c r="I26" s="52">
        <v>898.44690000000003</v>
      </c>
      <c r="J26" s="52">
        <v>190.53200000000001</v>
      </c>
      <c r="K26" s="52">
        <v>875.59109999999998</v>
      </c>
      <c r="L26" s="52">
        <v>197.333</v>
      </c>
      <c r="M26" s="52">
        <v>919.26670000000001</v>
      </c>
      <c r="N26" s="52">
        <v>190.9127</v>
      </c>
      <c r="O26" s="61">
        <v>917.5616</v>
      </c>
      <c r="P26" s="62">
        <f t="shared" si="0"/>
        <v>193.67519999999999</v>
      </c>
      <c r="Q26" s="61">
        <f t="shared" si="1"/>
        <v>898.44690000000003</v>
      </c>
      <c r="R26" s="62">
        <v>2.7625000000000002</v>
      </c>
      <c r="S26" s="61">
        <v>19.114699999999999</v>
      </c>
      <c r="T26" s="62">
        <f>P26*D36</f>
        <v>200.45383199999998</v>
      </c>
      <c r="U26" s="52">
        <f>(((P26*100)/D37)-100)</f>
        <v>-2.2039991920824065</v>
      </c>
      <c r="W26" s="53"/>
      <c r="X26" s="53"/>
      <c r="Y26" s="53"/>
      <c r="Z26" s="53"/>
      <c r="AA26" s="55"/>
    </row>
    <row r="27" spans="2:27" x14ac:dyDescent="0.2">
      <c r="B27" s="33"/>
      <c r="C27" s="33"/>
      <c r="D27" s="23" t="s">
        <v>6</v>
      </c>
      <c r="E27" s="26"/>
      <c r="F27" s="60">
        <v>194.64330000000001</v>
      </c>
      <c r="G27" s="52">
        <v>891.02679999999998</v>
      </c>
      <c r="H27" s="52">
        <v>191.08269999999999</v>
      </c>
      <c r="I27" s="52">
        <v>885.50080000000003</v>
      </c>
      <c r="J27" s="52">
        <v>192.083</v>
      </c>
      <c r="K27" s="52">
        <v>903.91010000000006</v>
      </c>
      <c r="L27" s="52">
        <v>195.27760000000001</v>
      </c>
      <c r="M27" s="52">
        <v>902.45630000000006</v>
      </c>
      <c r="N27" s="52">
        <v>194.98500000000001</v>
      </c>
      <c r="O27" s="61">
        <v>901.40970000000004</v>
      </c>
      <c r="P27" s="62">
        <f t="shared" si="0"/>
        <v>194.64330000000001</v>
      </c>
      <c r="Q27" s="61">
        <f t="shared" si="1"/>
        <v>901.40970000000004</v>
      </c>
      <c r="R27" s="62">
        <v>0.63429999999999997</v>
      </c>
      <c r="S27" s="61">
        <v>2.5004</v>
      </c>
      <c r="T27" s="62">
        <f>P27*D36</f>
        <v>201.4558155</v>
      </c>
      <c r="U27" s="52">
        <f>(((P27*100)/D37)-100)</f>
        <v>-1.7151585538274929</v>
      </c>
      <c r="W27" s="53"/>
      <c r="X27" s="53"/>
      <c r="Y27" s="53"/>
      <c r="Z27" s="53"/>
      <c r="AA27" s="55"/>
    </row>
    <row r="28" spans="2:27" x14ac:dyDescent="0.2">
      <c r="B28" s="33"/>
      <c r="C28" s="33" t="s">
        <v>9</v>
      </c>
      <c r="D28" s="23" t="s">
        <v>5</v>
      </c>
      <c r="E28" s="26"/>
      <c r="F28" s="60">
        <v>195.4933</v>
      </c>
      <c r="G28" s="52">
        <v>909.28920000000005</v>
      </c>
      <c r="H28" s="52">
        <v>201.7698</v>
      </c>
      <c r="I28" s="52">
        <v>919.03560000000004</v>
      </c>
      <c r="J28" s="52">
        <v>202.52080000000001</v>
      </c>
      <c r="K28" s="52">
        <v>892.85760000000005</v>
      </c>
      <c r="L28" s="52">
        <v>192.9461</v>
      </c>
      <c r="M28" s="52">
        <v>938.93619999999999</v>
      </c>
      <c r="N28" s="52">
        <v>195.23570000000001</v>
      </c>
      <c r="O28" s="61">
        <v>892.38189999999997</v>
      </c>
      <c r="P28" s="62">
        <f t="shared" si="0"/>
        <v>195.4933</v>
      </c>
      <c r="Q28" s="61">
        <f t="shared" si="1"/>
        <v>909.28920000000005</v>
      </c>
      <c r="R28" s="62">
        <v>2.5472000000000001</v>
      </c>
      <c r="S28" s="61">
        <v>16.4316</v>
      </c>
      <c r="T28" s="62">
        <f>P28*D36</f>
        <v>202.3355655</v>
      </c>
      <c r="U28" s="52">
        <f>(((P28*100)/D37)-100)</f>
        <v>-1.2859523328620384</v>
      </c>
      <c r="W28" s="53"/>
      <c r="X28" s="53"/>
      <c r="Y28" s="53"/>
      <c r="Z28" s="53"/>
      <c r="AA28" s="55"/>
    </row>
    <row r="29" spans="2:27" x14ac:dyDescent="0.2">
      <c r="B29" s="33"/>
      <c r="C29" s="33"/>
      <c r="D29" s="23" t="s">
        <v>6</v>
      </c>
      <c r="E29" s="26"/>
      <c r="F29" s="60">
        <v>195.6491</v>
      </c>
      <c r="G29" s="52">
        <v>906.4914</v>
      </c>
      <c r="H29" s="52">
        <v>195.97839999999999</v>
      </c>
      <c r="I29" s="52">
        <v>917.39070000000004</v>
      </c>
      <c r="J29" s="52">
        <v>203.21119999999999</v>
      </c>
      <c r="K29" s="52">
        <v>894.91660000000002</v>
      </c>
      <c r="L29" s="52">
        <v>193.321</v>
      </c>
      <c r="M29" s="52">
        <v>917.92550000000006</v>
      </c>
      <c r="N29" s="52">
        <v>192.5162</v>
      </c>
      <c r="O29" s="61">
        <v>904.14089999999999</v>
      </c>
      <c r="P29" s="62">
        <f t="shared" si="0"/>
        <v>195.6491</v>
      </c>
      <c r="Q29" s="61">
        <f t="shared" si="1"/>
        <v>906.4914</v>
      </c>
      <c r="R29" s="62">
        <v>2.3281000000000001</v>
      </c>
      <c r="S29" s="61">
        <v>10.8993</v>
      </c>
      <c r="T29" s="62">
        <f>P29*D36</f>
        <v>202.49681849999999</v>
      </c>
      <c r="U29" s="52">
        <f>(((P29*100)/D37)-100)</f>
        <v>-1.2072813573015537</v>
      </c>
      <c r="W29" s="53"/>
      <c r="X29" s="53"/>
      <c r="Y29" s="53"/>
      <c r="Z29" s="53"/>
      <c r="AA29" s="55"/>
    </row>
    <row r="30" spans="2:27" x14ac:dyDescent="0.2">
      <c r="B30" s="33"/>
      <c r="C30" s="33" t="s">
        <v>10</v>
      </c>
      <c r="D30" s="23" t="s">
        <v>5</v>
      </c>
      <c r="E30" s="26"/>
      <c r="F30" s="60">
        <v>195.2484</v>
      </c>
      <c r="G30" s="52">
        <v>1122.3596</v>
      </c>
      <c r="H30" s="52">
        <v>196.94370000000001</v>
      </c>
      <c r="I30" s="52">
        <v>1107.0716</v>
      </c>
      <c r="J30" s="52">
        <v>195.6215</v>
      </c>
      <c r="K30" s="52">
        <v>1135.5317</v>
      </c>
      <c r="L30" s="52">
        <v>192.34209999999999</v>
      </c>
      <c r="M30" s="52">
        <v>1126.3100999999999</v>
      </c>
      <c r="N30" s="52">
        <v>195.5317</v>
      </c>
      <c r="O30" s="61">
        <v>1119.3034</v>
      </c>
      <c r="P30" s="62">
        <f t="shared" si="0"/>
        <v>195.5317</v>
      </c>
      <c r="Q30" s="61">
        <f t="shared" si="1"/>
        <v>1122.3596</v>
      </c>
      <c r="R30" s="62">
        <v>0.2833</v>
      </c>
      <c r="S30" s="61">
        <v>3.9504999999999999</v>
      </c>
      <c r="T30" s="62">
        <f>P30*D36</f>
        <v>202.37530949999999</v>
      </c>
      <c r="U30" s="52">
        <f>(((P30*100)/D37)-100)</f>
        <v>-1.2665623106443178</v>
      </c>
      <c r="W30" s="53"/>
      <c r="X30" s="53"/>
      <c r="Y30" s="53"/>
      <c r="Z30" s="53"/>
      <c r="AA30" s="55"/>
    </row>
    <row r="31" spans="2:27" x14ac:dyDescent="0.2">
      <c r="B31" s="33"/>
      <c r="C31" s="33"/>
      <c r="D31" s="23" t="s">
        <v>6</v>
      </c>
      <c r="E31" s="26"/>
      <c r="F31" s="60">
        <v>195.827</v>
      </c>
      <c r="G31" s="52">
        <v>1178.7157</v>
      </c>
      <c r="H31" s="52">
        <v>193.21199999999999</v>
      </c>
      <c r="I31" s="52">
        <v>1185.2524000000001</v>
      </c>
      <c r="J31" s="52">
        <v>198.7465</v>
      </c>
      <c r="K31" s="52">
        <v>1203.5675000000001</v>
      </c>
      <c r="L31" s="52">
        <v>199.77260000000001</v>
      </c>
      <c r="M31" s="52">
        <v>1211.1316999999999</v>
      </c>
      <c r="N31" s="52">
        <v>195.28469999999999</v>
      </c>
      <c r="O31" s="61">
        <v>1191.0523000000001</v>
      </c>
      <c r="P31" s="62">
        <f t="shared" si="0"/>
        <v>195.827</v>
      </c>
      <c r="Q31" s="61">
        <f t="shared" si="1"/>
        <v>1191.0523000000001</v>
      </c>
      <c r="R31" s="62">
        <v>2.6150000000000002</v>
      </c>
      <c r="S31" s="61">
        <v>12.336600000000001</v>
      </c>
      <c r="T31" s="62">
        <f>P31*D36</f>
        <v>202.68094499999998</v>
      </c>
      <c r="U31" s="52">
        <f>(((P31*100)/D37)-100)</f>
        <v>-1.1174510199959542</v>
      </c>
      <c r="W31" s="53"/>
      <c r="X31" s="53"/>
      <c r="Y31" s="53"/>
      <c r="Z31" s="53"/>
      <c r="AA31" s="55"/>
    </row>
    <row r="32" spans="2:27" x14ac:dyDescent="0.2">
      <c r="B32" s="33"/>
      <c r="C32" s="33" t="s">
        <v>28</v>
      </c>
      <c r="D32" s="23" t="s">
        <v>5</v>
      </c>
      <c r="E32" s="26"/>
      <c r="F32" s="60">
        <v>195.72300000000001</v>
      </c>
      <c r="G32" s="52">
        <v>1109.2750000000001</v>
      </c>
      <c r="H32" s="52">
        <v>197.27520000000001</v>
      </c>
      <c r="I32" s="52">
        <v>1135.21</v>
      </c>
      <c r="J32" s="52">
        <v>201.29640000000001</v>
      </c>
      <c r="K32" s="52">
        <v>1137.6643999999999</v>
      </c>
      <c r="L32" s="52">
        <v>195.66419999999999</v>
      </c>
      <c r="M32" s="52">
        <v>1125.0235</v>
      </c>
      <c r="N32" s="52">
        <v>194.31399999999999</v>
      </c>
      <c r="O32" s="61">
        <v>1148.8481999999999</v>
      </c>
      <c r="P32" s="62">
        <f t="shared" si="0"/>
        <v>195.72300000000001</v>
      </c>
      <c r="Q32" s="61">
        <f t="shared" si="1"/>
        <v>1135.21</v>
      </c>
      <c r="R32" s="62">
        <v>1.409</v>
      </c>
      <c r="S32" s="61">
        <v>10.186500000000001</v>
      </c>
      <c r="T32" s="62">
        <f>P32*D36</f>
        <v>202.573305</v>
      </c>
      <c r="U32" s="52">
        <f>(((P32*100)/D37)-100)</f>
        <v>-1.1699656635023103</v>
      </c>
      <c r="W32" s="53"/>
      <c r="X32" s="53"/>
      <c r="Y32" s="53"/>
      <c r="Z32" s="53"/>
      <c r="AA32" s="55"/>
    </row>
    <row r="33" spans="2:27" ht="17" thickBot="1" x14ac:dyDescent="0.25">
      <c r="B33" s="34"/>
      <c r="C33" s="34"/>
      <c r="D33" s="16" t="s">
        <v>6</v>
      </c>
      <c r="E33" s="27"/>
      <c r="F33" s="63">
        <v>197.1258</v>
      </c>
      <c r="G33" s="14">
        <v>1129.6362999999999</v>
      </c>
      <c r="H33" s="14">
        <v>193.0069</v>
      </c>
      <c r="I33" s="14">
        <v>1149.3876</v>
      </c>
      <c r="J33" s="14">
        <v>194.01300000000001</v>
      </c>
      <c r="K33" s="14">
        <v>1147.0672999999999</v>
      </c>
      <c r="L33" s="14">
        <v>198.56219999999999</v>
      </c>
      <c r="M33" s="14">
        <v>1137.4056</v>
      </c>
      <c r="N33" s="14">
        <v>198.21100000000001</v>
      </c>
      <c r="O33" s="12">
        <v>1114.2013999999999</v>
      </c>
      <c r="P33" s="13">
        <f t="shared" si="0"/>
        <v>197.1258</v>
      </c>
      <c r="Q33" s="80">
        <f t="shared" si="1"/>
        <v>1137.4056</v>
      </c>
      <c r="R33" s="13">
        <v>1.4363999999999999</v>
      </c>
      <c r="S33" s="12">
        <v>9.6616999999999997</v>
      </c>
      <c r="T33" s="13">
        <f>P33*D36</f>
        <v>204.02520299999998</v>
      </c>
      <c r="U33" s="74">
        <f>(((P33*100)/D37)-100)</f>
        <v>-0.46162391436074302</v>
      </c>
      <c r="W33" s="53"/>
      <c r="X33" s="53"/>
      <c r="Y33" s="53"/>
      <c r="Z33" s="53"/>
      <c r="AA33" s="55"/>
    </row>
    <row r="34" spans="2:27" ht="17" thickTop="1" x14ac:dyDescent="0.2">
      <c r="W34" s="53"/>
      <c r="X34" s="53"/>
      <c r="Y34" s="53"/>
      <c r="Z34" s="53"/>
      <c r="AA34" s="55"/>
    </row>
    <row r="35" spans="2:27" x14ac:dyDescent="0.2">
      <c r="B35" s="28"/>
      <c r="C35" s="28"/>
      <c r="D35" s="28"/>
      <c r="E35" s="28"/>
      <c r="F35" s="28"/>
      <c r="W35" s="53"/>
      <c r="X35" s="53"/>
      <c r="Y35" s="53"/>
      <c r="Z35" s="53"/>
      <c r="AA35" s="55"/>
    </row>
    <row r="36" spans="2:27" x14ac:dyDescent="0.2">
      <c r="B36" s="28"/>
      <c r="C36" s="29" t="s">
        <v>4</v>
      </c>
      <c r="D36" s="43">
        <v>1.0349999999999999</v>
      </c>
      <c r="E36" s="43"/>
      <c r="F36" s="28"/>
      <c r="W36" s="55"/>
      <c r="X36" s="55"/>
      <c r="Y36" s="55"/>
      <c r="Z36" s="55"/>
      <c r="AA36" s="55"/>
    </row>
    <row r="37" spans="2:27" x14ac:dyDescent="0.2">
      <c r="B37" s="28"/>
      <c r="C37" s="30" t="s">
        <v>11</v>
      </c>
      <c r="D37" s="44">
        <v>198.04</v>
      </c>
      <c r="E37" s="44"/>
      <c r="F37" s="28"/>
    </row>
    <row r="38" spans="2:27" x14ac:dyDescent="0.2">
      <c r="B38" s="28"/>
      <c r="C38" s="30" t="s">
        <v>12</v>
      </c>
      <c r="D38" s="44">
        <v>205.02</v>
      </c>
      <c r="E38" s="44"/>
      <c r="F38" s="28"/>
    </row>
    <row r="43" spans="2:27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D1B4-F31E-BC43-B4A7-A1807A22DA8D}">
  <sheetPr>
    <tabColor theme="9"/>
  </sheetPr>
  <dimension ref="B1:W43"/>
  <sheetViews>
    <sheetView zoomScale="168" zoomScaleNormal="168" workbookViewId="0">
      <selection activeCell="W23" sqref="W2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3" ht="22" customHeight="1" x14ac:dyDescent="0.2"/>
    <row r="2" spans="2:23" ht="36" customHeight="1" x14ac:dyDescent="0.2">
      <c r="B2" s="35" t="s">
        <v>36</v>
      </c>
      <c r="C2" s="35" t="s">
        <v>19</v>
      </c>
      <c r="D2" s="47" t="s">
        <v>18</v>
      </c>
      <c r="E2" s="24"/>
      <c r="F2" s="39" t="s">
        <v>29</v>
      </c>
      <c r="G2" s="33"/>
      <c r="H2" s="33" t="s">
        <v>31</v>
      </c>
      <c r="I2" s="33"/>
      <c r="J2" s="33" t="s">
        <v>32</v>
      </c>
      <c r="K2" s="33"/>
      <c r="L2" s="33" t="s">
        <v>33</v>
      </c>
      <c r="M2" s="33"/>
      <c r="N2" s="33" t="s">
        <v>34</v>
      </c>
      <c r="O2" s="40"/>
      <c r="P2" s="38" t="s">
        <v>35</v>
      </c>
      <c r="Q2" s="38"/>
      <c r="R2" s="45" t="s">
        <v>38</v>
      </c>
      <c r="S2" s="46"/>
      <c r="T2" s="41" t="s">
        <v>21</v>
      </c>
      <c r="U2" s="35" t="s">
        <v>37</v>
      </c>
    </row>
    <row r="3" spans="2:23" ht="37" customHeight="1" thickBot="1" x14ac:dyDescent="0.25">
      <c r="B3" s="37"/>
      <c r="C3" s="36"/>
      <c r="D3" s="48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42"/>
      <c r="U3" s="37"/>
    </row>
    <row r="4" spans="2:23" ht="17" thickTop="1" x14ac:dyDescent="0.2">
      <c r="B4" s="32">
        <v>60</v>
      </c>
      <c r="C4" s="32" t="s">
        <v>7</v>
      </c>
      <c r="D4" s="22" t="s">
        <v>5</v>
      </c>
      <c r="E4" s="26"/>
      <c r="F4" s="56">
        <v>135.65100000000001</v>
      </c>
      <c r="G4" s="57">
        <v>115.3806</v>
      </c>
      <c r="H4" s="57">
        <v>134.1405</v>
      </c>
      <c r="I4" s="57">
        <v>115.5147</v>
      </c>
      <c r="J4" s="57">
        <v>135.2458</v>
      </c>
      <c r="K4" s="57">
        <v>117.22629999999999</v>
      </c>
      <c r="L4" s="57">
        <v>135.70259999999999</v>
      </c>
      <c r="M4" s="57">
        <v>118.3366</v>
      </c>
      <c r="N4" s="57">
        <v>134.60380000000001</v>
      </c>
      <c r="O4" s="72">
        <v>118.13039999999999</v>
      </c>
      <c r="P4" s="59">
        <f>MEDIAN(F4,H4,J4,L4,N4)</f>
        <v>135.2458</v>
      </c>
      <c r="Q4" s="75">
        <f>MEDIAN(G4,I4,K4,M4,O4)</f>
        <v>117.22629999999999</v>
      </c>
      <c r="R4" s="76">
        <v>0.45679999999999998</v>
      </c>
      <c r="S4" s="58">
        <v>1.1103000000000001</v>
      </c>
      <c r="T4" s="59">
        <f>P4*D36</f>
        <v>124.02039860000001</v>
      </c>
      <c r="U4" s="57">
        <f>(((P4*100)/D37)-100)</f>
        <v>-6.1640185943245598</v>
      </c>
    </row>
    <row r="5" spans="2:23" x14ac:dyDescent="0.2">
      <c r="B5" s="33"/>
      <c r="C5" s="33"/>
      <c r="D5" s="23" t="s">
        <v>6</v>
      </c>
      <c r="E5" s="26"/>
      <c r="F5" s="60">
        <v>135.35560000000001</v>
      </c>
      <c r="G5" s="52">
        <v>163.76750000000001</v>
      </c>
      <c r="H5" s="52">
        <v>139.56639999999999</v>
      </c>
      <c r="I5" s="52">
        <v>162.0213</v>
      </c>
      <c r="J5" s="52">
        <v>137.31960000000001</v>
      </c>
      <c r="K5" s="52">
        <v>161.19130000000001</v>
      </c>
      <c r="L5" s="52">
        <v>137.4726</v>
      </c>
      <c r="M5" s="52">
        <v>168.8116</v>
      </c>
      <c r="N5" s="52">
        <v>140.36060000000001</v>
      </c>
      <c r="O5" s="69">
        <v>163.01759999999999</v>
      </c>
      <c r="P5" s="62">
        <f t="shared" ref="P5:P33" si="0">MEDIAN(F5,H5,J5,L5,N5)</f>
        <v>137.4726</v>
      </c>
      <c r="Q5" s="77">
        <f>MEDIAN(G5,I5,K5,M5,O5)</f>
        <v>163.01759999999999</v>
      </c>
      <c r="R5" s="64">
        <v>2.0937999999999999</v>
      </c>
      <c r="S5" s="71">
        <v>0.99629999999999996</v>
      </c>
      <c r="T5" s="64">
        <f>P5*D36</f>
        <v>126.06237420000001</v>
      </c>
      <c r="U5" s="65">
        <f>(((P5*100)/D37)-100)</f>
        <v>-4.6190244917782479</v>
      </c>
    </row>
    <row r="6" spans="2:23" x14ac:dyDescent="0.2">
      <c r="B6" s="33"/>
      <c r="C6" s="33" t="s">
        <v>8</v>
      </c>
      <c r="D6" s="23" t="s">
        <v>5</v>
      </c>
      <c r="E6" s="26"/>
      <c r="F6" s="60">
        <v>135.4939</v>
      </c>
      <c r="G6" s="52">
        <v>240.1497</v>
      </c>
      <c r="H6" s="52">
        <v>134.8837</v>
      </c>
      <c r="I6" s="52">
        <v>248.03880000000001</v>
      </c>
      <c r="J6" s="52">
        <v>138.3289</v>
      </c>
      <c r="K6" s="52">
        <v>238.40880000000001</v>
      </c>
      <c r="L6" s="52">
        <v>135.10380000000001</v>
      </c>
      <c r="M6" s="52">
        <v>244.2577</v>
      </c>
      <c r="N6" s="52">
        <v>136.34389999999999</v>
      </c>
      <c r="O6" s="69">
        <v>246.91130000000001</v>
      </c>
      <c r="P6" s="62">
        <f t="shared" si="0"/>
        <v>135.4939</v>
      </c>
      <c r="Q6" s="77">
        <f t="shared" ref="Q6:Q33" si="1">MEDIAN(G6,I6,K6,M6,O6)</f>
        <v>244.2577</v>
      </c>
      <c r="R6" s="62">
        <v>0.61019999999999996</v>
      </c>
      <c r="S6" s="61">
        <v>3.7810999999999999</v>
      </c>
      <c r="T6" s="62">
        <f>P6*D36</f>
        <v>124.2479063</v>
      </c>
      <c r="U6" s="52">
        <f>(((P6*100)/D37)-100)</f>
        <v>-5.9918823284534852</v>
      </c>
    </row>
    <row r="7" spans="2:23" x14ac:dyDescent="0.2">
      <c r="B7" s="33"/>
      <c r="C7" s="33"/>
      <c r="D7" s="23" t="s">
        <v>6</v>
      </c>
      <c r="E7" s="26"/>
      <c r="F7" s="60">
        <v>137.04349999999999</v>
      </c>
      <c r="G7" s="52">
        <v>251.98699999999999</v>
      </c>
      <c r="H7" s="52">
        <v>136.4092</v>
      </c>
      <c r="I7" s="52">
        <v>256.6386</v>
      </c>
      <c r="J7" s="52">
        <v>138.82060000000001</v>
      </c>
      <c r="K7" s="52">
        <v>254.63929999999999</v>
      </c>
      <c r="L7" s="52">
        <v>141.09389999999999</v>
      </c>
      <c r="M7" s="52">
        <v>259.06920000000002</v>
      </c>
      <c r="N7" s="52">
        <v>134.34989999999999</v>
      </c>
      <c r="O7" s="69">
        <v>255.27269999999999</v>
      </c>
      <c r="P7" s="62">
        <f t="shared" si="0"/>
        <v>137.04349999999999</v>
      </c>
      <c r="Q7" s="77">
        <f t="shared" si="1"/>
        <v>255.27269999999999</v>
      </c>
      <c r="R7" s="62">
        <v>1.7770999999999999</v>
      </c>
      <c r="S7" s="61">
        <v>1.3658999999999999</v>
      </c>
      <c r="T7" s="62">
        <f>P7*D36</f>
        <v>125.66888950000001</v>
      </c>
      <c r="U7" s="52">
        <f>(((P7*100)/D37)-100)</f>
        <v>-4.9167418302921106</v>
      </c>
    </row>
    <row r="8" spans="2:23" x14ac:dyDescent="0.2">
      <c r="B8" s="33"/>
      <c r="C8" s="33" t="s">
        <v>9</v>
      </c>
      <c r="D8" s="23" t="s">
        <v>5</v>
      </c>
      <c r="E8" s="26"/>
      <c r="F8" s="60">
        <v>136.42439999999999</v>
      </c>
      <c r="G8" s="52">
        <v>246.0068</v>
      </c>
      <c r="H8" s="52">
        <v>140.5205</v>
      </c>
      <c r="I8" s="52">
        <v>245.3023</v>
      </c>
      <c r="J8" s="52">
        <v>134.80709999999999</v>
      </c>
      <c r="K8" s="52">
        <v>243.233</v>
      </c>
      <c r="L8" s="52">
        <v>136.62049999999999</v>
      </c>
      <c r="M8" s="52">
        <v>242.7662</v>
      </c>
      <c r="N8" s="52">
        <v>139.0145</v>
      </c>
      <c r="O8" s="69">
        <v>243.65369999999999</v>
      </c>
      <c r="P8" s="62">
        <f t="shared" si="0"/>
        <v>136.62049999999999</v>
      </c>
      <c r="Q8" s="77">
        <f t="shared" si="1"/>
        <v>243.65369999999999</v>
      </c>
      <c r="R8" s="62">
        <v>1.8133999999999999</v>
      </c>
      <c r="S8" s="61">
        <v>0.88749999999999996</v>
      </c>
      <c r="T8" s="62">
        <f>P8*D36</f>
        <v>125.2809985</v>
      </c>
      <c r="U8" s="52">
        <f>(((P8*100)/D37)-100)</f>
        <v>-5.2102268785124579</v>
      </c>
    </row>
    <row r="9" spans="2:23" x14ac:dyDescent="0.2">
      <c r="B9" s="33"/>
      <c r="C9" s="33"/>
      <c r="D9" s="23" t="s">
        <v>6</v>
      </c>
      <c r="E9" s="26"/>
      <c r="F9" s="60">
        <v>137.15379999999999</v>
      </c>
      <c r="G9" s="52">
        <v>261.0634</v>
      </c>
      <c r="H9" s="52">
        <v>141.917</v>
      </c>
      <c r="I9" s="52">
        <v>269.49470000000002</v>
      </c>
      <c r="J9" s="52">
        <v>139.17339999999999</v>
      </c>
      <c r="K9" s="52">
        <v>259.51499999999999</v>
      </c>
      <c r="L9" s="52">
        <v>135.0112</v>
      </c>
      <c r="M9" s="52">
        <v>263.41910000000001</v>
      </c>
      <c r="N9" s="52">
        <v>137.8167</v>
      </c>
      <c r="O9" s="69">
        <v>261.63440000000003</v>
      </c>
      <c r="P9" s="62">
        <f t="shared" si="0"/>
        <v>137.8167</v>
      </c>
      <c r="Q9" s="77">
        <f t="shared" si="1"/>
        <v>261.63440000000003</v>
      </c>
      <c r="R9" s="62">
        <v>1.3567</v>
      </c>
      <c r="S9" s="61">
        <v>1.7847</v>
      </c>
      <c r="T9" s="62">
        <f>P9*D36</f>
        <v>126.3779139</v>
      </c>
      <c r="U9" s="52">
        <f>(((P9*100)/D37)-100)</f>
        <v>-4.3802816901408477</v>
      </c>
    </row>
    <row r="10" spans="2:23" x14ac:dyDescent="0.2">
      <c r="B10" s="33"/>
      <c r="C10" s="33" t="s">
        <v>10</v>
      </c>
      <c r="D10" s="23" t="s">
        <v>5</v>
      </c>
      <c r="E10" s="26"/>
      <c r="F10" s="60">
        <v>137.3312</v>
      </c>
      <c r="G10" s="52">
        <v>284.08249999999998</v>
      </c>
      <c r="H10" s="52">
        <v>135.1474</v>
      </c>
      <c r="I10" s="52">
        <v>287.31119999999999</v>
      </c>
      <c r="J10" s="52">
        <v>136.68889999999999</v>
      </c>
      <c r="K10" s="52">
        <v>282.49810000000002</v>
      </c>
      <c r="L10" s="52">
        <v>140.20150000000001</v>
      </c>
      <c r="M10" s="52">
        <v>293.92430000000002</v>
      </c>
      <c r="N10" s="52">
        <v>136.6438</v>
      </c>
      <c r="O10" s="69">
        <v>287.93200000000002</v>
      </c>
      <c r="P10" s="62">
        <f t="shared" si="0"/>
        <v>136.68889999999999</v>
      </c>
      <c r="Q10" s="77">
        <f t="shared" si="1"/>
        <v>287.31119999999999</v>
      </c>
      <c r="R10" s="62">
        <v>0.64229999999999998</v>
      </c>
      <c r="S10" s="61">
        <v>3.2286999999999999</v>
      </c>
      <c r="T10" s="62">
        <f>P10*D36</f>
        <v>125.3437213</v>
      </c>
      <c r="U10" s="52">
        <f>(((P10*100)/D37)-100)</f>
        <v>-5.1627697217789574</v>
      </c>
    </row>
    <row r="11" spans="2:23" x14ac:dyDescent="0.2">
      <c r="B11" s="33"/>
      <c r="C11" s="33"/>
      <c r="D11" s="23" t="s">
        <v>6</v>
      </c>
      <c r="E11" s="26"/>
      <c r="F11" s="60">
        <v>137.3167</v>
      </c>
      <c r="G11" s="52">
        <v>301.8014</v>
      </c>
      <c r="H11" s="52">
        <v>137.6823</v>
      </c>
      <c r="I11" s="52">
        <v>299.28609999999998</v>
      </c>
      <c r="J11" s="52">
        <v>140.0471</v>
      </c>
      <c r="K11" s="52">
        <v>306.80579999999998</v>
      </c>
      <c r="L11" s="52">
        <v>141.60169999999999</v>
      </c>
      <c r="M11" s="52">
        <v>312.69130000000001</v>
      </c>
      <c r="N11" s="52">
        <v>135.27340000000001</v>
      </c>
      <c r="O11" s="69">
        <v>305.90620000000001</v>
      </c>
      <c r="P11" s="62">
        <f t="shared" si="0"/>
        <v>137.6823</v>
      </c>
      <c r="Q11" s="77">
        <f t="shared" si="1"/>
        <v>305.90620000000001</v>
      </c>
      <c r="R11" s="62">
        <v>2.3647999999999998</v>
      </c>
      <c r="S11" s="61">
        <v>4.1048</v>
      </c>
      <c r="T11" s="62">
        <f>P11*D36</f>
        <v>126.2546691</v>
      </c>
      <c r="U11" s="52">
        <f>(((P11*100)/D37)-100)</f>
        <v>-4.473530840213698</v>
      </c>
    </row>
    <row r="12" spans="2:23" x14ac:dyDescent="0.2">
      <c r="B12" s="33"/>
      <c r="C12" s="33" t="s">
        <v>28</v>
      </c>
      <c r="D12" s="23" t="s">
        <v>5</v>
      </c>
      <c r="E12" s="26"/>
      <c r="F12" s="60">
        <v>136.25059999999999</v>
      </c>
      <c r="G12" s="52">
        <v>289.50310000000002</v>
      </c>
      <c r="H12" s="52">
        <v>139.83279999999999</v>
      </c>
      <c r="I12" s="52">
        <v>295.89080000000001</v>
      </c>
      <c r="J12" s="52">
        <v>138.20140000000001</v>
      </c>
      <c r="K12" s="52">
        <v>297.87200000000001</v>
      </c>
      <c r="L12" s="52">
        <v>139.53129999999999</v>
      </c>
      <c r="M12" s="52">
        <v>295.315</v>
      </c>
      <c r="N12" s="52">
        <v>137.31780000000001</v>
      </c>
      <c r="O12" s="69">
        <v>291.74090000000001</v>
      </c>
      <c r="P12" s="62">
        <f t="shared" si="0"/>
        <v>138.20140000000001</v>
      </c>
      <c r="Q12" s="77">
        <f t="shared" si="1"/>
        <v>295.315</v>
      </c>
      <c r="R12" s="62">
        <v>1.3299000000000001</v>
      </c>
      <c r="S12" s="61">
        <v>2.5569999999999999</v>
      </c>
      <c r="T12" s="62">
        <f>P12*D36</f>
        <v>126.73068380000001</v>
      </c>
      <c r="U12" s="52">
        <f>(((P12*100)/D37)-100)</f>
        <v>-4.1133698744189218</v>
      </c>
    </row>
    <row r="13" spans="2:23" ht="17" thickBot="1" x14ac:dyDescent="0.25">
      <c r="B13" s="34"/>
      <c r="C13" s="34"/>
      <c r="D13" s="16" t="s">
        <v>6</v>
      </c>
      <c r="E13" s="26"/>
      <c r="F13" s="63">
        <v>138.9117</v>
      </c>
      <c r="G13" s="14">
        <v>307.41109999999998</v>
      </c>
      <c r="H13" s="14">
        <v>138.72149999999999</v>
      </c>
      <c r="I13" s="14">
        <v>303.81439999999998</v>
      </c>
      <c r="J13" s="14">
        <v>143.01519999999999</v>
      </c>
      <c r="K13" s="14">
        <v>304.48110000000003</v>
      </c>
      <c r="L13" s="14">
        <v>136.2852</v>
      </c>
      <c r="M13" s="14">
        <v>317.78359999999998</v>
      </c>
      <c r="N13" s="14">
        <v>139.2577</v>
      </c>
      <c r="O13" s="73">
        <v>315.65870000000001</v>
      </c>
      <c r="P13" s="13">
        <f t="shared" si="0"/>
        <v>138.9117</v>
      </c>
      <c r="Q13" s="87">
        <f t="shared" si="1"/>
        <v>307.41109999999998</v>
      </c>
      <c r="R13" s="13">
        <v>0.34599999999999997</v>
      </c>
      <c r="S13" s="12">
        <v>3.5966999999999998</v>
      </c>
      <c r="T13" s="13">
        <f>P13*D36</f>
        <v>127.38202890000001</v>
      </c>
      <c r="U13" s="74">
        <f>(((P13*100)/D37)-100)</f>
        <v>-3.6205508915562348</v>
      </c>
      <c r="W13" s="83" t="s">
        <v>56</v>
      </c>
    </row>
    <row r="14" spans="2:23" ht="17" customHeight="1" thickTop="1" x14ac:dyDescent="0.2">
      <c r="B14" s="32">
        <v>120</v>
      </c>
      <c r="C14" s="32" t="s">
        <v>7</v>
      </c>
      <c r="D14" s="22" t="s">
        <v>5</v>
      </c>
      <c r="E14" s="26"/>
      <c r="F14" s="56">
        <v>134.81129999999999</v>
      </c>
      <c r="G14" s="57">
        <v>253.876</v>
      </c>
      <c r="H14" s="57">
        <v>132.48519999999999</v>
      </c>
      <c r="I14" s="57">
        <v>254.81800000000001</v>
      </c>
      <c r="J14" s="57">
        <v>139.56659999999999</v>
      </c>
      <c r="K14" s="57">
        <v>261.33890000000002</v>
      </c>
      <c r="L14" s="57">
        <v>133.10059999999999</v>
      </c>
      <c r="M14" s="57">
        <v>253.91249999999999</v>
      </c>
      <c r="N14" s="57">
        <v>132.27809999999999</v>
      </c>
      <c r="O14" s="58">
        <v>253.98759999999999</v>
      </c>
      <c r="P14" s="64">
        <f t="shared" si="0"/>
        <v>133.10059999999999</v>
      </c>
      <c r="Q14" s="78">
        <f t="shared" si="1"/>
        <v>253.98759999999999</v>
      </c>
      <c r="R14" s="59">
        <v>0.82250000000000001</v>
      </c>
      <c r="S14" s="58">
        <v>0.1116</v>
      </c>
      <c r="T14" s="59">
        <f>P14*D36</f>
        <v>122.05325019999999</v>
      </c>
      <c r="U14" s="57">
        <f>(((P14*100)/D37)-100)</f>
        <v>-7.6523971414695211</v>
      </c>
    </row>
    <row r="15" spans="2:23" x14ac:dyDescent="0.2">
      <c r="B15" s="33"/>
      <c r="C15" s="33"/>
      <c r="D15" s="23" t="s">
        <v>6</v>
      </c>
      <c r="E15" s="26"/>
      <c r="F15" s="60">
        <v>133.92330000000001</v>
      </c>
      <c r="G15" s="52">
        <v>487.15230000000003</v>
      </c>
      <c r="H15" s="52">
        <v>131.1448</v>
      </c>
      <c r="I15" s="52">
        <v>487.87849999999997</v>
      </c>
      <c r="J15" s="52">
        <v>138.5882</v>
      </c>
      <c r="K15" s="52">
        <v>505.68610000000001</v>
      </c>
      <c r="L15" s="52">
        <v>138.17859999999999</v>
      </c>
      <c r="M15" s="52">
        <v>478.35730000000001</v>
      </c>
      <c r="N15" s="52">
        <v>136.16970000000001</v>
      </c>
      <c r="O15" s="61">
        <v>501.65480000000002</v>
      </c>
      <c r="P15" s="62">
        <f t="shared" si="0"/>
        <v>136.16970000000001</v>
      </c>
      <c r="Q15" s="77">
        <f t="shared" si="1"/>
        <v>487.87849999999997</v>
      </c>
      <c r="R15" s="62">
        <v>2.2464</v>
      </c>
      <c r="S15" s="61">
        <v>9.5212000000000003</v>
      </c>
      <c r="T15" s="62">
        <f>P15*D36</f>
        <v>124.86761490000001</v>
      </c>
      <c r="U15" s="52">
        <f>(((P15*100)/D37)-100)</f>
        <v>-5.5230000693817942</v>
      </c>
    </row>
    <row r="16" spans="2:23" x14ac:dyDescent="0.2">
      <c r="B16" s="33"/>
      <c r="C16" s="33" t="s">
        <v>8</v>
      </c>
      <c r="D16" s="23" t="s">
        <v>5</v>
      </c>
      <c r="E16" s="26"/>
      <c r="F16" s="60">
        <v>134.29560000000001</v>
      </c>
      <c r="G16" s="52">
        <v>413.98869999999999</v>
      </c>
      <c r="H16" s="52">
        <v>137.12559999999999</v>
      </c>
      <c r="I16" s="52">
        <v>414.34620000000001</v>
      </c>
      <c r="J16" s="52">
        <v>132.411</v>
      </c>
      <c r="K16" s="52">
        <v>423.09809999999999</v>
      </c>
      <c r="L16" s="52">
        <v>138.67140000000001</v>
      </c>
      <c r="M16" s="52">
        <v>426.70319999999998</v>
      </c>
      <c r="N16" s="52">
        <v>135.63929999999999</v>
      </c>
      <c r="O16" s="61">
        <v>424.57409999999999</v>
      </c>
      <c r="P16" s="62">
        <f t="shared" si="0"/>
        <v>135.63929999999999</v>
      </c>
      <c r="Q16" s="77">
        <f t="shared" si="1"/>
        <v>423.09809999999999</v>
      </c>
      <c r="R16" s="62">
        <v>1.4863</v>
      </c>
      <c r="S16" s="61">
        <v>3.6051000000000002</v>
      </c>
      <c r="T16" s="62">
        <f>P16*D36</f>
        <v>124.38123809999999</v>
      </c>
      <c r="U16" s="52">
        <f>(((P16*100)/D37)-100)</f>
        <v>-5.8910011794907433</v>
      </c>
    </row>
    <row r="17" spans="2:23" x14ac:dyDescent="0.2">
      <c r="B17" s="33"/>
      <c r="C17" s="33"/>
      <c r="D17" s="23" t="s">
        <v>6</v>
      </c>
      <c r="E17" s="26"/>
      <c r="F17" s="60">
        <v>135.6848</v>
      </c>
      <c r="G17" s="52">
        <v>499.4</v>
      </c>
      <c r="H17" s="52">
        <v>138.6336</v>
      </c>
      <c r="I17" s="52">
        <v>511.98059999999998</v>
      </c>
      <c r="J17" s="52">
        <v>135.76320000000001</v>
      </c>
      <c r="K17" s="52">
        <v>502.90140000000002</v>
      </c>
      <c r="L17" s="52">
        <v>140.47399999999999</v>
      </c>
      <c r="M17" s="52">
        <v>513.5788</v>
      </c>
      <c r="N17" s="52">
        <v>138.32400000000001</v>
      </c>
      <c r="O17" s="61">
        <v>494.9597</v>
      </c>
      <c r="P17" s="62">
        <f t="shared" si="0"/>
        <v>138.32400000000001</v>
      </c>
      <c r="Q17" s="77">
        <f t="shared" si="1"/>
        <v>502.90140000000002</v>
      </c>
      <c r="R17" s="62">
        <v>2.15</v>
      </c>
      <c r="S17" s="61">
        <v>7.9417</v>
      </c>
      <c r="T17" s="62">
        <f>P17*D36</f>
        <v>126.84310800000002</v>
      </c>
      <c r="U17" s="52">
        <f>(((P17*100)/D37)-100)</f>
        <v>-4.0283077777006753</v>
      </c>
    </row>
    <row r="18" spans="2:23" x14ac:dyDescent="0.2">
      <c r="B18" s="33"/>
      <c r="C18" s="33" t="s">
        <v>9</v>
      </c>
      <c r="D18" s="23" t="s">
        <v>5</v>
      </c>
      <c r="E18" s="26"/>
      <c r="F18" s="60">
        <v>133.9145</v>
      </c>
      <c r="G18" s="52">
        <v>500.53800000000001</v>
      </c>
      <c r="H18" s="52">
        <v>133.81180000000001</v>
      </c>
      <c r="I18" s="52">
        <v>513.66600000000005</v>
      </c>
      <c r="J18" s="52">
        <v>137.94800000000001</v>
      </c>
      <c r="K18" s="52">
        <v>489.99369999999999</v>
      </c>
      <c r="L18" s="52">
        <v>136.7105</v>
      </c>
      <c r="M18" s="52">
        <v>493.85539999999997</v>
      </c>
      <c r="N18" s="52">
        <v>135.68090000000001</v>
      </c>
      <c r="O18" s="61">
        <v>511.21350000000001</v>
      </c>
      <c r="P18" s="62">
        <f t="shared" si="0"/>
        <v>135.68090000000001</v>
      </c>
      <c r="Q18" s="77">
        <f>MEDIAN(G18,I18,K18,M18,O18)</f>
        <v>500.53800000000001</v>
      </c>
      <c r="R18" s="62">
        <v>1.7664</v>
      </c>
      <c r="S18" s="61">
        <v>10.5443</v>
      </c>
      <c r="T18" s="62">
        <f>P18*D36</f>
        <v>124.41938530000002</v>
      </c>
      <c r="U18" s="52">
        <f>(((P18*100)/D37)-100)</f>
        <v>-5.8621383473253275</v>
      </c>
    </row>
    <row r="19" spans="2:23" x14ac:dyDescent="0.2">
      <c r="B19" s="33"/>
      <c r="C19" s="33"/>
      <c r="D19" s="23" t="s">
        <v>6</v>
      </c>
      <c r="E19" s="26"/>
      <c r="F19" s="60">
        <v>137.64869999999999</v>
      </c>
      <c r="G19" s="52">
        <v>510.30399999999997</v>
      </c>
      <c r="H19" s="52">
        <v>142.5865</v>
      </c>
      <c r="I19" s="52">
        <v>502.39440000000002</v>
      </c>
      <c r="J19" s="52">
        <v>136.89789999999999</v>
      </c>
      <c r="K19" s="52">
        <v>506.53070000000002</v>
      </c>
      <c r="L19" s="52">
        <v>139.92609999999999</v>
      </c>
      <c r="M19" s="52">
        <v>504.93</v>
      </c>
      <c r="N19" s="52">
        <v>138.637</v>
      </c>
      <c r="O19" s="61">
        <v>499.6069</v>
      </c>
      <c r="P19" s="62">
        <f t="shared" si="0"/>
        <v>138.637</v>
      </c>
      <c r="Q19" s="77">
        <f t="shared" si="1"/>
        <v>504.93</v>
      </c>
      <c r="R19" s="62">
        <v>1.2890999999999999</v>
      </c>
      <c r="S19" s="61">
        <v>2.5356000000000001</v>
      </c>
      <c r="T19" s="62">
        <f>P19*D36</f>
        <v>127.13012900000001</v>
      </c>
      <c r="U19" s="52">
        <f>(((P19*100)/D37)-100)</f>
        <v>-3.8111427183792301</v>
      </c>
    </row>
    <row r="20" spans="2:23" x14ac:dyDescent="0.2">
      <c r="B20" s="33"/>
      <c r="C20" s="33" t="s">
        <v>10</v>
      </c>
      <c r="D20" s="23" t="s">
        <v>5</v>
      </c>
      <c r="E20" s="26"/>
      <c r="F20" s="60">
        <v>134.19120000000001</v>
      </c>
      <c r="G20" s="52">
        <v>650.26160000000004</v>
      </c>
      <c r="H20" s="52">
        <v>138.84229999999999</v>
      </c>
      <c r="I20" s="52">
        <v>672.52430000000004</v>
      </c>
      <c r="J20" s="52">
        <v>139.36959999999999</v>
      </c>
      <c r="K20" s="52">
        <v>672.89909999999998</v>
      </c>
      <c r="L20" s="52">
        <v>136.21360000000001</v>
      </c>
      <c r="M20" s="52">
        <v>637.49739999999997</v>
      </c>
      <c r="N20" s="52">
        <v>138.52549999999999</v>
      </c>
      <c r="O20" s="61">
        <v>655.90189999999996</v>
      </c>
      <c r="P20" s="62">
        <f t="shared" si="0"/>
        <v>138.52549999999999</v>
      </c>
      <c r="Q20" s="77">
        <f t="shared" si="1"/>
        <v>655.90189999999996</v>
      </c>
      <c r="R20" s="62">
        <v>0.84409999999999996</v>
      </c>
      <c r="S20" s="61">
        <v>16.622399999999999</v>
      </c>
      <c r="T20" s="62">
        <f>P20*D36</f>
        <v>127.0278835</v>
      </c>
      <c r="U20" s="52">
        <f>(((P20*100)/D37)-100)</f>
        <v>-3.888503434399496</v>
      </c>
    </row>
    <row r="21" spans="2:23" x14ac:dyDescent="0.2">
      <c r="B21" s="33"/>
      <c r="C21" s="33"/>
      <c r="D21" s="23" t="s">
        <v>6</v>
      </c>
      <c r="E21" s="26"/>
      <c r="F21" s="60">
        <v>139.93690000000001</v>
      </c>
      <c r="G21" s="52">
        <v>663.47569999999996</v>
      </c>
      <c r="H21" s="52">
        <v>145.14769999999999</v>
      </c>
      <c r="I21" s="52">
        <v>688.34760000000006</v>
      </c>
      <c r="J21" s="52">
        <v>139.25149999999999</v>
      </c>
      <c r="K21" s="52">
        <v>657.45719999999994</v>
      </c>
      <c r="L21" s="52">
        <v>140.38999999999999</v>
      </c>
      <c r="M21" s="52">
        <v>676.77750000000003</v>
      </c>
      <c r="N21" s="52">
        <v>141.5446</v>
      </c>
      <c r="O21" s="61">
        <v>685.60239999999999</v>
      </c>
      <c r="P21" s="62">
        <f>MEDIAN(F21,H21,J21,L21,N21)</f>
        <v>140.38999999999999</v>
      </c>
      <c r="Q21" s="77">
        <f t="shared" si="1"/>
        <v>676.77750000000003</v>
      </c>
      <c r="R21" s="62">
        <v>1.1385000000000001</v>
      </c>
      <c r="S21" s="61">
        <v>11.5701</v>
      </c>
      <c r="T21" s="62">
        <f>P21*D36</f>
        <v>128.73763</v>
      </c>
      <c r="U21" s="52">
        <f>(((P21*100)/D37)-100)</f>
        <v>-2.5948796225629707</v>
      </c>
    </row>
    <row r="22" spans="2:23" x14ac:dyDescent="0.2">
      <c r="B22" s="33"/>
      <c r="C22" s="33" t="s">
        <v>28</v>
      </c>
      <c r="D22" s="23" t="s">
        <v>5</v>
      </c>
      <c r="E22" s="26"/>
      <c r="F22" s="60">
        <v>137.76400000000001</v>
      </c>
      <c r="G22" s="52">
        <v>665.20540000000005</v>
      </c>
      <c r="H22" s="52">
        <v>137.9665</v>
      </c>
      <c r="I22" s="52">
        <v>682.47850000000005</v>
      </c>
      <c r="J22" s="52">
        <v>141.99619999999999</v>
      </c>
      <c r="K22" s="52">
        <v>660.61</v>
      </c>
      <c r="L22" s="52">
        <v>140.1242</v>
      </c>
      <c r="M22" s="52">
        <v>689.23069999999996</v>
      </c>
      <c r="N22" s="52">
        <v>141.46690000000001</v>
      </c>
      <c r="O22" s="61">
        <v>675.90920000000006</v>
      </c>
      <c r="P22" s="62">
        <f t="shared" si="0"/>
        <v>140.1242</v>
      </c>
      <c r="Q22" s="77">
        <f t="shared" si="1"/>
        <v>675.90920000000006</v>
      </c>
      <c r="R22" s="62">
        <v>1.8720000000000001</v>
      </c>
      <c r="S22" s="61">
        <v>10.703799999999999</v>
      </c>
      <c r="T22" s="62">
        <f>P22*D36</f>
        <v>128.4938914</v>
      </c>
      <c r="U22" s="52">
        <f>(((P22*100)/D37)-100)</f>
        <v>-2.779296468465958</v>
      </c>
    </row>
    <row r="23" spans="2:23" ht="17" thickBot="1" x14ac:dyDescent="0.25">
      <c r="B23" s="34"/>
      <c r="C23" s="34"/>
      <c r="D23" s="16" t="s">
        <v>6</v>
      </c>
      <c r="E23" s="26"/>
      <c r="F23" s="63">
        <v>141.15110000000001</v>
      </c>
      <c r="G23" s="14">
        <v>683.79920000000004</v>
      </c>
      <c r="H23" s="14">
        <v>143.40780000000001</v>
      </c>
      <c r="I23" s="14">
        <v>685.02030000000002</v>
      </c>
      <c r="J23" s="14">
        <v>140.1413</v>
      </c>
      <c r="K23" s="14">
        <v>701.08439999999996</v>
      </c>
      <c r="L23" s="14">
        <v>143.70689999999999</v>
      </c>
      <c r="M23" s="14">
        <v>706.88350000000003</v>
      </c>
      <c r="N23" s="14">
        <v>144.42519999999999</v>
      </c>
      <c r="O23" s="12">
        <v>691.82299999999998</v>
      </c>
      <c r="P23" s="13">
        <f t="shared" si="0"/>
        <v>143.40780000000001</v>
      </c>
      <c r="Q23" s="87">
        <f t="shared" si="1"/>
        <v>691.82299999999998</v>
      </c>
      <c r="R23" s="13">
        <v>1.0174000000000001</v>
      </c>
      <c r="S23" s="12">
        <v>8.0237999999999996</v>
      </c>
      <c r="T23" s="13">
        <f>P23*D36</f>
        <v>131.50495260000002</v>
      </c>
      <c r="U23" s="74">
        <f>(((P23*100)/D37)-100)</f>
        <v>-0.5010754180253798</v>
      </c>
      <c r="W23" s="83" t="s">
        <v>53</v>
      </c>
    </row>
    <row r="24" spans="2:23" ht="17" customHeight="1" thickTop="1" x14ac:dyDescent="0.2">
      <c r="B24" s="32">
        <v>180</v>
      </c>
      <c r="C24" s="32" t="s">
        <v>7</v>
      </c>
      <c r="D24" s="22" t="s">
        <v>5</v>
      </c>
      <c r="E24" s="26"/>
      <c r="F24" s="56">
        <v>134.3098</v>
      </c>
      <c r="G24" s="57">
        <v>383.24790000000002</v>
      </c>
      <c r="H24" s="57">
        <v>139.17679999999999</v>
      </c>
      <c r="I24" s="57">
        <v>378.09769999999997</v>
      </c>
      <c r="J24" s="57">
        <v>131.98169999999999</v>
      </c>
      <c r="K24" s="57">
        <v>384.33659999999998</v>
      </c>
      <c r="L24" s="57">
        <v>132.08260000000001</v>
      </c>
      <c r="M24" s="57">
        <v>394.88690000000003</v>
      </c>
      <c r="N24" s="57">
        <v>133.58199999999999</v>
      </c>
      <c r="O24" s="58">
        <v>385.5521</v>
      </c>
      <c r="P24" s="59">
        <f t="shared" si="0"/>
        <v>133.58199999999999</v>
      </c>
      <c r="Q24" s="75">
        <f t="shared" si="1"/>
        <v>384.33659999999998</v>
      </c>
      <c r="R24" s="59">
        <v>1.4994000000000001</v>
      </c>
      <c r="S24" s="58">
        <v>1.2155</v>
      </c>
      <c r="T24" s="59">
        <f>P24*D36</f>
        <v>122.494694</v>
      </c>
      <c r="U24" s="57">
        <f>(((P24*100)/D37)-100)</f>
        <v>-7.3183931173246464</v>
      </c>
      <c r="W24" s="1" t="s">
        <v>57</v>
      </c>
    </row>
    <row r="25" spans="2:23" x14ac:dyDescent="0.2">
      <c r="B25" s="33"/>
      <c r="C25" s="33"/>
      <c r="D25" s="23" t="s">
        <v>6</v>
      </c>
      <c r="E25" s="26"/>
      <c r="F25" s="60">
        <v>135.74690000000001</v>
      </c>
      <c r="G25" s="52">
        <v>775.33199999999999</v>
      </c>
      <c r="H25" s="52">
        <v>140.93770000000001</v>
      </c>
      <c r="I25" s="52">
        <v>772.98040000000003</v>
      </c>
      <c r="J25" s="52">
        <v>134.62569999999999</v>
      </c>
      <c r="K25" s="52">
        <v>771.23800000000006</v>
      </c>
      <c r="L25" s="52">
        <v>136.13229999999999</v>
      </c>
      <c r="M25" s="52">
        <v>796.83050000000003</v>
      </c>
      <c r="N25" s="52">
        <v>140.2517</v>
      </c>
      <c r="O25" s="61">
        <v>796.95590000000004</v>
      </c>
      <c r="P25" s="62">
        <f t="shared" si="0"/>
        <v>136.13229999999999</v>
      </c>
      <c r="Q25" s="77">
        <f t="shared" si="1"/>
        <v>775.33199999999999</v>
      </c>
      <c r="R25" s="62">
        <v>1.5065999999999999</v>
      </c>
      <c r="S25" s="61">
        <v>4.0940000000000003</v>
      </c>
      <c r="T25" s="62">
        <f>P25*D36</f>
        <v>124.8333191</v>
      </c>
      <c r="U25" s="52">
        <f>(((P25*100)/D37)-100)</f>
        <v>-5.5489488656074428</v>
      </c>
    </row>
    <row r="26" spans="2:23" x14ac:dyDescent="0.2">
      <c r="B26" s="33"/>
      <c r="C26" s="33" t="s">
        <v>8</v>
      </c>
      <c r="D26" s="23" t="s">
        <v>5</v>
      </c>
      <c r="E26" s="26"/>
      <c r="F26" s="60">
        <v>134.68109999999999</v>
      </c>
      <c r="G26" s="52">
        <v>647.76880000000006</v>
      </c>
      <c r="H26" s="52">
        <v>139.541</v>
      </c>
      <c r="I26" s="52">
        <v>634.97929999999997</v>
      </c>
      <c r="J26" s="52">
        <v>135.923</v>
      </c>
      <c r="K26" s="52">
        <v>664.35400000000004</v>
      </c>
      <c r="L26" s="52">
        <v>137.56020000000001</v>
      </c>
      <c r="M26" s="52">
        <v>657.17650000000003</v>
      </c>
      <c r="N26" s="52">
        <v>132.85679999999999</v>
      </c>
      <c r="O26" s="61">
        <v>637.73230000000001</v>
      </c>
      <c r="P26" s="62">
        <f t="shared" si="0"/>
        <v>135.923</v>
      </c>
      <c r="Q26" s="77">
        <f>MEDIAN(G26,I26,K26,M26,O26)</f>
        <v>647.76880000000006</v>
      </c>
      <c r="R26" s="62">
        <v>1.6372</v>
      </c>
      <c r="S26" s="61">
        <v>10.0365</v>
      </c>
      <c r="T26" s="62">
        <f>P26*D36</f>
        <v>124.64139100000001</v>
      </c>
      <c r="U26" s="52">
        <f>(((P26*100)/D37)-100)</f>
        <v>-5.6941649899396367</v>
      </c>
    </row>
    <row r="27" spans="2:23" x14ac:dyDescent="0.2">
      <c r="B27" s="33"/>
      <c r="C27" s="33"/>
      <c r="D27" s="23" t="s">
        <v>6</v>
      </c>
      <c r="E27" s="26"/>
      <c r="F27" s="60">
        <v>137.45959999999999</v>
      </c>
      <c r="G27" s="52">
        <v>779.53399999999999</v>
      </c>
      <c r="H27" s="52">
        <v>136.53229999999999</v>
      </c>
      <c r="I27" s="52">
        <v>777.00670000000002</v>
      </c>
      <c r="J27" s="52">
        <v>135.82570000000001</v>
      </c>
      <c r="K27" s="52">
        <v>771.10500000000002</v>
      </c>
      <c r="L27" s="52">
        <v>135.82259999999999</v>
      </c>
      <c r="M27" s="52">
        <v>807.46540000000005</v>
      </c>
      <c r="N27" s="52">
        <v>138.31809999999999</v>
      </c>
      <c r="O27" s="61">
        <v>807.19200000000001</v>
      </c>
      <c r="P27" s="62">
        <f t="shared" si="0"/>
        <v>136.53229999999999</v>
      </c>
      <c r="Q27" s="77">
        <f t="shared" si="1"/>
        <v>779.53399999999999</v>
      </c>
      <c r="R27" s="62">
        <v>0.7097</v>
      </c>
      <c r="S27" s="61">
        <v>8.4290000000000003</v>
      </c>
      <c r="T27" s="62">
        <f>P27*D36</f>
        <v>125.20011909999999</v>
      </c>
      <c r="U27" s="52">
        <f>(((P27*100)/D37)-100)</f>
        <v>-5.271421633247769</v>
      </c>
    </row>
    <row r="28" spans="2:23" x14ac:dyDescent="0.2">
      <c r="B28" s="33"/>
      <c r="C28" s="33" t="s">
        <v>9</v>
      </c>
      <c r="D28" s="23" t="s">
        <v>5</v>
      </c>
      <c r="E28" s="26"/>
      <c r="F28" s="60">
        <v>134.91149999999999</v>
      </c>
      <c r="G28" s="52">
        <v>754.73689999999999</v>
      </c>
      <c r="H28" s="52">
        <v>136.66239999999999</v>
      </c>
      <c r="I28" s="52">
        <v>746.39869999999996</v>
      </c>
      <c r="J28" s="52">
        <v>138.06059999999999</v>
      </c>
      <c r="K28" s="52">
        <v>783.45690000000002</v>
      </c>
      <c r="L28" s="52">
        <v>138.60810000000001</v>
      </c>
      <c r="M28" s="52">
        <v>739.2373</v>
      </c>
      <c r="N28" s="52">
        <v>134.5976</v>
      </c>
      <c r="O28" s="61">
        <v>762.67970000000003</v>
      </c>
      <c r="P28" s="62">
        <f t="shared" si="0"/>
        <v>136.66239999999999</v>
      </c>
      <c r="Q28" s="77">
        <f t="shared" si="1"/>
        <v>754.73689999999999</v>
      </c>
      <c r="R28" s="62">
        <v>1.7508999999999999</v>
      </c>
      <c r="S28" s="61">
        <v>8.3382000000000005</v>
      </c>
      <c r="T28" s="62">
        <f>P28*D36</f>
        <v>125.3194208</v>
      </c>
      <c r="U28" s="52">
        <f>(((P28*100)/D37)-100)</f>
        <v>-5.181155900922775</v>
      </c>
    </row>
    <row r="29" spans="2:23" x14ac:dyDescent="0.2">
      <c r="B29" s="33"/>
      <c r="C29" s="33"/>
      <c r="D29" s="23" t="s">
        <v>6</v>
      </c>
      <c r="E29" s="26"/>
      <c r="F29" s="60">
        <v>138.70099999999999</v>
      </c>
      <c r="G29" s="52">
        <v>779.96510000000001</v>
      </c>
      <c r="H29" s="52">
        <v>141.0077</v>
      </c>
      <c r="I29" s="52">
        <v>801.03840000000002</v>
      </c>
      <c r="J29" s="52">
        <v>136.65389999999999</v>
      </c>
      <c r="K29" s="52">
        <v>794.03039999999999</v>
      </c>
      <c r="L29" s="52">
        <v>139.32040000000001</v>
      </c>
      <c r="M29" s="52">
        <v>767.76639999999998</v>
      </c>
      <c r="N29" s="52">
        <v>139.1694</v>
      </c>
      <c r="O29" s="61">
        <v>777.48419999999999</v>
      </c>
      <c r="P29" s="62">
        <f t="shared" si="0"/>
        <v>139.1694</v>
      </c>
      <c r="Q29" s="77">
        <f t="shared" si="1"/>
        <v>779.96510000000001</v>
      </c>
      <c r="R29" s="62">
        <v>0.46839999999999998</v>
      </c>
      <c r="S29" s="61">
        <v>12.198700000000001</v>
      </c>
      <c r="T29" s="62">
        <f>P29*D36</f>
        <v>127.6183398</v>
      </c>
      <c r="U29" s="52">
        <f>(((P29*100)/D37)-100)</f>
        <v>-3.4417539721085149</v>
      </c>
    </row>
    <row r="30" spans="2:23" x14ac:dyDescent="0.2">
      <c r="B30" s="33"/>
      <c r="C30" s="33" t="s">
        <v>10</v>
      </c>
      <c r="D30" s="23" t="s">
        <v>5</v>
      </c>
      <c r="E30" s="26"/>
      <c r="F30" s="60">
        <v>140.00470000000001</v>
      </c>
      <c r="G30" s="52">
        <v>954.8854</v>
      </c>
      <c r="H30" s="52">
        <v>138.81059999999999</v>
      </c>
      <c r="I30" s="52">
        <v>961.32449999999994</v>
      </c>
      <c r="J30" s="52">
        <v>137.4075</v>
      </c>
      <c r="K30" s="52">
        <v>975.77290000000005</v>
      </c>
      <c r="L30" s="52">
        <v>144.68639999999999</v>
      </c>
      <c r="M30" s="52">
        <v>988.8261</v>
      </c>
      <c r="N30" s="52">
        <v>138.03360000000001</v>
      </c>
      <c r="O30" s="61">
        <v>968.26679999999999</v>
      </c>
      <c r="P30" s="62">
        <f>MEDIAN(F30,H30,J30,L30,N30)</f>
        <v>138.81059999999999</v>
      </c>
      <c r="Q30" s="77">
        <f t="shared" si="1"/>
        <v>968.26679999999999</v>
      </c>
      <c r="R30" s="62">
        <v>1.1940999999999999</v>
      </c>
      <c r="S30" s="61">
        <v>7.5061</v>
      </c>
      <c r="T30" s="62">
        <f>P30*D36</f>
        <v>127.28932020000001</v>
      </c>
      <c r="U30" s="52">
        <f>(((P30*100)/D37)-100)</f>
        <v>-3.6906958995351431</v>
      </c>
    </row>
    <row r="31" spans="2:23" x14ac:dyDescent="0.2">
      <c r="B31" s="33"/>
      <c r="C31" s="33"/>
      <c r="D31" s="23" t="s">
        <v>6</v>
      </c>
      <c r="E31" s="26"/>
      <c r="F31" s="60">
        <v>140.6292</v>
      </c>
      <c r="G31" s="52">
        <v>1022.4127</v>
      </c>
      <c r="H31" s="52">
        <v>145.37780000000001</v>
      </c>
      <c r="I31" s="52">
        <v>1006.1839</v>
      </c>
      <c r="J31" s="52">
        <v>144.79660000000001</v>
      </c>
      <c r="K31" s="52">
        <v>1008.8297</v>
      </c>
      <c r="L31" s="52">
        <v>142.1456</v>
      </c>
      <c r="M31" s="52">
        <v>1000.6822</v>
      </c>
      <c r="N31" s="52">
        <v>140.5368</v>
      </c>
      <c r="O31" s="61">
        <v>1045.6786</v>
      </c>
      <c r="P31" s="62">
        <f t="shared" si="0"/>
        <v>142.1456</v>
      </c>
      <c r="Q31" s="77">
        <f t="shared" si="1"/>
        <v>1008.8297</v>
      </c>
      <c r="R31" s="62">
        <v>1.6088</v>
      </c>
      <c r="S31" s="61">
        <v>8.1475000000000009</v>
      </c>
      <c r="T31" s="62">
        <f>P31*D36</f>
        <v>130.3475152</v>
      </c>
      <c r="U31" s="52">
        <f>(((P31*100)/D37)-100)</f>
        <v>-1.3768125997363541</v>
      </c>
    </row>
    <row r="32" spans="2:23" x14ac:dyDescent="0.2">
      <c r="B32" s="33"/>
      <c r="C32" s="33" t="s">
        <v>28</v>
      </c>
      <c r="D32" s="23" t="s">
        <v>5</v>
      </c>
      <c r="E32" s="26"/>
      <c r="F32" s="60">
        <v>139.4983</v>
      </c>
      <c r="G32" s="52">
        <v>1002.3885</v>
      </c>
      <c r="H32" s="52">
        <v>144.13890000000001</v>
      </c>
      <c r="I32" s="52">
        <v>1006.9343</v>
      </c>
      <c r="J32" s="52">
        <v>141.75489999999999</v>
      </c>
      <c r="K32" s="52">
        <v>994.45849999999996</v>
      </c>
      <c r="L32" s="52">
        <v>142.6799</v>
      </c>
      <c r="M32" s="52">
        <v>1028.4247</v>
      </c>
      <c r="N32" s="52">
        <v>138.8374</v>
      </c>
      <c r="O32" s="61">
        <v>1003.7725</v>
      </c>
      <c r="P32" s="62">
        <f t="shared" si="0"/>
        <v>141.75489999999999</v>
      </c>
      <c r="Q32" s="77">
        <f t="shared" si="1"/>
        <v>1003.7725</v>
      </c>
      <c r="R32" s="62">
        <v>2.2566000000000002</v>
      </c>
      <c r="S32" s="61">
        <v>3.1617999999999999</v>
      </c>
      <c r="T32" s="62">
        <f>P32*D36</f>
        <v>129.9892433</v>
      </c>
      <c r="U32" s="52">
        <f>(((P32*100)/D37)-100)</f>
        <v>-1.6478873239436638</v>
      </c>
    </row>
    <row r="33" spans="2:21" ht="17" thickBot="1" x14ac:dyDescent="0.25">
      <c r="B33" s="34"/>
      <c r="C33" s="34"/>
      <c r="D33" s="16" t="s">
        <v>6</v>
      </c>
      <c r="E33" s="27"/>
      <c r="F33" s="63">
        <v>144.4563</v>
      </c>
      <c r="G33" s="14">
        <v>1043.2411999999999</v>
      </c>
      <c r="H33" s="14">
        <v>144.05359999999999</v>
      </c>
      <c r="I33" s="14">
        <v>1063.4852000000001</v>
      </c>
      <c r="J33" s="14">
        <v>145.35820000000001</v>
      </c>
      <c r="K33" s="14">
        <v>1039.4169999999999</v>
      </c>
      <c r="L33" s="14">
        <v>143.5641</v>
      </c>
      <c r="M33" s="14">
        <v>1043.8547000000001</v>
      </c>
      <c r="N33" s="14">
        <v>147.63800000000001</v>
      </c>
      <c r="O33" s="12">
        <v>1040.7138</v>
      </c>
      <c r="P33" s="13">
        <f t="shared" si="0"/>
        <v>144.4563</v>
      </c>
      <c r="Q33" s="87">
        <f t="shared" si="1"/>
        <v>1043.2411999999999</v>
      </c>
      <c r="R33" s="13">
        <v>0.89219999999999999</v>
      </c>
      <c r="S33" s="12">
        <v>2.5274000000000001</v>
      </c>
      <c r="T33" s="13">
        <f>P33*D36</f>
        <v>132.4664271</v>
      </c>
      <c r="U33" s="74">
        <f>(((P33*100)/D37)-100)</f>
        <v>0.22639283979739844</v>
      </c>
    </row>
    <row r="34" spans="2:21" ht="17" thickTop="1" x14ac:dyDescent="0.2"/>
    <row r="35" spans="2:21" x14ac:dyDescent="0.2">
      <c r="B35" s="28"/>
      <c r="C35" s="28"/>
      <c r="D35" s="28"/>
      <c r="E35" s="28"/>
      <c r="F35" s="28"/>
    </row>
    <row r="36" spans="2:21" x14ac:dyDescent="0.2">
      <c r="B36" s="28"/>
      <c r="C36" s="29" t="s">
        <v>4</v>
      </c>
      <c r="D36" s="43">
        <v>0.91700000000000004</v>
      </c>
      <c r="E36" s="43"/>
      <c r="F36" s="28"/>
    </row>
    <row r="37" spans="2:21" x14ac:dyDescent="0.2">
      <c r="B37" s="28"/>
      <c r="C37" s="30" t="s">
        <v>11</v>
      </c>
      <c r="D37" s="44">
        <v>144.13</v>
      </c>
      <c r="E37" s="44"/>
      <c r="F37" s="28"/>
    </row>
    <row r="38" spans="2:21" x14ac:dyDescent="0.2">
      <c r="B38" s="28"/>
      <c r="C38" s="30" t="s">
        <v>12</v>
      </c>
      <c r="D38" s="44">
        <v>132.11000000000001</v>
      </c>
      <c r="E38" s="44"/>
      <c r="F38" s="28"/>
    </row>
    <row r="43" spans="2:21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966E-C0B5-494C-8A60-2E0832F92F2E}">
  <sheetPr>
    <tabColor theme="9"/>
  </sheetPr>
  <dimension ref="B1:W43"/>
  <sheetViews>
    <sheetView zoomScale="168" zoomScaleNormal="168" workbookViewId="0">
      <selection activeCell="B2" sqref="B2:B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3" ht="22" customHeight="1" x14ac:dyDescent="0.2"/>
    <row r="2" spans="2:23" ht="36" customHeight="1" x14ac:dyDescent="0.2">
      <c r="B2" s="35" t="s">
        <v>36</v>
      </c>
      <c r="C2" s="35" t="s">
        <v>19</v>
      </c>
      <c r="D2" s="47" t="s">
        <v>18</v>
      </c>
      <c r="E2" s="24"/>
      <c r="F2" s="39" t="s">
        <v>29</v>
      </c>
      <c r="G2" s="33"/>
      <c r="H2" s="33" t="s">
        <v>31</v>
      </c>
      <c r="I2" s="33"/>
      <c r="J2" s="33" t="s">
        <v>32</v>
      </c>
      <c r="K2" s="33"/>
      <c r="L2" s="33" t="s">
        <v>33</v>
      </c>
      <c r="M2" s="33"/>
      <c r="N2" s="33" t="s">
        <v>34</v>
      </c>
      <c r="O2" s="40"/>
      <c r="P2" s="38" t="s">
        <v>35</v>
      </c>
      <c r="Q2" s="38"/>
      <c r="R2" s="45" t="s">
        <v>38</v>
      </c>
      <c r="S2" s="46"/>
      <c r="T2" s="41" t="s">
        <v>21</v>
      </c>
      <c r="U2" s="35" t="s">
        <v>37</v>
      </c>
    </row>
    <row r="3" spans="2:23" ht="37" customHeight="1" thickBot="1" x14ac:dyDescent="0.25">
      <c r="B3" s="37"/>
      <c r="C3" s="36"/>
      <c r="D3" s="48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42"/>
      <c r="U3" s="37"/>
    </row>
    <row r="4" spans="2:23" ht="17" thickTop="1" x14ac:dyDescent="0.2">
      <c r="B4" s="32">
        <v>60</v>
      </c>
      <c r="C4" s="32" t="s">
        <v>7</v>
      </c>
      <c r="D4" s="22" t="s">
        <v>5</v>
      </c>
      <c r="E4" s="26"/>
      <c r="F4" s="56">
        <v>802.49760000000003</v>
      </c>
      <c r="G4" s="57">
        <v>137.4676</v>
      </c>
      <c r="H4" s="57">
        <v>787.78830000000005</v>
      </c>
      <c r="I4" s="57">
        <v>136.24760000000001</v>
      </c>
      <c r="J4" s="57">
        <v>824.07399999999996</v>
      </c>
      <c r="K4" s="57">
        <v>135.17840000000001</v>
      </c>
      <c r="L4" s="57">
        <v>829.06610000000001</v>
      </c>
      <c r="M4" s="57">
        <v>140.2706</v>
      </c>
      <c r="N4" s="57">
        <v>820.51859999999999</v>
      </c>
      <c r="O4" s="58">
        <v>136.62780000000001</v>
      </c>
      <c r="P4" s="59">
        <f>MEDIAN(F4,H4,J4,L4,N4)</f>
        <v>820.51859999999999</v>
      </c>
      <c r="Q4" s="58">
        <f>MEDIAN(G4,I4,K4,M4,O4)</f>
        <v>136.62780000000001</v>
      </c>
      <c r="R4" s="59">
        <v>8.5474999999999994</v>
      </c>
      <c r="S4" s="58">
        <v>0.83979999999999999</v>
      </c>
      <c r="T4" s="59">
        <f>P4*D36</f>
        <v>687.5945868</v>
      </c>
      <c r="U4" s="57">
        <f>(((P4*100)/D37)-100)</f>
        <v>43.625584204169513</v>
      </c>
      <c r="W4" s="83"/>
    </row>
    <row r="5" spans="2:23" x14ac:dyDescent="0.2">
      <c r="B5" s="33"/>
      <c r="C5" s="33"/>
      <c r="D5" s="23" t="s">
        <v>6</v>
      </c>
      <c r="E5" s="26"/>
      <c r="F5" s="60">
        <v>798.61030000000005</v>
      </c>
      <c r="G5" s="52">
        <v>236.58510000000001</v>
      </c>
      <c r="H5" s="52">
        <v>792.24659999999994</v>
      </c>
      <c r="I5" s="52">
        <v>236.32339999999999</v>
      </c>
      <c r="J5" s="52">
        <v>787.18380000000002</v>
      </c>
      <c r="K5" s="52">
        <v>236.6917</v>
      </c>
      <c r="L5" s="52">
        <v>813.42939999999999</v>
      </c>
      <c r="M5" s="52">
        <v>232.1833</v>
      </c>
      <c r="N5" s="52">
        <v>814.44899999999996</v>
      </c>
      <c r="O5" s="61">
        <v>232.2944</v>
      </c>
      <c r="P5" s="62">
        <f t="shared" ref="P5:P33" si="0">MEDIAN(F5,H5,J5,L5,N5)</f>
        <v>798.61030000000005</v>
      </c>
      <c r="Q5" s="61">
        <f t="shared" ref="Q5:Q33" si="1">MEDIAN(G5,I5,K5,M5,O5)</f>
        <v>236.32339999999999</v>
      </c>
      <c r="R5" s="62">
        <v>11.426500000000001</v>
      </c>
      <c r="S5" s="61">
        <v>0.36830000000000002</v>
      </c>
      <c r="T5" s="62">
        <f>P5*D36</f>
        <v>669.23543140000004</v>
      </c>
      <c r="U5" s="52">
        <f>(((P5*100)/D37)-100)</f>
        <v>39.790701745173209</v>
      </c>
    </row>
    <row r="6" spans="2:23" x14ac:dyDescent="0.2">
      <c r="B6" s="33"/>
      <c r="C6" s="33" t="s">
        <v>8</v>
      </c>
      <c r="D6" s="23" t="s">
        <v>5</v>
      </c>
      <c r="E6" s="26"/>
      <c r="F6" s="60">
        <v>806.45680000000004</v>
      </c>
      <c r="G6" s="52">
        <v>171.35319999999999</v>
      </c>
      <c r="H6" s="52">
        <v>800.56780000000003</v>
      </c>
      <c r="I6" s="52">
        <v>168.7921</v>
      </c>
      <c r="J6" s="52">
        <v>818.99919999999997</v>
      </c>
      <c r="K6" s="52">
        <v>176.0455</v>
      </c>
      <c r="L6" s="52">
        <v>819.69389999999999</v>
      </c>
      <c r="M6" s="52">
        <v>177.7894</v>
      </c>
      <c r="N6" s="52">
        <v>798.06410000000005</v>
      </c>
      <c r="O6" s="61">
        <v>170.7217</v>
      </c>
      <c r="P6" s="62">
        <f>MEDIAN(F6,H6,J6,L6,N6)</f>
        <v>806.45680000000004</v>
      </c>
      <c r="Q6" s="61">
        <f>MEDIAN(G6,I6,K6,M6,O6)</f>
        <v>171.35319999999999</v>
      </c>
      <c r="R6" s="62">
        <v>8.3926999999999996</v>
      </c>
      <c r="S6" s="61">
        <v>2.5611000000000002</v>
      </c>
      <c r="T6" s="62">
        <f>P6*D36</f>
        <v>675.81079840000007</v>
      </c>
      <c r="U6" s="52">
        <f>(((P6*100)/D37)-100)</f>
        <v>41.16417231178562</v>
      </c>
    </row>
    <row r="7" spans="2:23" x14ac:dyDescent="0.2">
      <c r="B7" s="33"/>
      <c r="C7" s="33"/>
      <c r="D7" s="23" t="s">
        <v>6</v>
      </c>
      <c r="E7" s="26"/>
      <c r="F7" s="60">
        <v>793.1549</v>
      </c>
      <c r="G7" s="52">
        <v>269.03050000000002</v>
      </c>
      <c r="H7" s="52">
        <v>810.40480000000002</v>
      </c>
      <c r="I7" s="52">
        <v>277.0992</v>
      </c>
      <c r="J7" s="52">
        <v>787.91610000000003</v>
      </c>
      <c r="K7" s="52">
        <v>269.90359999999998</v>
      </c>
      <c r="L7" s="52">
        <v>781.65409999999997</v>
      </c>
      <c r="M7" s="52">
        <v>277.8997</v>
      </c>
      <c r="N7" s="52">
        <v>808.04660000000001</v>
      </c>
      <c r="O7" s="61">
        <v>274.52589999999998</v>
      </c>
      <c r="P7" s="62">
        <f>MEDIAN(F7,H7,J7,L7,N7)</f>
        <v>793.1549</v>
      </c>
      <c r="Q7" s="61">
        <f>MEDIAN(G7,I7,K7,M7,O7)</f>
        <v>274.52589999999998</v>
      </c>
      <c r="R7" s="62">
        <v>11.5008</v>
      </c>
      <c r="S7" s="61">
        <v>3.3738000000000001</v>
      </c>
      <c r="T7" s="62">
        <f>P7*D36</f>
        <v>664.66380619999995</v>
      </c>
      <c r="U7" s="52">
        <f>(((P7*100)/D37)-100)</f>
        <v>38.83577517548008</v>
      </c>
    </row>
    <row r="8" spans="2:23" x14ac:dyDescent="0.2">
      <c r="B8" s="33"/>
      <c r="C8" s="33" t="s">
        <v>9</v>
      </c>
      <c r="D8" s="23" t="s">
        <v>5</v>
      </c>
      <c r="E8" s="26"/>
      <c r="F8" s="60">
        <v>794.62379999999996</v>
      </c>
      <c r="G8" s="52">
        <v>318.1884</v>
      </c>
      <c r="H8" s="52">
        <v>805.83939999999996</v>
      </c>
      <c r="I8" s="52">
        <v>312.3913</v>
      </c>
      <c r="J8" s="52">
        <v>821.41750000000002</v>
      </c>
      <c r="K8" s="52">
        <v>325.61900000000003</v>
      </c>
      <c r="L8" s="52">
        <v>801.19449999999995</v>
      </c>
      <c r="M8" s="52">
        <v>328.54129999999998</v>
      </c>
      <c r="N8" s="52">
        <v>814.74749999999995</v>
      </c>
      <c r="O8" s="61">
        <v>327.07040000000001</v>
      </c>
      <c r="P8" s="62">
        <f t="shared" si="0"/>
        <v>805.83939999999996</v>
      </c>
      <c r="Q8" s="61">
        <f t="shared" si="1"/>
        <v>325.61900000000003</v>
      </c>
      <c r="R8" s="62">
        <v>8.9080999999999992</v>
      </c>
      <c r="S8" s="61">
        <v>2.9222999999999999</v>
      </c>
      <c r="T8" s="62">
        <f>P8*D36</f>
        <v>675.29341719999991</v>
      </c>
      <c r="U8" s="52">
        <f>(((P8*100)/D37)-100)</f>
        <v>41.056101104517865</v>
      </c>
    </row>
    <row r="9" spans="2:23" x14ac:dyDescent="0.2">
      <c r="B9" s="33"/>
      <c r="C9" s="33"/>
      <c r="D9" s="23" t="s">
        <v>6</v>
      </c>
      <c r="E9" s="26"/>
      <c r="F9" s="60">
        <v>749.52940000000001</v>
      </c>
      <c r="G9" s="52">
        <v>449.29180000000002</v>
      </c>
      <c r="H9" s="52">
        <v>773.37170000000003</v>
      </c>
      <c r="I9" s="52">
        <v>459.63830000000002</v>
      </c>
      <c r="J9" s="52">
        <v>770.17179999999996</v>
      </c>
      <c r="K9" s="52">
        <v>441.36829999999998</v>
      </c>
      <c r="L9" s="52">
        <v>754.39110000000005</v>
      </c>
      <c r="M9" s="52">
        <v>440.94920000000002</v>
      </c>
      <c r="N9" s="52">
        <v>735.40819999999997</v>
      </c>
      <c r="O9" s="61">
        <v>448.78539999999998</v>
      </c>
      <c r="P9" s="62">
        <f>MEDIAN(F9,H9,J9,L9,N9)</f>
        <v>754.39110000000005</v>
      </c>
      <c r="Q9" s="61">
        <f>MEDIAN(G9,I9,K9,M9,O9)</f>
        <v>448.78539999999998</v>
      </c>
      <c r="R9" s="62">
        <v>15.7807</v>
      </c>
      <c r="S9" s="61">
        <v>7.4170999999999996</v>
      </c>
      <c r="T9" s="62">
        <f>P9*D36</f>
        <v>632.17974179999999</v>
      </c>
      <c r="U9" s="52">
        <f>(((P9*100)/D37)-100)</f>
        <v>32.050464737698888</v>
      </c>
    </row>
    <row r="10" spans="2:23" x14ac:dyDescent="0.2">
      <c r="B10" s="33"/>
      <c r="C10" s="33" t="s">
        <v>10</v>
      </c>
      <c r="D10" s="23" t="s">
        <v>5</v>
      </c>
      <c r="E10" s="26"/>
      <c r="F10" s="60">
        <v>729.43799999999999</v>
      </c>
      <c r="G10" s="52">
        <v>344.18599999999998</v>
      </c>
      <c r="H10" s="52">
        <v>745.70860000000005</v>
      </c>
      <c r="I10" s="52">
        <v>349.54520000000002</v>
      </c>
      <c r="J10" s="52">
        <v>733.46669999999995</v>
      </c>
      <c r="K10" s="52">
        <v>343.15019999999998</v>
      </c>
      <c r="L10" s="52">
        <v>746.43179999999995</v>
      </c>
      <c r="M10" s="52">
        <v>338.48649999999998</v>
      </c>
      <c r="N10" s="52">
        <v>739.96609999999998</v>
      </c>
      <c r="O10" s="61">
        <v>342.3981</v>
      </c>
      <c r="P10" s="62">
        <f>MEDIAN(F10,H10,J10,L10,N10)</f>
        <v>739.96609999999998</v>
      </c>
      <c r="Q10" s="61">
        <f>MEDIAN(G10,I10,K10,M10,O10)</f>
        <v>343.15019999999998</v>
      </c>
      <c r="R10" s="62">
        <v>6.4657</v>
      </c>
      <c r="S10" s="61">
        <v>1.0358000000000001</v>
      </c>
      <c r="T10" s="62">
        <f>P10*D36</f>
        <v>620.09159179999995</v>
      </c>
      <c r="U10" s="52">
        <f>(((P10*100)/D37)-100)</f>
        <v>29.525477428276361</v>
      </c>
    </row>
    <row r="11" spans="2:23" x14ac:dyDescent="0.2">
      <c r="B11" s="33"/>
      <c r="C11" s="33"/>
      <c r="D11" s="23" t="s">
        <v>6</v>
      </c>
      <c r="E11" s="26"/>
      <c r="F11" s="60">
        <v>730.07920000000001</v>
      </c>
      <c r="G11" s="52">
        <v>565.58230000000003</v>
      </c>
      <c r="H11" s="52">
        <v>727.23389999999995</v>
      </c>
      <c r="I11" s="52">
        <v>572.54790000000003</v>
      </c>
      <c r="J11" s="52">
        <v>727.61109999999996</v>
      </c>
      <c r="K11" s="52">
        <v>562.99</v>
      </c>
      <c r="L11" s="52">
        <v>756.74540000000002</v>
      </c>
      <c r="M11" s="52">
        <v>585.8528</v>
      </c>
      <c r="N11" s="52">
        <v>748.13779999999997</v>
      </c>
      <c r="O11" s="61">
        <v>561.22500000000002</v>
      </c>
      <c r="P11" s="62">
        <f>MEDIAN(F11,H11,J11,L11,N11)</f>
        <v>730.07920000000001</v>
      </c>
      <c r="Q11" s="61">
        <f>MEDIAN(G11,I11,K11,M11,O11)</f>
        <v>565.58230000000003</v>
      </c>
      <c r="R11" s="62">
        <v>2.8452999999999999</v>
      </c>
      <c r="S11" s="61">
        <v>4.3573000000000004</v>
      </c>
      <c r="T11" s="62">
        <f>P11*D36</f>
        <v>611.80636960000004</v>
      </c>
      <c r="U11" s="52">
        <f>(((P11*100)/D37)-100)</f>
        <v>27.79485025118592</v>
      </c>
    </row>
    <row r="12" spans="2:23" x14ac:dyDescent="0.2">
      <c r="B12" s="33"/>
      <c r="C12" s="33" t="s">
        <v>28</v>
      </c>
      <c r="D12" s="23" t="s">
        <v>5</v>
      </c>
      <c r="E12" s="26"/>
      <c r="F12" s="60">
        <v>732.43799999999999</v>
      </c>
      <c r="G12" s="52">
        <v>456.50749999999999</v>
      </c>
      <c r="H12" s="52">
        <v>725.1635</v>
      </c>
      <c r="I12" s="52">
        <v>471.7407</v>
      </c>
      <c r="J12" s="52">
        <v>725.49480000000005</v>
      </c>
      <c r="K12" s="52">
        <v>472.68950000000001</v>
      </c>
      <c r="L12" s="52">
        <v>737.97670000000005</v>
      </c>
      <c r="M12" s="52">
        <v>461.03500000000003</v>
      </c>
      <c r="N12" s="52">
        <v>745.16980000000001</v>
      </c>
      <c r="O12" s="61">
        <v>462.4699</v>
      </c>
      <c r="P12" s="62">
        <f>MEDIAN(F12,H12,J12,L12,N12)</f>
        <v>732.43799999999999</v>
      </c>
      <c r="Q12" s="61">
        <f>MEDIAN(G12,I12,K12,M12,O12)</f>
        <v>462.4699</v>
      </c>
      <c r="R12" s="62">
        <v>6.9432</v>
      </c>
      <c r="S12" s="61">
        <v>5.9623999999999997</v>
      </c>
      <c r="T12" s="62">
        <f>P12*D36</f>
        <v>613.78304400000002</v>
      </c>
      <c r="U12" s="52">
        <f>(((P12*100)/D37)-100)</f>
        <v>28.207740377041432</v>
      </c>
    </row>
    <row r="13" spans="2:23" ht="17" thickBot="1" x14ac:dyDescent="0.25">
      <c r="B13" s="34"/>
      <c r="C13" s="34"/>
      <c r="D13" s="16" t="s">
        <v>6</v>
      </c>
      <c r="E13" s="26"/>
      <c r="F13" s="63">
        <v>723.86</v>
      </c>
      <c r="G13" s="14">
        <v>582.6979</v>
      </c>
      <c r="H13" s="14">
        <v>715.80460000000005</v>
      </c>
      <c r="I13" s="14">
        <v>599.46820000000002</v>
      </c>
      <c r="J13" s="14">
        <v>712.58420000000001</v>
      </c>
      <c r="K13" s="14">
        <v>585.99860000000001</v>
      </c>
      <c r="L13" s="14">
        <v>732.56970000000001</v>
      </c>
      <c r="M13" s="14">
        <v>587.34410000000003</v>
      </c>
      <c r="N13" s="14">
        <v>716.83029999999997</v>
      </c>
      <c r="O13" s="12">
        <v>591.01139999999998</v>
      </c>
      <c r="P13" s="13">
        <f t="shared" si="0"/>
        <v>716.83029999999997</v>
      </c>
      <c r="Q13" s="80">
        <f t="shared" si="1"/>
        <v>587.34410000000003</v>
      </c>
      <c r="R13" s="13">
        <v>4.2461000000000002</v>
      </c>
      <c r="S13" s="12">
        <v>3.6673</v>
      </c>
      <c r="T13" s="13">
        <f>P13*D36</f>
        <v>600.7037914</v>
      </c>
      <c r="U13" s="74">
        <f>(((P13*100)/D37)-100)</f>
        <v>25.475730364613426</v>
      </c>
    </row>
    <row r="14" spans="2:23" ht="17" customHeight="1" thickTop="1" x14ac:dyDescent="0.2">
      <c r="B14" s="32">
        <v>120</v>
      </c>
      <c r="C14" s="32" t="s">
        <v>7</v>
      </c>
      <c r="D14" s="22" t="s">
        <v>5</v>
      </c>
      <c r="E14" s="26"/>
      <c r="F14" s="56">
        <v>796.83169999999996</v>
      </c>
      <c r="G14" s="57">
        <v>224.28100000000001</v>
      </c>
      <c r="H14" s="57">
        <v>811.81709999999998</v>
      </c>
      <c r="I14" s="57">
        <v>224.34649999999999</v>
      </c>
      <c r="J14" s="57">
        <v>798.92010000000005</v>
      </c>
      <c r="K14" s="57">
        <v>222.29810000000001</v>
      </c>
      <c r="L14" s="57">
        <v>800.83410000000003</v>
      </c>
      <c r="M14" s="57">
        <v>225.66669999999999</v>
      </c>
      <c r="N14" s="57">
        <v>786.46079999999995</v>
      </c>
      <c r="O14" s="58">
        <v>223.5539</v>
      </c>
      <c r="P14" s="59">
        <f t="shared" si="0"/>
        <v>798.92010000000005</v>
      </c>
      <c r="Q14" s="58">
        <f t="shared" si="1"/>
        <v>224.28100000000001</v>
      </c>
      <c r="R14" s="59">
        <v>2.0884</v>
      </c>
      <c r="S14" s="58">
        <v>0.72709999999999997</v>
      </c>
      <c r="T14" s="59">
        <f>P14*D36</f>
        <v>669.49504379999996</v>
      </c>
      <c r="U14" s="57">
        <f>(((P14*100)/D37)-100)</f>
        <v>39.844929895499689</v>
      </c>
    </row>
    <row r="15" spans="2:23" x14ac:dyDescent="0.2">
      <c r="B15" s="33"/>
      <c r="C15" s="33"/>
      <c r="D15" s="23" t="s">
        <v>6</v>
      </c>
      <c r="E15" s="26"/>
      <c r="F15" s="60">
        <v>743.28899999999999</v>
      </c>
      <c r="G15" s="52">
        <v>483.2783</v>
      </c>
      <c r="H15" s="52">
        <v>742.82979999999998</v>
      </c>
      <c r="I15" s="52">
        <v>474.8999</v>
      </c>
      <c r="J15" s="52">
        <v>770.11680000000001</v>
      </c>
      <c r="K15" s="52">
        <v>499.20170000000002</v>
      </c>
      <c r="L15" s="52">
        <v>754.19110000000001</v>
      </c>
      <c r="M15" s="52">
        <v>486.55250000000001</v>
      </c>
      <c r="N15" s="52">
        <v>731.01070000000004</v>
      </c>
      <c r="O15" s="61">
        <v>492.0265</v>
      </c>
      <c r="P15" s="62">
        <f t="shared" si="0"/>
        <v>743.28899999999999</v>
      </c>
      <c r="Q15" s="61">
        <f t="shared" si="1"/>
        <v>486.55250000000001</v>
      </c>
      <c r="R15" s="62">
        <v>10.902100000000001</v>
      </c>
      <c r="S15" s="61">
        <v>5.4740000000000002</v>
      </c>
      <c r="T15" s="62">
        <f>P15*D36</f>
        <v>622.87618199999997</v>
      </c>
      <c r="U15" s="52">
        <f>(((P15*100)/D37)-100)</f>
        <v>30.10712597804968</v>
      </c>
    </row>
    <row r="16" spans="2:23" x14ac:dyDescent="0.2">
      <c r="B16" s="33"/>
      <c r="C16" s="33" t="s">
        <v>8</v>
      </c>
      <c r="D16" s="23" t="s">
        <v>5</v>
      </c>
      <c r="E16" s="26"/>
      <c r="F16" s="60">
        <v>778.96169999999995</v>
      </c>
      <c r="G16" s="52">
        <v>328.48869999999999</v>
      </c>
      <c r="H16" s="52">
        <v>803.40859999999998</v>
      </c>
      <c r="I16" s="52">
        <v>331.66309999999999</v>
      </c>
      <c r="J16" s="52">
        <v>800.43669999999997</v>
      </c>
      <c r="K16" s="52">
        <v>322.96359999999999</v>
      </c>
      <c r="L16" s="52">
        <v>788.4701</v>
      </c>
      <c r="M16" s="52">
        <v>329.21100000000001</v>
      </c>
      <c r="N16" s="52">
        <v>765.51130000000001</v>
      </c>
      <c r="O16" s="61">
        <v>329.54820000000001</v>
      </c>
      <c r="P16" s="62">
        <f t="shared" si="0"/>
        <v>788.4701</v>
      </c>
      <c r="Q16" s="61">
        <f t="shared" si="1"/>
        <v>329.21100000000001</v>
      </c>
      <c r="R16" s="62">
        <v>11.9666</v>
      </c>
      <c r="S16" s="61">
        <v>0.72230000000000005</v>
      </c>
      <c r="T16" s="62">
        <f>P16*D36</f>
        <v>660.73794379999993</v>
      </c>
      <c r="U16" s="52">
        <f>(((P16*100)/D37)-100)</f>
        <v>38.015736316056632</v>
      </c>
    </row>
    <row r="17" spans="2:23" x14ac:dyDescent="0.2">
      <c r="B17" s="33"/>
      <c r="C17" s="33"/>
      <c r="D17" s="23" t="s">
        <v>6</v>
      </c>
      <c r="E17" s="26"/>
      <c r="F17" s="60">
        <v>739.83240000000001</v>
      </c>
      <c r="G17" s="52">
        <v>513.45190000000002</v>
      </c>
      <c r="H17" s="52">
        <v>764.35519999999997</v>
      </c>
      <c r="I17" s="52">
        <v>517.71799999999996</v>
      </c>
      <c r="J17" s="52">
        <v>736.08820000000003</v>
      </c>
      <c r="K17" s="52">
        <v>504.6454</v>
      </c>
      <c r="L17" s="52">
        <v>741.8098</v>
      </c>
      <c r="M17" s="52">
        <v>518.37019999999995</v>
      </c>
      <c r="N17" s="52">
        <v>752.30510000000004</v>
      </c>
      <c r="O17" s="61">
        <v>512.14179999999999</v>
      </c>
      <c r="P17" s="62">
        <f>MEDIAN(F17,H17,J17,L17,N17)</f>
        <v>741.8098</v>
      </c>
      <c r="Q17" s="61">
        <f>MEDIAN(G17,I17,K17,M17,O17)</f>
        <v>513.45190000000002</v>
      </c>
      <c r="R17" s="62">
        <v>5.7215999999999996</v>
      </c>
      <c r="S17" s="61">
        <v>4.2660999999999998</v>
      </c>
      <c r="T17" s="62">
        <f>P17*D36</f>
        <v>621.63661239999999</v>
      </c>
      <c r="U17" s="52">
        <f>(((P17*100)/D37)-100)</f>
        <v>29.848203189273391</v>
      </c>
    </row>
    <row r="18" spans="2:23" x14ac:dyDescent="0.2">
      <c r="B18" s="33"/>
      <c r="C18" s="33" t="s">
        <v>9</v>
      </c>
      <c r="D18" s="23" t="s">
        <v>5</v>
      </c>
      <c r="E18" s="26"/>
      <c r="F18" s="60">
        <v>774.35789999999997</v>
      </c>
      <c r="G18" s="52">
        <v>575.36739999999998</v>
      </c>
      <c r="H18" s="52">
        <v>779.81650000000002</v>
      </c>
      <c r="I18" s="52">
        <v>563.50350000000003</v>
      </c>
      <c r="J18" s="52">
        <v>794.96900000000005</v>
      </c>
      <c r="K18" s="52">
        <v>573.5847</v>
      </c>
      <c r="L18" s="52">
        <v>774.851</v>
      </c>
      <c r="M18" s="52">
        <v>585.89279999999997</v>
      </c>
      <c r="N18" s="52">
        <v>790.3021</v>
      </c>
      <c r="O18" s="61">
        <v>575.51440000000002</v>
      </c>
      <c r="P18" s="62">
        <f t="shared" si="0"/>
        <v>779.81650000000002</v>
      </c>
      <c r="Q18" s="61">
        <f t="shared" si="1"/>
        <v>575.36739999999998</v>
      </c>
      <c r="R18" s="62">
        <v>5.4585999999999997</v>
      </c>
      <c r="S18" s="61">
        <v>1.7827</v>
      </c>
      <c r="T18" s="62">
        <f>P18*D36</f>
        <v>653.48622699999999</v>
      </c>
      <c r="U18" s="52">
        <f>(((P18*100)/D37)-100)</f>
        <v>36.500988989830063</v>
      </c>
    </row>
    <row r="19" spans="2:23" x14ac:dyDescent="0.2">
      <c r="B19" s="33"/>
      <c r="C19" s="33"/>
      <c r="D19" s="23" t="s">
        <v>6</v>
      </c>
      <c r="E19" s="26"/>
      <c r="F19" s="60">
        <v>726.40499999999997</v>
      </c>
      <c r="G19" s="52">
        <v>650.48009999999999</v>
      </c>
      <c r="H19" s="52">
        <v>733.36630000000002</v>
      </c>
      <c r="I19" s="52">
        <v>652.73850000000004</v>
      </c>
      <c r="J19" s="52">
        <v>726.096</v>
      </c>
      <c r="K19" s="52">
        <v>638.59109999999998</v>
      </c>
      <c r="L19" s="52">
        <v>746.83349999999996</v>
      </c>
      <c r="M19" s="52">
        <v>659.62149999999997</v>
      </c>
      <c r="N19" s="52">
        <v>750.15419999999995</v>
      </c>
      <c r="O19" s="61">
        <v>659.47500000000002</v>
      </c>
      <c r="P19" s="62">
        <f t="shared" si="0"/>
        <v>733.36630000000002</v>
      </c>
      <c r="Q19" s="61">
        <f t="shared" si="1"/>
        <v>652.73850000000004</v>
      </c>
      <c r="R19" s="62">
        <v>7.2702999999999998</v>
      </c>
      <c r="S19" s="61">
        <v>6.7365000000000004</v>
      </c>
      <c r="T19" s="62">
        <f>P19*D36</f>
        <v>614.5609594</v>
      </c>
      <c r="U19" s="52">
        <f>(((P19*100)/D37)-100)</f>
        <v>28.370232281328242</v>
      </c>
    </row>
    <row r="20" spans="2:23" x14ac:dyDescent="0.2">
      <c r="B20" s="33"/>
      <c r="C20" s="33" t="s">
        <v>10</v>
      </c>
      <c r="D20" s="23" t="s">
        <v>5</v>
      </c>
      <c r="E20" s="26"/>
      <c r="F20" s="60">
        <v>774.21569999999997</v>
      </c>
      <c r="G20" s="52">
        <v>574.39400000000001</v>
      </c>
      <c r="H20" s="52">
        <v>787.47900000000004</v>
      </c>
      <c r="I20" s="52">
        <v>593.35730000000001</v>
      </c>
      <c r="J20" s="52">
        <v>793.39279999999997</v>
      </c>
      <c r="K20" s="52">
        <v>587.13639999999998</v>
      </c>
      <c r="L20" s="52">
        <v>766.66189999999995</v>
      </c>
      <c r="M20" s="52">
        <v>588.27809999999999</v>
      </c>
      <c r="N20" s="52">
        <v>769.44910000000004</v>
      </c>
      <c r="O20" s="61">
        <v>580.82410000000004</v>
      </c>
      <c r="P20" s="62">
        <f t="shared" si="0"/>
        <v>774.21569999999997</v>
      </c>
      <c r="Q20" s="61">
        <f t="shared" si="1"/>
        <v>587.13639999999998</v>
      </c>
      <c r="R20" s="62">
        <v>7.5537999999999998</v>
      </c>
      <c r="S20" s="61">
        <v>6.2209000000000003</v>
      </c>
      <c r="T20" s="62">
        <f>P20*D36</f>
        <v>648.79275659999996</v>
      </c>
      <c r="U20" s="52">
        <f>(((P20*100)/D37)-100)</f>
        <v>35.520611248227681</v>
      </c>
    </row>
    <row r="21" spans="2:23" x14ac:dyDescent="0.2">
      <c r="B21" s="33"/>
      <c r="C21" s="33"/>
      <c r="D21" s="23" t="s">
        <v>6</v>
      </c>
      <c r="E21" s="26"/>
      <c r="F21" s="60">
        <v>726.30079999999998</v>
      </c>
      <c r="G21" s="52">
        <v>799.89850000000001</v>
      </c>
      <c r="H21" s="52">
        <v>736.7835</v>
      </c>
      <c r="I21" s="52">
        <v>822.71870000000001</v>
      </c>
      <c r="J21" s="52">
        <v>723.18629999999996</v>
      </c>
      <c r="K21" s="52">
        <v>822.42010000000005</v>
      </c>
      <c r="L21" s="52">
        <v>722.26350000000002</v>
      </c>
      <c r="M21" s="52">
        <v>788.21119999999996</v>
      </c>
      <c r="N21" s="52">
        <v>742.52719999999999</v>
      </c>
      <c r="O21" s="61">
        <v>790.14890000000003</v>
      </c>
      <c r="P21" s="62">
        <f t="shared" si="0"/>
        <v>726.30079999999998</v>
      </c>
      <c r="Q21" s="61">
        <f t="shared" si="1"/>
        <v>799.89850000000001</v>
      </c>
      <c r="R21" s="62">
        <v>4.0373000000000001</v>
      </c>
      <c r="S21" s="61">
        <v>11.6873</v>
      </c>
      <c r="T21" s="62">
        <f>P21*D36</f>
        <v>608.64007040000001</v>
      </c>
      <c r="U21" s="52">
        <f>(((P21*100)/D37)-100)</f>
        <v>27.133469866442624</v>
      </c>
    </row>
    <row r="22" spans="2:23" x14ac:dyDescent="0.2">
      <c r="B22" s="33"/>
      <c r="C22" s="33" t="s">
        <v>28</v>
      </c>
      <c r="D22" s="23" t="s">
        <v>5</v>
      </c>
      <c r="E22" s="26"/>
      <c r="F22" s="60">
        <v>728.20630000000006</v>
      </c>
      <c r="G22" s="52">
        <v>753.51689999999996</v>
      </c>
      <c r="H22" s="52">
        <v>729.94889999999998</v>
      </c>
      <c r="I22" s="52">
        <v>768.5009</v>
      </c>
      <c r="J22" s="52">
        <v>726.60440000000006</v>
      </c>
      <c r="K22" s="52">
        <v>757.08320000000003</v>
      </c>
      <c r="L22" s="52">
        <v>737.31880000000001</v>
      </c>
      <c r="M22" s="52">
        <v>742.73590000000002</v>
      </c>
      <c r="N22" s="52">
        <v>715.36310000000003</v>
      </c>
      <c r="O22" s="61">
        <v>741.80920000000003</v>
      </c>
      <c r="P22" s="62">
        <f>MEDIAN(F22,H22,J22,L22,N22)</f>
        <v>728.20630000000006</v>
      </c>
      <c r="Q22" s="61">
        <f>MEDIAN(G22,I22,K22,M22,O22)</f>
        <v>753.51689999999996</v>
      </c>
      <c r="R22" s="62">
        <v>1.7425999999999999</v>
      </c>
      <c r="S22" s="61">
        <v>10.781000000000001</v>
      </c>
      <c r="T22" s="62">
        <f>P22*D36</f>
        <v>610.23687940000002</v>
      </c>
      <c r="U22" s="52">
        <f>(((P22*100)/D37)-100)</f>
        <v>27.467013250713308</v>
      </c>
    </row>
    <row r="23" spans="2:23" ht="17" thickBot="1" x14ac:dyDescent="0.25">
      <c r="B23" s="34"/>
      <c r="C23" s="34"/>
      <c r="D23" s="16" t="s">
        <v>6</v>
      </c>
      <c r="E23" s="26"/>
      <c r="F23" s="63">
        <v>699.00570000000005</v>
      </c>
      <c r="G23" s="14">
        <v>987.62080000000003</v>
      </c>
      <c r="H23" s="14">
        <v>706.49959999999999</v>
      </c>
      <c r="I23" s="14">
        <v>1007.3549</v>
      </c>
      <c r="J23" s="14">
        <v>712.92060000000004</v>
      </c>
      <c r="K23" s="14">
        <v>1000.2117</v>
      </c>
      <c r="L23" s="14">
        <v>706.57439999999997</v>
      </c>
      <c r="M23" s="14">
        <v>980.63520000000005</v>
      </c>
      <c r="N23" s="14">
        <v>690.06299999999999</v>
      </c>
      <c r="O23" s="12">
        <v>1022.2141</v>
      </c>
      <c r="P23" s="13">
        <f t="shared" si="0"/>
        <v>706.49959999999999</v>
      </c>
      <c r="Q23" s="80">
        <f t="shared" si="1"/>
        <v>1000.2117</v>
      </c>
      <c r="R23" s="13">
        <v>6.4210000000000003</v>
      </c>
      <c r="S23" s="12">
        <v>12.5909</v>
      </c>
      <c r="T23" s="13">
        <f>P23*D36</f>
        <v>592.04666479999992</v>
      </c>
      <c r="U23" s="74">
        <f>(((P23*100)/D37)-100)</f>
        <v>23.667419349192173</v>
      </c>
    </row>
    <row r="24" spans="2:23" ht="17" customHeight="1" thickTop="1" x14ac:dyDescent="0.2">
      <c r="B24" s="32">
        <v>180</v>
      </c>
      <c r="C24" s="32" t="s">
        <v>7</v>
      </c>
      <c r="D24" s="22" t="s">
        <v>5</v>
      </c>
      <c r="E24" s="26"/>
      <c r="F24" s="67">
        <v>703.84069999999997</v>
      </c>
      <c r="G24" s="65">
        <v>366.2688</v>
      </c>
      <c r="H24" s="65">
        <v>694.25549999999998</v>
      </c>
      <c r="I24" s="65">
        <v>370.19130000000001</v>
      </c>
      <c r="J24" s="65">
        <v>718.30330000000004</v>
      </c>
      <c r="K24" s="65">
        <v>372.76830000000001</v>
      </c>
      <c r="L24" s="65">
        <v>708.32690000000002</v>
      </c>
      <c r="M24" s="65">
        <v>374.91829999999999</v>
      </c>
      <c r="N24" s="65">
        <v>704.89359999999999</v>
      </c>
      <c r="O24" s="68">
        <v>363.04320000000001</v>
      </c>
      <c r="P24" s="59">
        <f>MEDIAN(F24,H24,J24,L24,N24)</f>
        <v>704.89359999999999</v>
      </c>
      <c r="Q24" s="85">
        <f>MEDIAN(G24,I24,K24,M24,O24)</f>
        <v>370.19130000000001</v>
      </c>
      <c r="R24" s="59">
        <v>3.4333</v>
      </c>
      <c r="S24" s="58">
        <v>3.9224999999999999</v>
      </c>
      <c r="T24" s="59">
        <f>P24*D36</f>
        <v>590.70083679999993</v>
      </c>
      <c r="U24" s="84">
        <f>(((P24*100)/D37)-100)</f>
        <v>23.38630117803568</v>
      </c>
      <c r="W24" s="1" t="s">
        <v>60</v>
      </c>
    </row>
    <row r="25" spans="2:23" x14ac:dyDescent="0.2">
      <c r="B25" s="33"/>
      <c r="C25" s="33"/>
      <c r="D25" s="23" t="s">
        <v>6</v>
      </c>
      <c r="E25" s="26"/>
      <c r="F25" s="60">
        <v>694.5752</v>
      </c>
      <c r="G25" s="52">
        <v>526.12400000000002</v>
      </c>
      <c r="H25" s="52">
        <v>695.58370000000002</v>
      </c>
      <c r="I25" s="52">
        <v>530.94269999999995</v>
      </c>
      <c r="J25" s="52">
        <v>683.14919999999995</v>
      </c>
      <c r="K25" s="52">
        <v>532.94359999999995</v>
      </c>
      <c r="L25" s="52">
        <v>711.58939999999996</v>
      </c>
      <c r="M25" s="52">
        <v>529.18520000000001</v>
      </c>
      <c r="N25" s="52">
        <v>701.44799999999998</v>
      </c>
      <c r="O25" s="69">
        <v>535.78</v>
      </c>
      <c r="P25" s="62">
        <f t="shared" si="0"/>
        <v>695.58370000000002</v>
      </c>
      <c r="Q25" s="61">
        <f t="shared" si="1"/>
        <v>530.94269999999995</v>
      </c>
      <c r="R25" s="62">
        <v>5.8643000000000001</v>
      </c>
      <c r="S25" s="61">
        <v>2.0009000000000001</v>
      </c>
      <c r="T25" s="62">
        <f>P25*D36</f>
        <v>582.89914060000001</v>
      </c>
      <c r="U25" s="52">
        <f>(((P25*100)/D37)-100)</f>
        <v>21.756673493322126</v>
      </c>
    </row>
    <row r="26" spans="2:23" x14ac:dyDescent="0.2">
      <c r="B26" s="33"/>
      <c r="C26" s="33" t="s">
        <v>8</v>
      </c>
      <c r="D26" s="23" t="s">
        <v>5</v>
      </c>
      <c r="E26" s="26"/>
      <c r="F26" s="67">
        <v>705.08230000000003</v>
      </c>
      <c r="G26" s="65">
        <v>782.13490000000002</v>
      </c>
      <c r="H26" s="65">
        <v>729.86260000000004</v>
      </c>
      <c r="I26" s="65">
        <v>770.68709999999999</v>
      </c>
      <c r="J26" s="65">
        <v>696.02859999999998</v>
      </c>
      <c r="K26" s="65">
        <v>765.6644</v>
      </c>
      <c r="L26" s="65">
        <v>693.41660000000002</v>
      </c>
      <c r="M26" s="65">
        <v>776.38699999999994</v>
      </c>
      <c r="N26" s="65">
        <v>698.65369999999996</v>
      </c>
      <c r="O26" s="68">
        <v>766.98919999999998</v>
      </c>
      <c r="P26" s="62">
        <f>MEDIAN(F26,H26,J26,L26,N26)</f>
        <v>698.65369999999996</v>
      </c>
      <c r="Q26" s="61">
        <f>MEDIAN(G26,I26,K26,M26,O26)</f>
        <v>770.68709999999999</v>
      </c>
      <c r="R26" s="62">
        <v>5.2370999999999999</v>
      </c>
      <c r="S26" s="61">
        <v>5.0227000000000004</v>
      </c>
      <c r="T26" s="62">
        <f>P26*D36</f>
        <v>585.47180059999994</v>
      </c>
      <c r="U26" s="52">
        <f>(((P26*100)/D37)-100)</f>
        <v>22.294053808048446</v>
      </c>
    </row>
    <row r="27" spans="2:23" x14ac:dyDescent="0.2">
      <c r="B27" s="33"/>
      <c r="C27" s="33"/>
      <c r="D27" s="23" t="s">
        <v>6</v>
      </c>
      <c r="E27" s="26"/>
      <c r="F27" s="60">
        <v>670.23490000000004</v>
      </c>
      <c r="G27" s="52">
        <v>822.37829999999997</v>
      </c>
      <c r="H27" s="52">
        <v>668.97720000000004</v>
      </c>
      <c r="I27" s="52">
        <v>845.67790000000002</v>
      </c>
      <c r="J27" s="52">
        <v>665.00549999999998</v>
      </c>
      <c r="K27" s="52">
        <v>843.39800000000002</v>
      </c>
      <c r="L27" s="52">
        <v>689.70759999999996</v>
      </c>
      <c r="M27" s="52">
        <v>842.19569999999999</v>
      </c>
      <c r="N27" s="52">
        <v>689.87030000000004</v>
      </c>
      <c r="O27" s="69">
        <v>848.93380000000002</v>
      </c>
      <c r="P27" s="62">
        <f>MEDIAN(F27,H27,J27,L27,N27)</f>
        <v>670.23490000000004</v>
      </c>
      <c r="Q27" s="61">
        <f>MEDIAN(G27,I27,K27,M27,O27)</f>
        <v>843.39800000000002</v>
      </c>
      <c r="R27" s="62">
        <v>5.2294</v>
      </c>
      <c r="S27" s="61">
        <v>2.2799</v>
      </c>
      <c r="T27" s="62">
        <f>P27*D36</f>
        <v>561.65684620000002</v>
      </c>
      <c r="U27" s="52">
        <f>(((P27*100)/D37)-100)</f>
        <v>17.319557492691999</v>
      </c>
    </row>
    <row r="28" spans="2:23" x14ac:dyDescent="0.2">
      <c r="B28" s="33"/>
      <c r="C28" s="33" t="s">
        <v>9</v>
      </c>
      <c r="D28" s="23" t="s">
        <v>5</v>
      </c>
      <c r="E28" s="26"/>
      <c r="F28" s="60">
        <v>700.58320000000003</v>
      </c>
      <c r="G28" s="52">
        <v>820.56169999999997</v>
      </c>
      <c r="H28" s="52">
        <v>701.74090000000001</v>
      </c>
      <c r="I28" s="52">
        <v>837.5163</v>
      </c>
      <c r="J28" s="52">
        <v>688.78020000000004</v>
      </c>
      <c r="K28" s="52">
        <v>837.68230000000005</v>
      </c>
      <c r="L28" s="52">
        <v>717.99580000000003</v>
      </c>
      <c r="M28" s="52">
        <v>836.39649999999995</v>
      </c>
      <c r="N28" s="52">
        <v>693.45989999999995</v>
      </c>
      <c r="O28" s="69">
        <v>810.428</v>
      </c>
      <c r="P28" s="62">
        <f t="shared" si="0"/>
        <v>700.58320000000003</v>
      </c>
      <c r="Q28" s="61">
        <f t="shared" si="1"/>
        <v>836.39649999999995</v>
      </c>
      <c r="R28" s="62">
        <v>7.1233000000000004</v>
      </c>
      <c r="S28" s="61">
        <v>1.2858000000000001</v>
      </c>
      <c r="T28" s="62">
        <f>P28*D36</f>
        <v>587.08872159999999</v>
      </c>
      <c r="U28" s="52">
        <f>(((P28*100)/D37)-100)</f>
        <v>22.631798211066197</v>
      </c>
    </row>
    <row r="29" spans="2:23" x14ac:dyDescent="0.2">
      <c r="B29" s="33"/>
      <c r="C29" s="33"/>
      <c r="D29" s="23" t="s">
        <v>6</v>
      </c>
      <c r="E29" s="26"/>
      <c r="F29" s="60">
        <v>662.53250000000003</v>
      </c>
      <c r="G29" s="52">
        <v>953.42380000000003</v>
      </c>
      <c r="H29" s="52">
        <v>674.15539999999999</v>
      </c>
      <c r="I29" s="52">
        <v>989.38459999999998</v>
      </c>
      <c r="J29" s="52">
        <v>669.02829999999994</v>
      </c>
      <c r="K29" s="52">
        <v>953.85559999999998</v>
      </c>
      <c r="L29" s="52">
        <v>671.26329999999996</v>
      </c>
      <c r="M29" s="52">
        <v>943.09450000000004</v>
      </c>
      <c r="N29" s="52">
        <v>657.45659999999998</v>
      </c>
      <c r="O29" s="69">
        <v>953.37829999999997</v>
      </c>
      <c r="P29" s="62">
        <f>MEDIAN(F29,H29,J29,L29,N29)</f>
        <v>669.02829999999994</v>
      </c>
      <c r="Q29" s="89">
        <f>MEDIAN(G29,I29,K29,M29,O29)</f>
        <v>953.42380000000003</v>
      </c>
      <c r="R29" s="62">
        <v>5.1271000000000004</v>
      </c>
      <c r="S29" s="61">
        <v>0.43180000000000002</v>
      </c>
      <c r="T29" s="62">
        <f>P29*D36</f>
        <v>560.64571539999997</v>
      </c>
      <c r="U29" s="88">
        <f>(((P29*100)/D37)-100)</f>
        <v>17.108351275184219</v>
      </c>
      <c r="W29" s="1" t="s">
        <v>61</v>
      </c>
    </row>
    <row r="30" spans="2:23" x14ac:dyDescent="0.2">
      <c r="B30" s="33"/>
      <c r="C30" s="33" t="s">
        <v>10</v>
      </c>
      <c r="D30" s="23" t="s">
        <v>5</v>
      </c>
      <c r="E30" s="26"/>
      <c r="F30" s="60">
        <v>698.96199999999999</v>
      </c>
      <c r="G30" s="52">
        <v>1207.1294</v>
      </c>
      <c r="H30" s="52">
        <v>692.64959999999996</v>
      </c>
      <c r="I30" s="52">
        <v>1249.1542999999999</v>
      </c>
      <c r="J30" s="52">
        <v>685.32979999999998</v>
      </c>
      <c r="K30" s="52">
        <v>1222.6741999999999</v>
      </c>
      <c r="L30" s="52">
        <v>685.4479</v>
      </c>
      <c r="M30" s="52">
        <v>1206.9662000000001</v>
      </c>
      <c r="N30" s="52">
        <v>723.85239999999999</v>
      </c>
      <c r="O30" s="69">
        <v>1204.6343999999999</v>
      </c>
      <c r="P30" s="62">
        <f t="shared" si="0"/>
        <v>692.64959999999996</v>
      </c>
      <c r="Q30" s="61">
        <f t="shared" si="1"/>
        <v>1207.1294</v>
      </c>
      <c r="R30" s="62">
        <v>7.2016999999999998</v>
      </c>
      <c r="S30" s="61">
        <v>2.4950000000000001</v>
      </c>
      <c r="T30" s="62">
        <f>P30*D36</f>
        <v>580.4403648</v>
      </c>
      <c r="U30" s="52">
        <f>(((P30*100)/D37)-100)</f>
        <v>21.243081447250958</v>
      </c>
    </row>
    <row r="31" spans="2:23" x14ac:dyDescent="0.2">
      <c r="B31" s="33"/>
      <c r="C31" s="33"/>
      <c r="D31" s="23" t="s">
        <v>6</v>
      </c>
      <c r="E31" s="26"/>
      <c r="F31" s="60">
        <v>662.9325</v>
      </c>
      <c r="G31" s="52">
        <v>1561.5793000000001</v>
      </c>
      <c r="H31" s="52">
        <v>679.37810000000002</v>
      </c>
      <c r="I31" s="52">
        <v>1553.6999000000001</v>
      </c>
      <c r="J31" s="52">
        <v>663.17269999999996</v>
      </c>
      <c r="K31" s="52">
        <v>1603.0229999999999</v>
      </c>
      <c r="L31" s="52">
        <v>663.04110000000003</v>
      </c>
      <c r="M31" s="52">
        <v>1583.6762000000001</v>
      </c>
      <c r="N31" s="52">
        <v>672.39869999999996</v>
      </c>
      <c r="O31" s="69">
        <v>1599.884</v>
      </c>
      <c r="P31" s="62">
        <f>MEDIAN(F31,H31,J31,L31,N31)</f>
        <v>663.17269999999996</v>
      </c>
      <c r="Q31" s="61">
        <f>MEDIAN(G31,I31,K31,M31,O31)</f>
        <v>1583.6762000000001</v>
      </c>
      <c r="R31" s="62">
        <v>0.2402</v>
      </c>
      <c r="S31" s="61">
        <v>19.346800000000002</v>
      </c>
      <c r="T31" s="62">
        <f>P31*D36</f>
        <v>555.73872259999996</v>
      </c>
      <c r="U31" s="52">
        <f>(((P31*100)/D37)-100)</f>
        <v>16.083372717884075</v>
      </c>
    </row>
    <row r="32" spans="2:23" x14ac:dyDescent="0.2">
      <c r="B32" s="33"/>
      <c r="C32" s="33" t="s">
        <v>28</v>
      </c>
      <c r="D32" s="23" t="s">
        <v>5</v>
      </c>
      <c r="E32" s="26"/>
      <c r="F32" s="60">
        <v>674.53250000000003</v>
      </c>
      <c r="G32" s="52">
        <v>1224.5796</v>
      </c>
      <c r="H32" s="52">
        <v>686.74099999999999</v>
      </c>
      <c r="I32" s="52">
        <v>1240.1092000000001</v>
      </c>
      <c r="J32" s="52">
        <v>666.62519999999995</v>
      </c>
      <c r="K32" s="52">
        <v>1229.3388</v>
      </c>
      <c r="L32" s="52">
        <v>682.29290000000003</v>
      </c>
      <c r="M32" s="52">
        <v>1263.9215999999999</v>
      </c>
      <c r="N32" s="52">
        <v>667.82349999999997</v>
      </c>
      <c r="O32" s="69">
        <v>1225.3245999999999</v>
      </c>
      <c r="P32" s="62">
        <f>MEDIAN(F32,H32,J32,L32,N32)</f>
        <v>674.53250000000003</v>
      </c>
      <c r="Q32" s="61">
        <f>MEDIAN(G32,I32,K32,M32,O32)</f>
        <v>1229.3388</v>
      </c>
      <c r="R32" s="62">
        <v>7.7603999999999997</v>
      </c>
      <c r="S32" s="61">
        <v>4.7591999999999999</v>
      </c>
      <c r="T32" s="62">
        <f>P32*D36</f>
        <v>565.25823500000001</v>
      </c>
      <c r="U32" s="52">
        <f>(((P32*100)/D37)-100)</f>
        <v>18.071819916329716</v>
      </c>
    </row>
    <row r="33" spans="2:23" ht="17" thickBot="1" x14ac:dyDescent="0.25">
      <c r="B33" s="34"/>
      <c r="C33" s="34"/>
      <c r="D33" s="16" t="s">
        <v>6</v>
      </c>
      <c r="E33" s="27"/>
      <c r="F33" s="63">
        <v>659.23490000000004</v>
      </c>
      <c r="G33" s="14">
        <v>1579.8241</v>
      </c>
      <c r="H33" s="14">
        <v>653.91</v>
      </c>
      <c r="I33" s="14">
        <v>1627.8848</v>
      </c>
      <c r="J33" s="14">
        <v>650.12390000000005</v>
      </c>
      <c r="K33" s="14">
        <v>1607.4096999999999</v>
      </c>
      <c r="L33" s="14">
        <v>681.69529999999997</v>
      </c>
      <c r="M33" s="14">
        <v>1619.3705</v>
      </c>
      <c r="N33" s="14">
        <v>678.86120000000005</v>
      </c>
      <c r="O33" s="73">
        <v>1597.5256999999999</v>
      </c>
      <c r="P33" s="13">
        <f t="shared" si="0"/>
        <v>659.23490000000004</v>
      </c>
      <c r="Q33" s="80">
        <f t="shared" si="1"/>
        <v>1607.4096999999999</v>
      </c>
      <c r="R33" s="13">
        <v>9.1110000000000007</v>
      </c>
      <c r="S33" s="12">
        <v>11.960800000000001</v>
      </c>
      <c r="T33" s="13">
        <f>P33*D36</f>
        <v>552.43884620000006</v>
      </c>
      <c r="U33" s="74">
        <f>(((P33*100)/D37)-100)</f>
        <v>15.394090566962504</v>
      </c>
      <c r="W33" s="1" t="s">
        <v>62</v>
      </c>
    </row>
    <row r="34" spans="2:23" ht="17" thickTop="1" x14ac:dyDescent="0.2">
      <c r="W34" s="90" t="s">
        <v>58</v>
      </c>
    </row>
    <row r="35" spans="2:23" x14ac:dyDescent="0.2">
      <c r="B35" s="28"/>
      <c r="C35" s="28"/>
      <c r="D35" s="28"/>
      <c r="E35" s="28"/>
      <c r="F35" s="28"/>
      <c r="W35" s="91" t="s">
        <v>59</v>
      </c>
    </row>
    <row r="36" spans="2:23" x14ac:dyDescent="0.2">
      <c r="B36" s="28"/>
      <c r="C36" s="29" t="s">
        <v>4</v>
      </c>
      <c r="D36" s="43">
        <v>0.83799999999999997</v>
      </c>
      <c r="E36" s="43"/>
      <c r="F36" s="28"/>
    </row>
    <row r="37" spans="2:23" x14ac:dyDescent="0.2">
      <c r="B37" s="28"/>
      <c r="C37" s="30" t="s">
        <v>11</v>
      </c>
      <c r="D37" s="44">
        <v>571.29</v>
      </c>
      <c r="E37" s="44"/>
      <c r="F37" s="28"/>
    </row>
    <row r="38" spans="2:23" x14ac:dyDescent="0.2">
      <c r="B38" s="28"/>
      <c r="C38" s="30" t="s">
        <v>12</v>
      </c>
      <c r="D38" s="44">
        <v>445.61</v>
      </c>
      <c r="E38" s="44"/>
      <c r="F38" s="28"/>
    </row>
    <row r="43" spans="2:23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AB7F-CB99-6F4F-83BC-A882553BEC78}">
  <sheetPr>
    <tabColor theme="9"/>
  </sheetPr>
  <dimension ref="B1:W43"/>
  <sheetViews>
    <sheetView tabSelected="1" zoomScale="168" zoomScaleNormal="168" workbookViewId="0">
      <selection activeCell="B2" sqref="B2:B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1.83203125" style="1" customWidth="1"/>
    <col min="6" max="17" width="10.83203125" style="1"/>
    <col min="18" max="19" width="10.1640625" style="1" customWidth="1"/>
    <col min="20" max="21" width="10" style="1" customWidth="1"/>
    <col min="22" max="16384" width="10.83203125" style="1"/>
  </cols>
  <sheetData>
    <row r="1" spans="2:23" ht="22" customHeight="1" x14ac:dyDescent="0.2"/>
    <row r="2" spans="2:23" ht="36" customHeight="1" x14ac:dyDescent="0.2">
      <c r="B2" s="35" t="s">
        <v>36</v>
      </c>
      <c r="C2" s="35" t="s">
        <v>19</v>
      </c>
      <c r="D2" s="47" t="s">
        <v>18</v>
      </c>
      <c r="E2" s="24"/>
      <c r="F2" s="39" t="s">
        <v>29</v>
      </c>
      <c r="G2" s="33"/>
      <c r="H2" s="33" t="s">
        <v>31</v>
      </c>
      <c r="I2" s="33"/>
      <c r="J2" s="33" t="s">
        <v>32</v>
      </c>
      <c r="K2" s="33"/>
      <c r="L2" s="33" t="s">
        <v>33</v>
      </c>
      <c r="M2" s="33"/>
      <c r="N2" s="33" t="s">
        <v>34</v>
      </c>
      <c r="O2" s="40"/>
      <c r="P2" s="38" t="s">
        <v>35</v>
      </c>
      <c r="Q2" s="38"/>
      <c r="R2" s="45" t="s">
        <v>38</v>
      </c>
      <c r="S2" s="46"/>
      <c r="T2" s="41" t="s">
        <v>21</v>
      </c>
      <c r="U2" s="35" t="s">
        <v>37</v>
      </c>
    </row>
    <row r="3" spans="2:23" ht="37" customHeight="1" thickBot="1" x14ac:dyDescent="0.25">
      <c r="B3" s="37"/>
      <c r="C3" s="36"/>
      <c r="D3" s="48"/>
      <c r="E3" s="25"/>
      <c r="F3" s="19" t="s">
        <v>20</v>
      </c>
      <c r="G3" s="17" t="s">
        <v>24</v>
      </c>
      <c r="H3" s="17" t="s">
        <v>20</v>
      </c>
      <c r="I3" s="17" t="s">
        <v>24</v>
      </c>
      <c r="J3" s="17" t="s">
        <v>20</v>
      </c>
      <c r="K3" s="17" t="s">
        <v>24</v>
      </c>
      <c r="L3" s="17" t="s">
        <v>20</v>
      </c>
      <c r="M3" s="17" t="s">
        <v>24</v>
      </c>
      <c r="N3" s="17" t="s">
        <v>20</v>
      </c>
      <c r="O3" s="20" t="s">
        <v>24</v>
      </c>
      <c r="P3" s="19" t="s">
        <v>20</v>
      </c>
      <c r="Q3" s="18" t="s">
        <v>24</v>
      </c>
      <c r="R3" s="31" t="s">
        <v>11</v>
      </c>
      <c r="S3" s="21" t="s">
        <v>30</v>
      </c>
      <c r="T3" s="42"/>
      <c r="U3" s="37"/>
    </row>
    <row r="4" spans="2:23" ht="17" thickTop="1" x14ac:dyDescent="0.2">
      <c r="B4" s="32">
        <v>60</v>
      </c>
      <c r="C4" s="32" t="s">
        <v>7</v>
      </c>
      <c r="D4" s="22" t="s">
        <v>5</v>
      </c>
      <c r="E4" s="26"/>
      <c r="F4" s="56">
        <v>1041.3018</v>
      </c>
      <c r="G4" s="57">
        <v>119.3822</v>
      </c>
      <c r="H4" s="57">
        <v>1042.8855000000001</v>
      </c>
      <c r="I4" s="57">
        <v>123.2821</v>
      </c>
      <c r="J4" s="57">
        <v>1027.0420999999999</v>
      </c>
      <c r="K4" s="57">
        <v>117.40089999999999</v>
      </c>
      <c r="L4" s="57">
        <v>1029.5096000000001</v>
      </c>
      <c r="M4" s="57">
        <v>119.9081</v>
      </c>
      <c r="N4" s="57">
        <v>1073.5165999999999</v>
      </c>
      <c r="O4" s="58">
        <v>119.7778</v>
      </c>
      <c r="P4" s="59">
        <f>MEDIAN(F4,H4,J4,L4,N4)</f>
        <v>1041.3018</v>
      </c>
      <c r="Q4" s="58">
        <f>MEDIAN(G4,I4,K4,M4,O4)</f>
        <v>119.7778</v>
      </c>
      <c r="R4" s="59">
        <v>11.792199999999999</v>
      </c>
      <c r="S4" s="58">
        <v>0.39560000000000001</v>
      </c>
      <c r="T4" s="59">
        <f>P4*D36</f>
        <v>786.18285900000001</v>
      </c>
      <c r="U4" s="57">
        <f>(((P4*100)/D37)-100)</f>
        <v>-11.257729674450331</v>
      </c>
    </row>
    <row r="5" spans="2:23" x14ac:dyDescent="0.2">
      <c r="B5" s="33"/>
      <c r="C5" s="33"/>
      <c r="D5" s="23" t="s">
        <v>6</v>
      </c>
      <c r="E5" s="26"/>
      <c r="F5" s="60">
        <v>1056.8964000000001</v>
      </c>
      <c r="G5" s="52">
        <v>376.2022</v>
      </c>
      <c r="H5" s="52">
        <v>1069.2578000000001</v>
      </c>
      <c r="I5" s="52">
        <v>371.89120000000003</v>
      </c>
      <c r="J5" s="52">
        <v>1057.4358999999999</v>
      </c>
      <c r="K5" s="52">
        <v>373.11470000000003</v>
      </c>
      <c r="L5" s="52">
        <v>1093.8933</v>
      </c>
      <c r="M5" s="52">
        <v>390.61840000000001</v>
      </c>
      <c r="N5" s="52">
        <v>1087.4407000000001</v>
      </c>
      <c r="O5" s="61">
        <v>375.12240000000003</v>
      </c>
      <c r="P5" s="62">
        <f t="shared" ref="P5:P33" si="0">MEDIAN(F5,H5,J5,L5,N5)</f>
        <v>1069.2578000000001</v>
      </c>
      <c r="Q5" s="61">
        <f t="shared" ref="Q5:Q33" si="1">MEDIAN(G5,I5,K5,M5,O5)</f>
        <v>375.12240000000003</v>
      </c>
      <c r="R5" s="62">
        <v>12.3614</v>
      </c>
      <c r="S5" s="61">
        <v>2.0076999999999998</v>
      </c>
      <c r="T5" s="62">
        <f>P5*D36</f>
        <v>807.28963900000008</v>
      </c>
      <c r="U5" s="52">
        <f>(((P5*100)/D37)-100)</f>
        <v>-8.8752514061700936</v>
      </c>
    </row>
    <row r="6" spans="2:23" x14ac:dyDescent="0.2">
      <c r="B6" s="33"/>
      <c r="C6" s="33" t="s">
        <v>8</v>
      </c>
      <c r="D6" s="23" t="s">
        <v>5</v>
      </c>
      <c r="E6" s="26"/>
      <c r="F6" s="60">
        <v>1044.9508000000001</v>
      </c>
      <c r="G6" s="52">
        <v>201.86869999999999</v>
      </c>
      <c r="H6" s="52">
        <v>1079.3353</v>
      </c>
      <c r="I6" s="52">
        <v>207.02510000000001</v>
      </c>
      <c r="J6" s="52">
        <v>1065.5694000000001</v>
      </c>
      <c r="K6" s="52">
        <v>200.2604</v>
      </c>
      <c r="L6" s="52">
        <v>1033.3398</v>
      </c>
      <c r="M6" s="52">
        <v>208.0659</v>
      </c>
      <c r="N6" s="52">
        <v>1043.3349000000001</v>
      </c>
      <c r="O6" s="61">
        <v>199.8886</v>
      </c>
      <c r="P6" s="62">
        <f t="shared" si="0"/>
        <v>1044.9508000000001</v>
      </c>
      <c r="Q6" s="61">
        <f t="shared" si="1"/>
        <v>201.86869999999999</v>
      </c>
      <c r="R6" s="62">
        <v>11.611000000000001</v>
      </c>
      <c r="S6" s="61">
        <v>1.9801</v>
      </c>
      <c r="T6" s="62">
        <f>P6*D36</f>
        <v>788.93785400000002</v>
      </c>
      <c r="U6" s="52">
        <f>(((P6*100)/D37)-100)</f>
        <v>-10.946753025396291</v>
      </c>
    </row>
    <row r="7" spans="2:23" x14ac:dyDescent="0.2">
      <c r="B7" s="33"/>
      <c r="C7" s="33"/>
      <c r="D7" s="23" t="s">
        <v>6</v>
      </c>
      <c r="E7" s="26"/>
      <c r="F7" s="60">
        <v>1076.0483999999999</v>
      </c>
      <c r="G7" s="52">
        <v>369.56450000000001</v>
      </c>
      <c r="H7" s="52">
        <v>1092.2171000000001</v>
      </c>
      <c r="I7" s="52">
        <v>379.84390000000002</v>
      </c>
      <c r="J7" s="52">
        <v>1056.9114</v>
      </c>
      <c r="K7" s="52">
        <v>366.43239999999997</v>
      </c>
      <c r="L7" s="52">
        <v>1106.8987</v>
      </c>
      <c r="M7" s="52">
        <v>376.03649999999999</v>
      </c>
      <c r="N7" s="52">
        <v>1053.8878</v>
      </c>
      <c r="O7" s="61">
        <v>379.76159999999999</v>
      </c>
      <c r="P7" s="62">
        <f t="shared" si="0"/>
        <v>1076.0483999999999</v>
      </c>
      <c r="Q7" s="61">
        <f t="shared" si="1"/>
        <v>376.03649999999999</v>
      </c>
      <c r="R7" s="62">
        <v>19.137</v>
      </c>
      <c r="S7" s="61">
        <v>3.8073999999999999</v>
      </c>
      <c r="T7" s="62">
        <f>P7*D36</f>
        <v>812.41654199999994</v>
      </c>
      <c r="U7" s="52">
        <f>(((P7*100)/D37)-100)</f>
        <v>-8.2965399693199373</v>
      </c>
    </row>
    <row r="8" spans="2:23" x14ac:dyDescent="0.2">
      <c r="B8" s="33"/>
      <c r="C8" s="33" t="s">
        <v>9</v>
      </c>
      <c r="D8" s="23" t="s">
        <v>5</v>
      </c>
      <c r="E8" s="26"/>
      <c r="F8" s="60">
        <v>1054.2040999999999</v>
      </c>
      <c r="G8" s="52">
        <v>369.49369999999999</v>
      </c>
      <c r="H8" s="52">
        <v>1089.9350999999999</v>
      </c>
      <c r="I8" s="52">
        <v>375.23160000000001</v>
      </c>
      <c r="J8" s="52">
        <v>1035.6269</v>
      </c>
      <c r="K8" s="52">
        <v>380.41219999999998</v>
      </c>
      <c r="L8" s="52">
        <v>1050.9069</v>
      </c>
      <c r="M8" s="52">
        <v>383.00229999999999</v>
      </c>
      <c r="N8" s="52">
        <v>1065.7147</v>
      </c>
      <c r="O8" s="61">
        <v>369.76049999999998</v>
      </c>
      <c r="P8" s="62">
        <f t="shared" si="0"/>
        <v>1054.2040999999999</v>
      </c>
      <c r="Q8" s="61">
        <f t="shared" si="1"/>
        <v>375.23160000000001</v>
      </c>
      <c r="R8" s="62">
        <v>11.5106</v>
      </c>
      <c r="S8" s="61">
        <v>5.4710999999999999</v>
      </c>
      <c r="T8" s="62">
        <f>P8*D36</f>
        <v>795.92409549999991</v>
      </c>
      <c r="U8" s="52">
        <f>(((P8*100)/D37)-100)</f>
        <v>-10.158164308846111</v>
      </c>
    </row>
    <row r="9" spans="2:23" x14ac:dyDescent="0.2">
      <c r="B9" s="33"/>
      <c r="C9" s="33"/>
      <c r="D9" s="23" t="s">
        <v>6</v>
      </c>
      <c r="E9" s="26"/>
      <c r="F9" s="60">
        <v>1092.1468</v>
      </c>
      <c r="G9" s="52">
        <v>454.46820000000002</v>
      </c>
      <c r="H9" s="52">
        <v>1087.2125000000001</v>
      </c>
      <c r="I9" s="52">
        <v>467.77629999999999</v>
      </c>
      <c r="J9" s="52">
        <v>1069.7003999999999</v>
      </c>
      <c r="K9" s="52">
        <v>461.91520000000003</v>
      </c>
      <c r="L9" s="52">
        <v>1083.7537</v>
      </c>
      <c r="M9" s="52">
        <v>450.5061</v>
      </c>
      <c r="N9" s="52">
        <v>1128.7874999999999</v>
      </c>
      <c r="O9" s="61">
        <v>469.7516</v>
      </c>
      <c r="P9" s="62">
        <f t="shared" si="0"/>
        <v>1087.2125000000001</v>
      </c>
      <c r="Q9" s="61">
        <f t="shared" si="1"/>
        <v>461.91520000000003</v>
      </c>
      <c r="R9" s="62">
        <v>4.9343000000000004</v>
      </c>
      <c r="S9" s="61">
        <v>7.4470000000000001</v>
      </c>
      <c r="T9" s="62">
        <f>P9*D36</f>
        <v>820.84543750000012</v>
      </c>
      <c r="U9" s="52">
        <f>(((P9*100)/D37)-100)</f>
        <v>-7.3451082324867798</v>
      </c>
    </row>
    <row r="10" spans="2:23" x14ac:dyDescent="0.2">
      <c r="B10" s="33"/>
      <c r="C10" s="33" t="s">
        <v>10</v>
      </c>
      <c r="D10" s="23" t="s">
        <v>5</v>
      </c>
      <c r="E10" s="26"/>
      <c r="F10" s="60">
        <v>1079.1754000000001</v>
      </c>
      <c r="G10" s="52">
        <v>420.65010000000001</v>
      </c>
      <c r="H10" s="52">
        <v>1064.2273</v>
      </c>
      <c r="I10" s="52">
        <v>421.14859999999999</v>
      </c>
      <c r="J10" s="52">
        <v>1106.4864</v>
      </c>
      <c r="K10" s="52">
        <v>415.36079999999998</v>
      </c>
      <c r="L10" s="52">
        <v>1062.3964000000001</v>
      </c>
      <c r="M10" s="52">
        <v>423.43200000000002</v>
      </c>
      <c r="N10" s="52">
        <v>1070.6143</v>
      </c>
      <c r="O10" s="61">
        <v>434.47879999999998</v>
      </c>
      <c r="P10" s="62">
        <f t="shared" si="0"/>
        <v>1070.6143</v>
      </c>
      <c r="Q10" s="61">
        <f t="shared" si="1"/>
        <v>421.14859999999999</v>
      </c>
      <c r="R10" s="62">
        <v>8.2179000000000002</v>
      </c>
      <c r="S10" s="61">
        <v>2.2833999999999999</v>
      </c>
      <c r="T10" s="62">
        <f>P10*D36</f>
        <v>808.31379649999997</v>
      </c>
      <c r="U10" s="52">
        <f>(((P10*100)/D37)-100)</f>
        <v>-8.7596471791375592</v>
      </c>
    </row>
    <row r="11" spans="2:23" x14ac:dyDescent="0.2">
      <c r="B11" s="33"/>
      <c r="C11" s="33"/>
      <c r="D11" s="23" t="s">
        <v>6</v>
      </c>
      <c r="E11" s="26"/>
      <c r="F11" s="60">
        <v>1082.9945</v>
      </c>
      <c r="G11" s="52">
        <v>458.53179999999998</v>
      </c>
      <c r="H11" s="52">
        <v>1115.1088999999999</v>
      </c>
      <c r="I11" s="52">
        <v>466.53539999999998</v>
      </c>
      <c r="J11" s="52">
        <v>1116.9459999999999</v>
      </c>
      <c r="K11" s="52">
        <v>473.69970000000001</v>
      </c>
      <c r="L11" s="52">
        <v>1066.3538000000001</v>
      </c>
      <c r="M11" s="52">
        <v>472.36869999999999</v>
      </c>
      <c r="N11" s="52">
        <v>1099.9584</v>
      </c>
      <c r="O11" s="61">
        <v>456.50619999999998</v>
      </c>
      <c r="P11" s="62">
        <f t="shared" si="0"/>
        <v>1099.9584</v>
      </c>
      <c r="Q11" s="61">
        <f t="shared" si="1"/>
        <v>466.53539999999998</v>
      </c>
      <c r="R11" s="62">
        <v>16.963899999999999</v>
      </c>
      <c r="S11" s="61">
        <v>7.1642999999999999</v>
      </c>
      <c r="T11" s="62">
        <f>P11*D36</f>
        <v>830.46859199999994</v>
      </c>
      <c r="U11" s="52">
        <f>(((P11*100)/D37)-100)</f>
        <v>-6.2588716550196182</v>
      </c>
    </row>
    <row r="12" spans="2:23" x14ac:dyDescent="0.2">
      <c r="B12" s="33"/>
      <c r="C12" s="33" t="s">
        <v>28</v>
      </c>
      <c r="D12" s="23" t="s">
        <v>5</v>
      </c>
      <c r="E12" s="26"/>
      <c r="F12" s="60">
        <v>1094.6269</v>
      </c>
      <c r="G12" s="52">
        <v>464.54829999999998</v>
      </c>
      <c r="H12" s="52">
        <v>1117.4168999999999</v>
      </c>
      <c r="I12" s="52">
        <v>473.83940000000001</v>
      </c>
      <c r="J12" s="52">
        <v>1088.1026999999999</v>
      </c>
      <c r="K12" s="52">
        <v>462.58580000000001</v>
      </c>
      <c r="L12" s="52">
        <v>1076.0637999999999</v>
      </c>
      <c r="M12" s="52">
        <v>470.61869999999999</v>
      </c>
      <c r="N12" s="52">
        <v>1083.8344999999999</v>
      </c>
      <c r="O12" s="61">
        <v>469.53559999999999</v>
      </c>
      <c r="P12" s="62">
        <f t="shared" si="0"/>
        <v>1088.1026999999999</v>
      </c>
      <c r="Q12" s="61">
        <f t="shared" si="1"/>
        <v>469.53559999999999</v>
      </c>
      <c r="R12" s="62">
        <v>6.5242000000000004</v>
      </c>
      <c r="S12" s="61">
        <v>4.3037999999999998</v>
      </c>
      <c r="T12" s="62">
        <f>P12*D36</f>
        <v>821.51753849999989</v>
      </c>
      <c r="U12" s="52">
        <f>(((P12*100)/D37)-100)</f>
        <v>-7.2692432248167904</v>
      </c>
      <c r="W12" s="1" t="s">
        <v>64</v>
      </c>
    </row>
    <row r="13" spans="2:23" ht="17" thickBot="1" x14ac:dyDescent="0.25">
      <c r="B13" s="34"/>
      <c r="C13" s="34"/>
      <c r="D13" s="16" t="s">
        <v>6</v>
      </c>
      <c r="E13" s="26"/>
      <c r="F13" s="63">
        <v>1113.4521</v>
      </c>
      <c r="G13" s="14">
        <v>511.70729999999998</v>
      </c>
      <c r="H13" s="14">
        <v>1093.6269</v>
      </c>
      <c r="I13" s="14">
        <v>514.41210000000001</v>
      </c>
      <c r="J13" s="14">
        <v>1091.3878</v>
      </c>
      <c r="K13" s="14">
        <v>521.53099999999995</v>
      </c>
      <c r="L13" s="14">
        <v>1137.7668000000001</v>
      </c>
      <c r="M13" s="14">
        <v>510.44940000000003</v>
      </c>
      <c r="N13" s="14">
        <v>1134.4593</v>
      </c>
      <c r="O13" s="12">
        <v>517.00239999999997</v>
      </c>
      <c r="P13" s="13">
        <f t="shared" si="0"/>
        <v>1113.4521</v>
      </c>
      <c r="Q13" s="80">
        <f t="shared" si="1"/>
        <v>514.41210000000001</v>
      </c>
      <c r="R13" s="13">
        <v>21.007200000000001</v>
      </c>
      <c r="S13" s="12">
        <v>2.7048000000000001</v>
      </c>
      <c r="T13" s="13">
        <f>P13*D36</f>
        <v>840.65633549999995</v>
      </c>
      <c r="U13" s="74">
        <f>(((P13*100)/D37)-100)</f>
        <v>-5.1089057439918264</v>
      </c>
      <c r="W13" s="1" t="s">
        <v>63</v>
      </c>
    </row>
    <row r="14" spans="2:23" ht="17" customHeight="1" thickTop="1" x14ac:dyDescent="0.2">
      <c r="B14" s="32">
        <v>120</v>
      </c>
      <c r="C14" s="32" t="s">
        <v>7</v>
      </c>
      <c r="D14" s="22" t="s">
        <v>5</v>
      </c>
      <c r="E14" s="26"/>
      <c r="F14" s="56">
        <v>1079.3408999999999</v>
      </c>
      <c r="G14" s="57">
        <v>275.3329</v>
      </c>
      <c r="H14" s="57">
        <v>1063.4480000000001</v>
      </c>
      <c r="I14" s="57">
        <v>280.78280000000001</v>
      </c>
      <c r="J14" s="57">
        <v>1081.8688999999999</v>
      </c>
      <c r="K14" s="57">
        <v>277.5822</v>
      </c>
      <c r="L14" s="57">
        <v>1063.9975999999999</v>
      </c>
      <c r="M14" s="57">
        <v>285.41800000000001</v>
      </c>
      <c r="N14" s="57">
        <v>1070.825</v>
      </c>
      <c r="O14" s="58">
        <v>275.68239999999997</v>
      </c>
      <c r="P14" s="59">
        <f t="shared" si="0"/>
        <v>1070.825</v>
      </c>
      <c r="Q14" s="58">
        <f t="shared" si="1"/>
        <v>277.5822</v>
      </c>
      <c r="R14" s="59">
        <v>7.3769999999999998</v>
      </c>
      <c r="S14" s="58">
        <v>2.2492999999999999</v>
      </c>
      <c r="T14" s="59">
        <f>P14*D36</f>
        <v>808.47287500000004</v>
      </c>
      <c r="U14" s="57">
        <f>(((P14*100)/D37)-100)</f>
        <v>-8.7416908130219895</v>
      </c>
    </row>
    <row r="15" spans="2:23" x14ac:dyDescent="0.2">
      <c r="B15" s="33"/>
      <c r="C15" s="33"/>
      <c r="D15" s="23" t="s">
        <v>6</v>
      </c>
      <c r="E15" s="26"/>
      <c r="F15" s="60">
        <v>1074.4917</v>
      </c>
      <c r="G15" s="52">
        <v>480.0899</v>
      </c>
      <c r="H15" s="52">
        <v>1054.8707999999999</v>
      </c>
      <c r="I15" s="52">
        <v>496.65440000000001</v>
      </c>
      <c r="J15" s="52">
        <v>1115.1279999999999</v>
      </c>
      <c r="K15" s="52">
        <v>476.87389999999999</v>
      </c>
      <c r="L15" s="52">
        <v>1063.4086</v>
      </c>
      <c r="M15" s="52">
        <v>470.35410000000002</v>
      </c>
      <c r="N15" s="52">
        <v>1114.0355999999999</v>
      </c>
      <c r="O15" s="61">
        <v>476.33339999999998</v>
      </c>
      <c r="P15" s="62">
        <f t="shared" si="0"/>
        <v>1074.4917</v>
      </c>
      <c r="Q15" s="61">
        <f t="shared" si="1"/>
        <v>476.87389999999999</v>
      </c>
      <c r="R15" s="64">
        <v>19.620899999999999</v>
      </c>
      <c r="S15" s="71">
        <v>3.2160000000000002</v>
      </c>
      <c r="T15" s="64">
        <f>P15*D36</f>
        <v>811.24123350000002</v>
      </c>
      <c r="U15" s="65">
        <f>(((P15*100)/D37)-100)</f>
        <v>-8.4292057269473446</v>
      </c>
    </row>
    <row r="16" spans="2:23" x14ac:dyDescent="0.2">
      <c r="B16" s="33"/>
      <c r="C16" s="33" t="s">
        <v>8</v>
      </c>
      <c r="D16" s="23" t="s">
        <v>5</v>
      </c>
      <c r="E16" s="26"/>
      <c r="F16" s="60">
        <v>1077.204</v>
      </c>
      <c r="G16" s="52">
        <v>839.99829999999997</v>
      </c>
      <c r="H16" s="52">
        <v>1070.9643000000001</v>
      </c>
      <c r="I16" s="52">
        <v>837.2038</v>
      </c>
      <c r="J16" s="52">
        <v>1080.8498999999999</v>
      </c>
      <c r="K16" s="52">
        <v>825.63279999999997</v>
      </c>
      <c r="L16" s="52">
        <v>1069.7515000000001</v>
      </c>
      <c r="M16" s="52">
        <v>838.91700000000003</v>
      </c>
      <c r="N16" s="52">
        <v>1076.1954000000001</v>
      </c>
      <c r="O16" s="61">
        <v>857.71590000000003</v>
      </c>
      <c r="P16" s="62">
        <f t="shared" si="0"/>
        <v>1076.1954000000001</v>
      </c>
      <c r="Q16" s="61">
        <f t="shared" si="1"/>
        <v>838.91700000000003</v>
      </c>
      <c r="R16" s="62">
        <v>4.6544999999999996</v>
      </c>
      <c r="S16" s="61">
        <v>1.7132000000000001</v>
      </c>
      <c r="T16" s="62">
        <f>P16*D36</f>
        <v>812.52752700000008</v>
      </c>
      <c r="U16" s="52">
        <f>(((P16*100)/D37)-100)</f>
        <v>-8.2840122720299973</v>
      </c>
    </row>
    <row r="17" spans="2:23" x14ac:dyDescent="0.2">
      <c r="B17" s="33"/>
      <c r="C17" s="33"/>
      <c r="D17" s="23" t="s">
        <v>6</v>
      </c>
      <c r="E17" s="26"/>
      <c r="F17" s="60">
        <v>1084.7093</v>
      </c>
      <c r="G17" s="52">
        <v>874.27850000000001</v>
      </c>
      <c r="H17" s="52">
        <v>1093.2347</v>
      </c>
      <c r="I17" s="52">
        <v>899.20259999999996</v>
      </c>
      <c r="J17" s="52">
        <v>1106.0245</v>
      </c>
      <c r="K17" s="52">
        <v>866.88319999999999</v>
      </c>
      <c r="L17" s="52">
        <v>1068.3354999999999</v>
      </c>
      <c r="M17" s="52">
        <v>894.05930000000001</v>
      </c>
      <c r="N17" s="52">
        <v>1076.6283000000001</v>
      </c>
      <c r="O17" s="61">
        <v>889.06640000000004</v>
      </c>
      <c r="P17" s="62">
        <f t="shared" si="0"/>
        <v>1084.7093</v>
      </c>
      <c r="Q17" s="61">
        <f t="shared" si="1"/>
        <v>889.06640000000004</v>
      </c>
      <c r="R17" s="62">
        <v>8.5253999999999994</v>
      </c>
      <c r="S17" s="61">
        <v>10.136200000000001</v>
      </c>
      <c r="T17" s="62">
        <f>P17*D36</f>
        <v>818.95552150000003</v>
      </c>
      <c r="U17" s="52">
        <f>(((P17*100)/D37)-100)</f>
        <v>-7.5584370206238418</v>
      </c>
    </row>
    <row r="18" spans="2:23" x14ac:dyDescent="0.2">
      <c r="B18" s="33"/>
      <c r="C18" s="33" t="s">
        <v>9</v>
      </c>
      <c r="D18" s="23" t="s">
        <v>5</v>
      </c>
      <c r="E18" s="26"/>
      <c r="F18" s="60">
        <v>1076.3145999999999</v>
      </c>
      <c r="G18" s="52">
        <v>846.30229999999995</v>
      </c>
      <c r="H18" s="52">
        <v>1054.3100999999999</v>
      </c>
      <c r="I18" s="52">
        <v>868.50540000000001</v>
      </c>
      <c r="J18" s="52">
        <v>1109.1569</v>
      </c>
      <c r="K18" s="52">
        <v>853.02589999999998</v>
      </c>
      <c r="L18" s="52">
        <v>1091.0033000000001</v>
      </c>
      <c r="M18" s="52">
        <v>830.62819999999999</v>
      </c>
      <c r="N18" s="52">
        <v>1072.1786999999999</v>
      </c>
      <c r="O18" s="61">
        <v>860.14639999999997</v>
      </c>
      <c r="P18" s="62">
        <f t="shared" si="0"/>
        <v>1076.3145999999999</v>
      </c>
      <c r="Q18" s="61">
        <f t="shared" si="1"/>
        <v>853.02589999999998</v>
      </c>
      <c r="R18" s="62">
        <v>14.688700000000001</v>
      </c>
      <c r="S18" s="61">
        <v>7.1204999999999998</v>
      </c>
      <c r="T18" s="62">
        <f>P18*D36</f>
        <v>812.61752300000001</v>
      </c>
      <c r="U18" s="52">
        <f>(((P18*100)/D37)-100)</f>
        <v>-8.2738537583092011</v>
      </c>
    </row>
    <row r="19" spans="2:23" x14ac:dyDescent="0.2">
      <c r="B19" s="33"/>
      <c r="C19" s="33"/>
      <c r="D19" s="23" t="s">
        <v>6</v>
      </c>
      <c r="E19" s="26"/>
      <c r="F19" s="60">
        <v>1091.329</v>
      </c>
      <c r="G19" s="52">
        <v>880.21280000000002</v>
      </c>
      <c r="H19" s="52">
        <v>1121.4526000000001</v>
      </c>
      <c r="I19" s="52">
        <v>900.01400000000001</v>
      </c>
      <c r="J19" s="52">
        <v>1075.1991</v>
      </c>
      <c r="K19" s="52">
        <v>902.14030000000002</v>
      </c>
      <c r="L19" s="52">
        <v>1082.2683</v>
      </c>
      <c r="M19" s="52">
        <v>900.82219999999995</v>
      </c>
      <c r="N19" s="52">
        <v>1085.8541</v>
      </c>
      <c r="O19" s="61">
        <v>875.30510000000004</v>
      </c>
      <c r="P19" s="62">
        <f t="shared" si="0"/>
        <v>1085.8541</v>
      </c>
      <c r="Q19" s="61">
        <f t="shared" si="1"/>
        <v>900.01400000000001</v>
      </c>
      <c r="R19" s="62">
        <v>5.4748999999999999</v>
      </c>
      <c r="S19" s="61">
        <v>2.1263000000000001</v>
      </c>
      <c r="T19" s="62">
        <f>P19*D36</f>
        <v>819.81984550000004</v>
      </c>
      <c r="U19" s="52">
        <f>(((P19*100)/D37)-100)</f>
        <v>-7.4608743821373764</v>
      </c>
    </row>
    <row r="20" spans="2:23" x14ac:dyDescent="0.2">
      <c r="B20" s="33"/>
      <c r="C20" s="33" t="s">
        <v>10</v>
      </c>
      <c r="D20" s="23" t="s">
        <v>5</v>
      </c>
      <c r="E20" s="26"/>
      <c r="F20" s="60">
        <v>1082.97</v>
      </c>
      <c r="G20" s="52">
        <v>1058.1249</v>
      </c>
      <c r="H20" s="52">
        <v>1102.4294</v>
      </c>
      <c r="I20" s="52">
        <v>1066.1194</v>
      </c>
      <c r="J20" s="52">
        <v>1104.6484</v>
      </c>
      <c r="K20" s="52">
        <v>1052.8947000000001</v>
      </c>
      <c r="L20" s="52">
        <v>1088.6491000000001</v>
      </c>
      <c r="M20" s="52">
        <v>1053.5726</v>
      </c>
      <c r="N20" s="52">
        <v>1099.9831999999999</v>
      </c>
      <c r="O20" s="61">
        <v>1069.7097000000001</v>
      </c>
      <c r="P20" s="62">
        <f t="shared" si="0"/>
        <v>1099.9831999999999</v>
      </c>
      <c r="Q20" s="61">
        <f t="shared" si="1"/>
        <v>1058.1249</v>
      </c>
      <c r="R20" s="62">
        <v>4.6651999999999996</v>
      </c>
      <c r="S20" s="61">
        <v>5.2302</v>
      </c>
      <c r="T20" s="62">
        <f>P20*D36</f>
        <v>830.48731599999996</v>
      </c>
      <c r="U20" s="52">
        <f>(((P20*100)/D37)-100)</f>
        <v>-6.2567581387421285</v>
      </c>
    </row>
    <row r="21" spans="2:23" x14ac:dyDescent="0.2">
      <c r="B21" s="33"/>
      <c r="C21" s="33"/>
      <c r="D21" s="23" t="s">
        <v>6</v>
      </c>
      <c r="E21" s="26"/>
      <c r="F21" s="60">
        <v>1082.4659999999999</v>
      </c>
      <c r="G21" s="52">
        <v>1063.2682</v>
      </c>
      <c r="H21" s="52">
        <v>1115.8577</v>
      </c>
      <c r="I21" s="52">
        <v>1071.8462999999999</v>
      </c>
      <c r="J21" s="52">
        <v>1120.7451000000001</v>
      </c>
      <c r="K21" s="52">
        <v>1089.414</v>
      </c>
      <c r="L21" s="52">
        <v>1102.9956</v>
      </c>
      <c r="M21" s="52">
        <v>1087.5296000000001</v>
      </c>
      <c r="N21" s="52">
        <v>1104.5081</v>
      </c>
      <c r="O21" s="61">
        <v>1092.2058</v>
      </c>
      <c r="P21" s="62">
        <f t="shared" si="0"/>
        <v>1104.5081</v>
      </c>
      <c r="Q21" s="61">
        <f t="shared" si="1"/>
        <v>1087.5296000000001</v>
      </c>
      <c r="R21" s="62">
        <v>11.349600000000001</v>
      </c>
      <c r="S21" s="61">
        <v>4.6761999999999997</v>
      </c>
      <c r="T21" s="62">
        <f>P21*D36</f>
        <v>833.9036155</v>
      </c>
      <c r="U21" s="52">
        <f>(((P21*100)/D37)-100)</f>
        <v>-5.8711351627748485</v>
      </c>
    </row>
    <row r="22" spans="2:23" x14ac:dyDescent="0.2">
      <c r="B22" s="33"/>
      <c r="C22" s="33" t="s">
        <v>28</v>
      </c>
      <c r="D22" s="23" t="s">
        <v>5</v>
      </c>
      <c r="E22" s="26"/>
      <c r="F22" s="60">
        <v>1093.2677000000001</v>
      </c>
      <c r="G22" s="52">
        <v>1071.9495999999999</v>
      </c>
      <c r="H22" s="52">
        <v>1123.2969000000001</v>
      </c>
      <c r="I22" s="52">
        <v>1068.7583</v>
      </c>
      <c r="J22" s="52">
        <v>1105.8124</v>
      </c>
      <c r="K22" s="52">
        <v>1072.4458999999999</v>
      </c>
      <c r="L22" s="52">
        <v>1086.3599999999999</v>
      </c>
      <c r="M22" s="52">
        <v>1068.6803</v>
      </c>
      <c r="N22" s="52">
        <v>1077.2756999999999</v>
      </c>
      <c r="O22" s="61">
        <v>1101.1418000000001</v>
      </c>
      <c r="P22" s="62">
        <f t="shared" si="0"/>
        <v>1093.2677000000001</v>
      </c>
      <c r="Q22" s="61">
        <f t="shared" si="1"/>
        <v>1071.9495999999999</v>
      </c>
      <c r="R22" s="62">
        <v>12.544700000000001</v>
      </c>
      <c r="S22" s="61">
        <v>3.1913</v>
      </c>
      <c r="T22" s="62">
        <f>P22*D36</f>
        <v>825.41711350000003</v>
      </c>
      <c r="U22" s="52">
        <f>(((P22*100)/D37)-100)</f>
        <v>-6.8290693710584662</v>
      </c>
    </row>
    <row r="23" spans="2:23" ht="17" thickBot="1" x14ac:dyDescent="0.25">
      <c r="B23" s="34"/>
      <c r="C23" s="34"/>
      <c r="D23" s="16" t="s">
        <v>6</v>
      </c>
      <c r="E23" s="26"/>
      <c r="F23" s="63">
        <v>1127.693</v>
      </c>
      <c r="G23" s="14">
        <v>1104.6393</v>
      </c>
      <c r="H23" s="14">
        <v>1115.6983</v>
      </c>
      <c r="I23" s="14">
        <v>1117.7768000000001</v>
      </c>
      <c r="J23" s="14">
        <v>1130.2201</v>
      </c>
      <c r="K23" s="14">
        <v>1103.9918</v>
      </c>
      <c r="L23" s="14">
        <v>1130.2814000000001</v>
      </c>
      <c r="M23" s="14">
        <v>1101.1528000000001</v>
      </c>
      <c r="N23" s="14">
        <v>1158.1782000000001</v>
      </c>
      <c r="O23" s="12">
        <v>1123.6089999999999</v>
      </c>
      <c r="P23" s="13">
        <f t="shared" si="0"/>
        <v>1130.2201</v>
      </c>
      <c r="Q23" s="80">
        <f t="shared" si="1"/>
        <v>1104.6393</v>
      </c>
      <c r="R23" s="13">
        <v>2.5270999999999999</v>
      </c>
      <c r="S23" s="12">
        <v>3.4864999999999999</v>
      </c>
      <c r="T23" s="13">
        <f>P23*D36</f>
        <v>853.31617549999999</v>
      </c>
      <c r="U23" s="74">
        <f>(((P23*100)/D37)-100)</f>
        <v>-3.6798960286347437</v>
      </c>
    </row>
    <row r="24" spans="2:23" ht="17" customHeight="1" thickTop="1" x14ac:dyDescent="0.2">
      <c r="B24" s="32">
        <v>180</v>
      </c>
      <c r="C24" s="32" t="s">
        <v>7</v>
      </c>
      <c r="D24" s="22" t="s">
        <v>5</v>
      </c>
      <c r="E24" s="26"/>
      <c r="F24" s="67">
        <v>1096.1518000000001</v>
      </c>
      <c r="G24" s="65">
        <v>463.94940000000003</v>
      </c>
      <c r="H24" s="65">
        <v>1082.0958000000001</v>
      </c>
      <c r="I24" s="65">
        <v>477.4117</v>
      </c>
      <c r="J24" s="65">
        <v>1078.9322</v>
      </c>
      <c r="K24" s="65">
        <v>465.60849999999999</v>
      </c>
      <c r="L24" s="65">
        <v>1095.2044000000001</v>
      </c>
      <c r="M24" s="65">
        <v>455.92110000000002</v>
      </c>
      <c r="N24" s="65">
        <v>1120.1442</v>
      </c>
      <c r="O24" s="68">
        <v>458.04300000000001</v>
      </c>
      <c r="P24" s="59">
        <f t="shared" si="0"/>
        <v>1095.2044000000001</v>
      </c>
      <c r="Q24" s="58">
        <f t="shared" si="1"/>
        <v>463.94940000000003</v>
      </c>
      <c r="R24" s="59">
        <v>13.108599999999999</v>
      </c>
      <c r="S24" s="58">
        <v>5.9063999999999997</v>
      </c>
      <c r="T24" s="59">
        <f>P24*D36</f>
        <v>826.87932200000012</v>
      </c>
      <c r="U24" s="57">
        <f>(((P24*100)/D37)-100)</f>
        <v>-6.6640190898244498</v>
      </c>
    </row>
    <row r="25" spans="2:23" x14ac:dyDescent="0.2">
      <c r="B25" s="33"/>
      <c r="C25" s="33"/>
      <c r="D25" s="23" t="s">
        <v>6</v>
      </c>
      <c r="E25" s="26"/>
      <c r="F25" s="60">
        <v>1115.3361</v>
      </c>
      <c r="G25" s="52">
        <v>835.89480000000003</v>
      </c>
      <c r="H25" s="52">
        <v>1116.0568000000001</v>
      </c>
      <c r="I25" s="52">
        <v>857.94100000000003</v>
      </c>
      <c r="J25" s="52">
        <v>1130.9863</v>
      </c>
      <c r="K25" s="52">
        <v>859.1087</v>
      </c>
      <c r="L25" s="52">
        <v>1112.9487999999999</v>
      </c>
      <c r="M25" s="52">
        <v>825.18560000000002</v>
      </c>
      <c r="N25" s="52">
        <v>1121.8088</v>
      </c>
      <c r="O25" s="69">
        <v>832.57100000000003</v>
      </c>
      <c r="P25" s="62">
        <f t="shared" si="0"/>
        <v>1116.0568000000001</v>
      </c>
      <c r="Q25" s="61">
        <f t="shared" si="1"/>
        <v>835.89480000000003</v>
      </c>
      <c r="R25" s="62">
        <v>3.1080000000000001</v>
      </c>
      <c r="S25" s="61">
        <v>10.709199999999999</v>
      </c>
      <c r="T25" s="62">
        <f>P25*D36</f>
        <v>842.622884</v>
      </c>
      <c r="U25" s="52">
        <f>(((P25*100)/D37)-100)</f>
        <v>-4.8869268791546006</v>
      </c>
    </row>
    <row r="26" spans="2:23" x14ac:dyDescent="0.2">
      <c r="B26" s="33"/>
      <c r="C26" s="33" t="s">
        <v>8</v>
      </c>
      <c r="D26" s="23" t="s">
        <v>5</v>
      </c>
      <c r="E26" s="26"/>
      <c r="F26" s="60">
        <v>1103.8733999999999</v>
      </c>
      <c r="G26" s="52">
        <v>1640.8028999999999</v>
      </c>
      <c r="H26" s="52">
        <v>1126.1808000000001</v>
      </c>
      <c r="I26" s="52">
        <v>1631.0509</v>
      </c>
      <c r="J26" s="52">
        <v>1120.4021</v>
      </c>
      <c r="K26" s="52">
        <v>1651.1411000000001</v>
      </c>
      <c r="L26" s="52">
        <v>1103.713</v>
      </c>
      <c r="M26" s="52">
        <v>1686.4586999999999</v>
      </c>
      <c r="N26" s="52">
        <v>1087.5109</v>
      </c>
      <c r="O26" s="69">
        <v>1656.3108999999999</v>
      </c>
      <c r="P26" s="62">
        <f t="shared" si="0"/>
        <v>1103.8733999999999</v>
      </c>
      <c r="Q26" s="61">
        <f t="shared" si="1"/>
        <v>1651.1411000000001</v>
      </c>
      <c r="R26" s="62">
        <v>16.362500000000001</v>
      </c>
      <c r="S26" s="61">
        <v>10.338200000000001</v>
      </c>
      <c r="T26" s="62">
        <f>P26*D36</f>
        <v>833.42441699999995</v>
      </c>
      <c r="U26" s="52">
        <f>(((P26*100)/D37)-100)</f>
        <v>-5.9252258394409552</v>
      </c>
    </row>
    <row r="27" spans="2:23" x14ac:dyDescent="0.2">
      <c r="B27" s="33"/>
      <c r="C27" s="33"/>
      <c r="D27" s="23" t="s">
        <v>6</v>
      </c>
      <c r="E27" s="26"/>
      <c r="F27" s="60">
        <v>1118.6351999999999</v>
      </c>
      <c r="G27" s="52">
        <v>1730.2653</v>
      </c>
      <c r="H27" s="52">
        <v>1125.2421999999999</v>
      </c>
      <c r="I27" s="52">
        <v>1768.8109999999999</v>
      </c>
      <c r="J27" s="52">
        <v>1125.6077</v>
      </c>
      <c r="K27" s="52">
        <v>1733.5091</v>
      </c>
      <c r="L27" s="52">
        <v>1125.3632</v>
      </c>
      <c r="M27" s="52">
        <v>1710.2813000000001</v>
      </c>
      <c r="N27" s="52">
        <v>1098.7448999999999</v>
      </c>
      <c r="O27" s="69">
        <v>1714.7272</v>
      </c>
      <c r="P27" s="62">
        <f t="shared" si="0"/>
        <v>1125.2421999999999</v>
      </c>
      <c r="Q27" s="61">
        <f t="shared" si="1"/>
        <v>1730.2653</v>
      </c>
      <c r="R27" s="62">
        <v>0.36549999999999999</v>
      </c>
      <c r="S27" s="61">
        <v>15.5381</v>
      </c>
      <c r="T27" s="62">
        <f>P27*D36</f>
        <v>849.55786099999989</v>
      </c>
      <c r="U27" s="52">
        <f>(((P27*100)/D37)-100)</f>
        <v>-4.104124765638332</v>
      </c>
    </row>
    <row r="28" spans="2:23" x14ac:dyDescent="0.2">
      <c r="B28" s="33"/>
      <c r="C28" s="33" t="s">
        <v>9</v>
      </c>
      <c r="D28" s="23" t="s">
        <v>5</v>
      </c>
      <c r="E28" s="26"/>
      <c r="F28" s="60">
        <v>1100.8294000000001</v>
      </c>
      <c r="G28" s="52">
        <v>1702.4292</v>
      </c>
      <c r="H28" s="52">
        <v>1127.7117000000001</v>
      </c>
      <c r="I28" s="52">
        <v>1723.4192</v>
      </c>
      <c r="J28" s="52">
        <v>1082.5181</v>
      </c>
      <c r="K28" s="52">
        <v>1688.1691000000001</v>
      </c>
      <c r="L28" s="52">
        <v>1142.5108</v>
      </c>
      <c r="M28" s="52">
        <v>1760.1556</v>
      </c>
      <c r="N28" s="52">
        <v>1108.5802000000001</v>
      </c>
      <c r="O28" s="69">
        <v>1677.8191999999999</v>
      </c>
      <c r="P28" s="62">
        <f t="shared" si="0"/>
        <v>1108.5802000000001</v>
      </c>
      <c r="Q28" s="61">
        <f t="shared" si="1"/>
        <v>1702.4292</v>
      </c>
      <c r="R28" s="62">
        <v>19.131499999999999</v>
      </c>
      <c r="S28" s="61">
        <v>20.99</v>
      </c>
      <c r="T28" s="62">
        <f>P28*D36</f>
        <v>836.97805100000005</v>
      </c>
      <c r="U28" s="52">
        <f>(((P28*100)/D37)-100)</f>
        <v>-5.5241009033577626</v>
      </c>
    </row>
    <row r="29" spans="2:23" x14ac:dyDescent="0.2">
      <c r="B29" s="33"/>
      <c r="C29" s="33"/>
      <c r="D29" s="23" t="s">
        <v>6</v>
      </c>
      <c r="E29" s="26"/>
      <c r="F29" s="60">
        <v>1124.3534</v>
      </c>
      <c r="G29" s="52">
        <v>1737.1677999999999</v>
      </c>
      <c r="H29" s="52">
        <v>1151.172</v>
      </c>
      <c r="I29" s="52">
        <v>1787.6583000000001</v>
      </c>
      <c r="J29" s="52">
        <v>1126.0093999999999</v>
      </c>
      <c r="K29" s="52">
        <v>1775.7670000000001</v>
      </c>
      <c r="L29" s="52">
        <v>1155.7532000000001</v>
      </c>
      <c r="M29" s="52">
        <v>1760.3516</v>
      </c>
      <c r="N29" s="52">
        <v>1112.4523999999999</v>
      </c>
      <c r="O29" s="69">
        <v>1801.4256</v>
      </c>
      <c r="P29" s="62">
        <f t="shared" si="0"/>
        <v>1126.0093999999999</v>
      </c>
      <c r="Q29" s="61">
        <f t="shared" si="1"/>
        <v>1775.7670000000001</v>
      </c>
      <c r="R29" s="62">
        <v>13.557</v>
      </c>
      <c r="S29" s="61">
        <v>15.4154</v>
      </c>
      <c r="T29" s="62">
        <f>P29*D36</f>
        <v>850.13709699999993</v>
      </c>
      <c r="U29" s="52">
        <f>(((P29*100)/D37)-100)</f>
        <v>-4.0387421169251922</v>
      </c>
    </row>
    <row r="30" spans="2:23" x14ac:dyDescent="0.2">
      <c r="B30" s="33"/>
      <c r="C30" s="33" t="s">
        <v>10</v>
      </c>
      <c r="D30" s="23" t="s">
        <v>5</v>
      </c>
      <c r="E30" s="26"/>
      <c r="F30" s="60">
        <v>1100.9528</v>
      </c>
      <c r="G30" s="52">
        <v>2201.4187999999999</v>
      </c>
      <c r="H30" s="52">
        <v>1119.0345</v>
      </c>
      <c r="I30" s="52">
        <v>2184.6221</v>
      </c>
      <c r="J30" s="52">
        <v>1107.4881</v>
      </c>
      <c r="K30" s="52">
        <v>2250.1667000000002</v>
      </c>
      <c r="L30" s="52">
        <v>1135.4601</v>
      </c>
      <c r="M30" s="52">
        <v>2225.1866</v>
      </c>
      <c r="N30" s="52">
        <v>1135.0336</v>
      </c>
      <c r="O30" s="69">
        <v>2274.4908</v>
      </c>
      <c r="P30" s="62">
        <f t="shared" si="0"/>
        <v>1119.0345</v>
      </c>
      <c r="Q30" s="61">
        <f t="shared" si="1"/>
        <v>2225.1866</v>
      </c>
      <c r="R30" s="62">
        <v>15.9991</v>
      </c>
      <c r="S30" s="61">
        <v>24.9801</v>
      </c>
      <c r="T30" s="62">
        <f>P30*D36</f>
        <v>844.87104750000003</v>
      </c>
      <c r="U30" s="52">
        <f>(((P30*100)/D37)-100)</f>
        <v>-4.6331600477245729</v>
      </c>
    </row>
    <row r="31" spans="2:23" x14ac:dyDescent="0.2">
      <c r="B31" s="33"/>
      <c r="C31" s="33"/>
      <c r="D31" s="23" t="s">
        <v>6</v>
      </c>
      <c r="E31" s="26"/>
      <c r="F31" s="60">
        <v>1122.1142</v>
      </c>
      <c r="G31" s="52">
        <v>2078.4225000000001</v>
      </c>
      <c r="H31" s="52">
        <v>1119.5419999999999</v>
      </c>
      <c r="I31" s="52">
        <v>2074.8272000000002</v>
      </c>
      <c r="J31" s="52">
        <v>1153.6696999999999</v>
      </c>
      <c r="K31" s="52">
        <v>2040.3404</v>
      </c>
      <c r="L31" s="52">
        <v>1125.3998999999999</v>
      </c>
      <c r="M31" s="52">
        <v>2102.3645999999999</v>
      </c>
      <c r="N31" s="52">
        <v>1143.8451</v>
      </c>
      <c r="O31" s="69">
        <v>2071.8289</v>
      </c>
      <c r="P31" s="62">
        <f t="shared" si="0"/>
        <v>1125.3998999999999</v>
      </c>
      <c r="Q31" s="61">
        <f t="shared" si="1"/>
        <v>2074.8272000000002</v>
      </c>
      <c r="R31" s="62">
        <v>5.8578999999999999</v>
      </c>
      <c r="S31" s="61">
        <v>3.5952999999999999</v>
      </c>
      <c r="T31" s="62">
        <f>P31*D36</f>
        <v>849.67692449999993</v>
      </c>
      <c r="U31" s="52">
        <f>(((P31*100)/D37)-100)</f>
        <v>-4.0906851883415811</v>
      </c>
    </row>
    <row r="32" spans="2:23" x14ac:dyDescent="0.2">
      <c r="B32" s="33"/>
      <c r="C32" s="33" t="s">
        <v>28</v>
      </c>
      <c r="D32" s="23" t="s">
        <v>5</v>
      </c>
      <c r="E32" s="26"/>
      <c r="F32" s="60">
        <v>1129.5244</v>
      </c>
      <c r="G32" s="52">
        <v>2047.0117</v>
      </c>
      <c r="H32" s="52">
        <v>1172.2665</v>
      </c>
      <c r="I32" s="52">
        <v>2056.527</v>
      </c>
      <c r="J32" s="52">
        <v>1164.5114000000001</v>
      </c>
      <c r="K32" s="52">
        <v>2008.0832</v>
      </c>
      <c r="L32" s="52">
        <v>1110.9672</v>
      </c>
      <c r="M32" s="52">
        <v>2070.4512</v>
      </c>
      <c r="N32" s="52">
        <v>1126.8724</v>
      </c>
      <c r="O32" s="69">
        <v>2100.7163999999998</v>
      </c>
      <c r="P32" s="62">
        <f t="shared" si="0"/>
        <v>1129.5244</v>
      </c>
      <c r="Q32" s="81">
        <f t="shared" si="1"/>
        <v>2056.527</v>
      </c>
      <c r="R32" s="62">
        <v>18.557200000000002</v>
      </c>
      <c r="S32" s="61">
        <v>13.924200000000001</v>
      </c>
      <c r="T32" s="62">
        <f>P32*D36</f>
        <v>852.79092200000002</v>
      </c>
      <c r="U32" s="79">
        <f>(((P32*100)/D37)-100)</f>
        <v>-3.7391852735640043</v>
      </c>
      <c r="W32" s="1" t="s">
        <v>66</v>
      </c>
    </row>
    <row r="33" spans="2:23" ht="17" thickBot="1" x14ac:dyDescent="0.25">
      <c r="B33" s="34"/>
      <c r="C33" s="34"/>
      <c r="D33" s="16" t="s">
        <v>6</v>
      </c>
      <c r="E33" s="27"/>
      <c r="F33" s="63">
        <v>1145.1131</v>
      </c>
      <c r="G33" s="14">
        <v>2081.4115000000002</v>
      </c>
      <c r="H33" s="14">
        <v>1181.7402</v>
      </c>
      <c r="I33" s="14">
        <v>2145.0196999999998</v>
      </c>
      <c r="J33" s="14">
        <v>1133.6418000000001</v>
      </c>
      <c r="K33" s="14">
        <v>2046.6547</v>
      </c>
      <c r="L33" s="14">
        <v>1149.7157999999999</v>
      </c>
      <c r="M33" s="14">
        <v>2101.7716</v>
      </c>
      <c r="N33" s="14">
        <v>1154.8625</v>
      </c>
      <c r="O33" s="73">
        <v>2077.9587000000001</v>
      </c>
      <c r="P33" s="13">
        <f t="shared" si="0"/>
        <v>1149.7157999999999</v>
      </c>
      <c r="Q33" s="80">
        <f t="shared" si="1"/>
        <v>2081.4115000000002</v>
      </c>
      <c r="R33" s="13">
        <v>5.1467000000000001</v>
      </c>
      <c r="S33" s="12">
        <v>20.360099999999999</v>
      </c>
      <c r="T33" s="13">
        <f>P33*D36</f>
        <v>868.03542899999991</v>
      </c>
      <c r="U33" s="74">
        <f>(((P33*100)/D37)-100)</f>
        <v>-2.0184250894835714</v>
      </c>
      <c r="W33" s="1" t="s">
        <v>65</v>
      </c>
    </row>
    <row r="34" spans="2:23" ht="17" thickTop="1" x14ac:dyDescent="0.2"/>
    <row r="35" spans="2:23" x14ac:dyDescent="0.2">
      <c r="B35" s="28"/>
      <c r="C35" s="28"/>
      <c r="D35" s="28"/>
      <c r="E35" s="28"/>
      <c r="F35" s="28"/>
    </row>
    <row r="36" spans="2:23" x14ac:dyDescent="0.2">
      <c r="B36" s="28"/>
      <c r="C36" s="29" t="s">
        <v>4</v>
      </c>
      <c r="D36" s="43">
        <v>0.755</v>
      </c>
      <c r="E36" s="43"/>
      <c r="F36" s="28"/>
    </row>
    <row r="37" spans="2:23" x14ac:dyDescent="0.2">
      <c r="B37" s="28"/>
      <c r="C37" s="30" t="s">
        <v>11</v>
      </c>
      <c r="D37" s="44">
        <v>1173.4000000000001</v>
      </c>
      <c r="E37" s="44"/>
      <c r="F37" s="28"/>
    </row>
    <row r="38" spans="2:23" x14ac:dyDescent="0.2">
      <c r="B38" s="28"/>
      <c r="C38" s="30" t="s">
        <v>12</v>
      </c>
      <c r="D38" s="44">
        <v>886.07</v>
      </c>
      <c r="E38" s="44"/>
      <c r="F38" s="28"/>
    </row>
    <row r="43" spans="2:23" x14ac:dyDescent="0.2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</sheetData>
  <mergeCells count="33">
    <mergeCell ref="D36:E36"/>
    <mergeCell ref="D37:E37"/>
    <mergeCell ref="D38:E38"/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U2:U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R2:S2"/>
    <mergeCell ref="T2:T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Manuell</vt:lpstr>
      <vt:lpstr>Apfel</vt:lpstr>
      <vt:lpstr>Banane</vt:lpstr>
      <vt:lpstr>Kiwi</vt:lpstr>
      <vt:lpstr>Birne</vt:lpstr>
      <vt:lpstr>Brokkoli</vt:lpstr>
      <vt:lpstr>Hokkaido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Müller</dc:creator>
  <cp:lastModifiedBy>Nico Müller</cp:lastModifiedBy>
  <dcterms:created xsi:type="dcterms:W3CDTF">2022-12-10T18:57:20Z</dcterms:created>
  <dcterms:modified xsi:type="dcterms:W3CDTF">2023-01-04T19:01:37Z</dcterms:modified>
</cp:coreProperties>
</file>