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7.xml" ContentType="application/vnd.openxmlformats-officedocument.drawing+xml"/>
  <Override PartName="/xl/charts/chart16.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17.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0.xml" ContentType="application/vnd.openxmlformats-officedocument.drawing+xml"/>
  <Override PartName="/xl/charts/chart18.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1.xml" ContentType="application/vnd.openxmlformats-officedocument.drawing+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2.xml" ContentType="application/vnd.openxmlformats-officedocument.drawing+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3.xml" ContentType="application/vnd.openxmlformats-officedocument.drawing+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4.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5.xml" ContentType="application/vnd.openxmlformats-officedocument.drawing+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6.xml" ContentType="application/vnd.openxmlformats-officedocument.drawing+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7.xml" ContentType="application/vnd.openxmlformats-officedocument.drawing+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26.xml" ContentType="application/vnd.openxmlformats-officedocument.drawingml.chart+xml"/>
  <Override PartName="/xl/theme/themeOverride1.xml" ContentType="application/vnd.openxmlformats-officedocument.themeOverride+xml"/>
  <Override PartName="/xl/drawings/drawing30.xml" ContentType="application/vnd.openxmlformats-officedocument.drawingml.chartshapes+xml"/>
  <Override PartName="/xl/drawings/drawing31.xml" ContentType="application/vnd.openxmlformats-officedocument.drawing+xml"/>
  <Override PartName="/xl/comments1.xml" ContentType="application/vnd.openxmlformats-officedocument.spreadsheetml.comments+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2.xml" ContentType="application/vnd.openxmlformats-officedocument.drawing+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3.xml" ContentType="application/vnd.openxmlformats-officedocument.drawing+xml"/>
  <Override PartName="/xl/comments2.xml" ContentType="application/vnd.openxmlformats-officedocument.spreadsheetml.comments+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drawings/drawing36.xml" ContentType="application/vnd.openxmlformats-officedocument.drawing+xml"/>
  <Override PartName="/xl/charts/chart34.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omments3.xml" ContentType="application/vnd.openxmlformats-officedocument.spreadsheetml.comments+xml"/>
  <Override PartName="/xl/charts/chart35.xml" ContentType="application/vnd.openxmlformats-officedocument.drawingml.chart+xml"/>
  <Override PartName="/xl/theme/themeOverride2.xml" ContentType="application/vnd.openxmlformats-officedocument.themeOverride+xml"/>
  <Override PartName="/xl/drawings/drawing39.xml" ContentType="application/vnd.openxmlformats-officedocument.drawing+xml"/>
  <Override PartName="/xl/charts/chart36.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0.xml" ContentType="application/vnd.openxmlformats-officedocument.drawingml.chartshapes+xml"/>
  <Override PartName="/xl/drawings/drawing41.xml" ContentType="application/vnd.openxmlformats-officedocument.drawing+xml"/>
  <Override PartName="/xl/charts/chart37.xml" ContentType="application/vnd.openxmlformats-officedocument.drawingml.chart+xml"/>
  <Override PartName="/xl/theme/themeOverride3.xml" ContentType="application/vnd.openxmlformats-officedocument.themeOverride+xml"/>
  <Override PartName="/xl/drawings/drawing42.xml" ContentType="application/vnd.openxmlformats-officedocument.drawing+xml"/>
  <Override PartName="/xl/charts/chart38.xml" ContentType="application/vnd.openxmlformats-officedocument.drawingml.chart+xml"/>
  <Override PartName="/xl/theme/themeOverride4.xml" ContentType="application/vnd.openxmlformats-officedocument.themeOverride+xml"/>
  <Override PartName="/xl/drawings/drawing43.xml" ContentType="application/vnd.openxmlformats-officedocument.drawing+xml"/>
  <Override PartName="/xl/charts/chart39.xml" ContentType="application/vnd.openxmlformats-officedocument.drawingml.chart+xml"/>
  <Override PartName="/xl/charts/style31.xml" ContentType="application/vnd.ms-office.chartstyle+xml"/>
  <Override PartName="/xl/charts/colors31.xml" ContentType="application/vnd.ms-office.chartcolorstyle+xml"/>
  <Override PartName="/xl/charts/chart40.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4.xml" ContentType="application/vnd.openxmlformats-officedocument.drawing+xml"/>
  <Override PartName="/xl/charts/chart41.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5.xml" ContentType="application/vnd.openxmlformats-officedocument.drawing+xml"/>
  <Override PartName="/xl/charts/chart42.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6.xml" ContentType="application/vnd.openxmlformats-officedocument.drawing+xml"/>
  <Override PartName="/xl/charts/chart43.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7.xml" ContentType="application/vnd.openxmlformats-officedocument.drawing+xml"/>
  <Override PartName="/xl/charts/chart44.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8.xml" ContentType="application/vnd.openxmlformats-officedocument.drawing+xml"/>
  <Override PartName="/xl/charts/chart45.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49.xml" ContentType="application/vnd.openxmlformats-officedocument.drawing+xml"/>
  <Override PartName="/xl/charts/chart46.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0.xml" ContentType="application/vnd.openxmlformats-officedocument.drawing+xml"/>
  <Override PartName="/xl/charts/chart47.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48.xml" ContentType="application/vnd.openxmlformats-officedocument.drawingml.chart+xml"/>
  <Override PartName="/xl/drawings/drawing53.xml" ContentType="application/vnd.openxmlformats-officedocument.drawing+xml"/>
  <Override PartName="/xl/charts/chart49.xml" ContentType="application/vnd.openxmlformats-officedocument.drawingml.chart+xml"/>
  <Override PartName="/xl/drawings/drawing54.xml" ContentType="application/vnd.openxmlformats-officedocument.drawing+xml"/>
  <Override PartName="/xl/charts/chart50.xml" ContentType="application/vnd.openxmlformats-officedocument.drawingml.chart+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charts/chart51.xml" ContentType="application/vnd.openxmlformats-officedocument.drawingml.chart+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charts/chart52.xml" ContentType="application/vnd.openxmlformats-officedocument.drawingml.chart+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charts/chart53.xml" ContentType="application/vnd.openxmlformats-officedocument.drawingml.chart+xml"/>
  <Override PartName="/xl/drawings/drawing77.xml" ContentType="application/vnd.openxmlformats-officedocument.drawingml.chartshapes+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charts/chart54.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00.xml" ContentType="application/vnd.openxmlformats-officedocument.drawingml.chartshapes+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s817780\Desktop\"/>
    </mc:Choice>
  </mc:AlternateContent>
  <bookViews>
    <workbookView xWindow="0" yWindow="0" windowWidth="25200" windowHeight="11550" tabRatio="767"/>
  </bookViews>
  <sheets>
    <sheet name="SOMMAIRE" sheetId="137" r:id="rId1"/>
    <sheet name="F1.Etat_civil" sheetId="138" r:id="rId2"/>
    <sheet name="F1.Actifs_Pays" sheetId="139" r:id="rId3"/>
    <sheet name="F2.Credits_Secteur" sheetId="140" r:id="rId4"/>
    <sheet name="F2.Depots_Secteur RE" sheetId="141" r:id="rId5"/>
    <sheet name="F2.Depots" sheetId="142" r:id="rId6"/>
    <sheet name="F2.PGE_Flux" sheetId="143" r:id="rId7"/>
    <sheet name="F2.PGE_Secteur" sheetId="144" r:id="rId8"/>
    <sheet name="F3.Total_bilan" sheetId="145" r:id="rId9"/>
    <sheet name="F3.Structure_Actif" sheetId="146" r:id="rId10"/>
    <sheet name="F3.Structure_Passif" sheetId="147" r:id="rId11"/>
    <sheet name="F3.Dépôts_Contreparties" sheetId="148" r:id="rId12"/>
    <sheet name="F3.IF_Actif" sheetId="149" r:id="rId13"/>
    <sheet name="F3.Prets_Passif" sheetId="150" r:id="rId14"/>
    <sheet name="F3.PNB" sheetId="151" r:id="rId15"/>
    <sheet name="F3.RoE" sheetId="152" r:id="rId16"/>
    <sheet name="F3.RoA" sheetId="153" r:id="rId17"/>
    <sheet name="F3.coef exploitation" sheetId="154" r:id="rId18"/>
    <sheet name="F4.Fonds_Propres" sheetId="155" r:id="rId19"/>
    <sheet name="F4.Repartition_RWA" sheetId="156" r:id="rId20"/>
    <sheet name="F4.PD_Moy" sheetId="157" r:id="rId21"/>
    <sheet name="F4.LGD_Moy" sheetId="158" r:id="rId22"/>
    <sheet name="F5.Actifs_Liquides" sheetId="159" r:id="rId23"/>
    <sheet name="F5.Composition_Actifs_Liquides" sheetId="160" r:id="rId24"/>
    <sheet name="F5.LCR" sheetId="161" r:id="rId25"/>
    <sheet name="F5.Actif_Greves" sheetId="162" r:id="rId26"/>
    <sheet name="F5.NSFR" sheetId="163" r:id="rId27"/>
    <sheet name="F6.Credits_Secteur" sheetId="164" r:id="rId28"/>
    <sheet name="F6.Decom_pret" sheetId="165" r:id="rId29"/>
    <sheet name="F6.Credits_Geographie" sheetId="166" r:id="rId30"/>
    <sheet name="F6.Credits_Geo_ENF Menages" sheetId="167" r:id="rId31"/>
    <sheet name="F6.Credits_Secteur Activités" sheetId="168" r:id="rId32"/>
    <sheet name="F6.Taux_NPL" sheetId="169" r:id="rId33"/>
    <sheet name="F6.Taux_NPL %" sheetId="170" r:id="rId34"/>
    <sheet name="F6.NPL_secteurs ENF %" sheetId="171" r:id="rId35"/>
    <sheet name="F6.NPL_Menages ENF" sheetId="172" r:id="rId36"/>
    <sheet name="F6.ST_repartition" sheetId="173" r:id="rId37"/>
    <sheet name="F7.Portefeuille Nego_Actif" sheetId="174" r:id="rId38"/>
    <sheet name="F7.Portefeuille Nego_Passif" sheetId="175" r:id="rId39"/>
    <sheet name="F7.Derives_notionnels" sheetId="176" r:id="rId40"/>
    <sheet name="F7.Derives_bilan" sheetId="177" r:id="rId41"/>
    <sheet name="F7.VaR" sheetId="178" r:id="rId42"/>
    <sheet name="F7.RWA" sheetId="179" r:id="rId43"/>
    <sheet name="F8.CET1" sheetId="180" r:id="rId44"/>
    <sheet name="F8.UE_ROA" sheetId="181" r:id="rId45"/>
    <sheet name="F8.UE_ROE" sheetId="182" r:id="rId46"/>
    <sheet name="F6.UE_tx_NPL" sheetId="183" r:id="rId47"/>
    <sheet name="T01" sheetId="27" r:id="rId48"/>
    <sheet name="G01" sheetId="28" r:id="rId49"/>
    <sheet name="G02" sheetId="29" r:id="rId50"/>
    <sheet name="T02" sheetId="30" r:id="rId51"/>
    <sheet name="T03" sheetId="31" r:id="rId52"/>
    <sheet name="T04" sheetId="32" r:id="rId53"/>
    <sheet name="T05" sheetId="33" r:id="rId54"/>
    <sheet name="T06" sheetId="35" r:id="rId55"/>
    <sheet name="T07" sheetId="36" r:id="rId56"/>
    <sheet name="G03" sheetId="37" r:id="rId57"/>
    <sheet name="G04" sheetId="38" r:id="rId58"/>
    <sheet name="T08" sheetId="39" r:id="rId59"/>
    <sheet name="G05" sheetId="40" r:id="rId60"/>
    <sheet name="G06" sheetId="42" r:id="rId61"/>
    <sheet name="G07" sheetId="41" r:id="rId62"/>
    <sheet name="G08" sheetId="43" r:id="rId63"/>
    <sheet name="G09" sheetId="44" r:id="rId64"/>
    <sheet name="T09" sheetId="45" r:id="rId65"/>
    <sheet name="T10" sheetId="46" r:id="rId66"/>
    <sheet name="G10" sheetId="47" r:id="rId67"/>
    <sheet name="T11" sheetId="48" r:id="rId68"/>
    <sheet name="G11" sheetId="49" r:id="rId69"/>
    <sheet name="T12" sheetId="50" r:id="rId70"/>
    <sheet name="G12" sheetId="51" r:id="rId71"/>
    <sheet name="T13" sheetId="52" r:id="rId72"/>
    <sheet name="G13" sheetId="53" r:id="rId73"/>
    <sheet name="T14" sheetId="54" r:id="rId74"/>
    <sheet name="T15" sheetId="55" r:id="rId75"/>
    <sheet name="G14" sheetId="56" r:id="rId76"/>
    <sheet name="G15" sheetId="60" r:id="rId77"/>
    <sheet name="T16" sheetId="57" r:id="rId78"/>
    <sheet name="T17" sheetId="58" r:id="rId79"/>
    <sheet name="T18" sheetId="59" r:id="rId80"/>
    <sheet name="G16" sheetId="61" r:id="rId81"/>
    <sheet name="G17" sheetId="136" r:id="rId82"/>
    <sheet name="G18" sheetId="64" r:id="rId83"/>
    <sheet name="T19" sheetId="65" r:id="rId84"/>
    <sheet name="G19" sheetId="66" r:id="rId85"/>
    <sheet name="G20" sheetId="67" r:id="rId86"/>
    <sheet name="G21" sheetId="68" r:id="rId87"/>
    <sheet name="G22" sheetId="69" r:id="rId88"/>
    <sheet name="T20" sheetId="70" r:id="rId89"/>
    <sheet name="G23" sheetId="71" r:id="rId90"/>
    <sheet name="T21" sheetId="72" r:id="rId91"/>
    <sheet name="T22" sheetId="73" r:id="rId92"/>
    <sheet name="G25" sheetId="75" r:id="rId93"/>
    <sheet name="G24" sheetId="74" r:id="rId94"/>
    <sheet name="G26" sheetId="76" r:id="rId95"/>
    <sheet name="G27" sheetId="77" r:id="rId96"/>
    <sheet name="T23" sheetId="78" r:id="rId97"/>
    <sheet name="T24" sheetId="79" r:id="rId98"/>
    <sheet name="T25" sheetId="80" r:id="rId99"/>
    <sheet name="G28" sheetId="81" r:id="rId100"/>
    <sheet name="G29" sheetId="82" r:id="rId101"/>
    <sheet name="G30" sheetId="83" r:id="rId102"/>
    <sheet name="G31" sheetId="84" r:id="rId103"/>
    <sheet name="T26" sheetId="85" r:id="rId104"/>
    <sheet name="T27" sheetId="86" r:id="rId105"/>
    <sheet name="G32" sheetId="88" r:id="rId106"/>
    <sheet name="G33" sheetId="89" r:id="rId107"/>
    <sheet name="T28" sheetId="91" r:id="rId108"/>
    <sheet name="T29" sheetId="90" r:id="rId109"/>
    <sheet name="T30" sheetId="92" r:id="rId110"/>
    <sheet name="G34" sheetId="93" r:id="rId111"/>
    <sheet name="G35" sheetId="94" r:id="rId112"/>
    <sheet name="T31" sheetId="95" r:id="rId113"/>
    <sheet name="G36" sheetId="96" r:id="rId114"/>
    <sheet name="G37" sheetId="97" r:id="rId115"/>
    <sheet name="G38" sheetId="98" r:id="rId116"/>
    <sheet name="G39" sheetId="99" r:id="rId117"/>
    <sheet name="T32" sheetId="100" r:id="rId118"/>
    <sheet name="G40" sheetId="101" r:id="rId119"/>
    <sheet name="T33" sheetId="102" r:id="rId120"/>
    <sheet name="T34" sheetId="103" r:id="rId121"/>
    <sheet name="T35" sheetId="104" r:id="rId122"/>
    <sheet name="T36" sheetId="105" r:id="rId123"/>
    <sheet name="T37" sheetId="106" r:id="rId124"/>
    <sheet name="T38" sheetId="107" r:id="rId125"/>
    <sheet name="T39" sheetId="108" r:id="rId126"/>
    <sheet name="G41" sheetId="109" r:id="rId127"/>
    <sheet name="G42" sheetId="110" r:id="rId128"/>
    <sheet name="G43" sheetId="111" r:id="rId129"/>
    <sheet name="G44" sheetId="112" r:id="rId130"/>
    <sheet name="G45" sheetId="113" r:id="rId131"/>
    <sheet name="T40" sheetId="114" r:id="rId132"/>
    <sheet name="G46" sheetId="115" r:id="rId133"/>
    <sheet name="T41" sheetId="116" r:id="rId134"/>
    <sheet name="G47" sheetId="117" r:id="rId135"/>
    <sheet name="G48" sheetId="118" r:id="rId136"/>
    <sheet name="G49" sheetId="119" r:id="rId137"/>
    <sheet name="T42" sheetId="120" r:id="rId138"/>
    <sheet name="G50" sheetId="121" r:id="rId139"/>
    <sheet name="G51" sheetId="122" r:id="rId140"/>
  </sheets>
  <externalReferences>
    <externalReference r:id="rId141"/>
  </externalReferences>
  <definedNames>
    <definedName name="_AMO_RefreshMultipleList" localSheetId="31" hidden="1">"'&lt;Items&gt;_x000D_
  &lt;Item Id=""725437347"" Checked=""False"" /&gt;_x000D_
&lt;/Items&gt;'"</definedName>
    <definedName name="_AMO_RefreshMultipleList" localSheetId="35" hidden="1">"'&lt;Items&gt;_x000D_
  &lt;Item Id=""725437347"" Checked=""False"" /&gt;_x000D_
&lt;/Items&gt;'"</definedName>
    <definedName name="_AMO_RefreshMultipleList" localSheetId="34" hidden="1">"'&lt;Items&gt;_x000D_
  &lt;Item Id=""725437347"" Checked=""False"" /&gt;_x000D_
&lt;/Items&gt;'"</definedName>
    <definedName name="_AMO_RefreshMultipleList" localSheetId="37" hidden="1">"'&lt;Items&gt;_x000D_
  &lt;Item Id=""725437347"" Checked=""False"" /&gt;_x000D_
&lt;/Items&gt;'"</definedName>
    <definedName name="_AMO_RefreshMultipleList" localSheetId="38" hidden="1">"'&lt;Items&gt;_x000D_
  &lt;Item Id=""725437347"" Checked=""False"" /&gt;_x000D_
&lt;/Items&gt;'"</definedName>
    <definedName name="_AMO_RefreshMultipleList" hidden="1">"'&lt;Items /&gt;'"</definedName>
    <definedName name="_AMO_SingleObject_491212075__A1" localSheetId="35" hidden="1">#REF!</definedName>
    <definedName name="_AMO_SingleObject_491212075__A1" localSheetId="39" hidden="1">#REF!</definedName>
    <definedName name="_AMO_SingleObject_491212075__A1" localSheetId="37" hidden="1">#REF!</definedName>
    <definedName name="_AMO_SingleObject_491212075__A1" localSheetId="38" hidden="1">#REF!</definedName>
    <definedName name="_AMO_SingleObject_491212075__A1" localSheetId="42" hidden="1">#REF!</definedName>
    <definedName name="_AMO_SingleObject_491212075__A1" hidden="1">#REF!</definedName>
    <definedName name="_AMO_SingleObject_722135374__A1" localSheetId="42" hidden="1">#REF!</definedName>
    <definedName name="_AMO_SingleObject_722135374__A1" hidden="1">#REF!</definedName>
    <definedName name="_AMO_XmlVersion" hidden="1">"'1'"</definedName>
    <definedName name="_xlnm._FilterDatabase" localSheetId="0" hidden="1">SOMMAIRE!$A$1:$D$1</definedName>
    <definedName name="annee">202012</definedName>
    <definedName name="col_valeur">12</definedName>
    <definedName name="Credits_Secteur_Activités">'F6.Credits_Secteur Activités'!$A$1</definedName>
    <definedName name="Credits_Secteur_geo">'F6.Credits_Geo_ENF Menages'!$A$1</definedName>
    <definedName name="data_cred_men_ENF">'F6.Credits_Geographie'!$A$5:$D$18</definedName>
    <definedName name="data_cred_men_ENF_2">'F6.Credits_Geo_ENF Menages'!#REF!</definedName>
    <definedName name="data_etat_civil" localSheetId="1">'F1.Etat_civil'!$A$6:$AE$13</definedName>
    <definedName name="data_fonds_propres">'F4.Fonds_Propres'!$A$6:$F$10</definedName>
    <definedName name="data_repartition_RWA">'F4.Repartition_RWA'!$A$5:$E$11</definedName>
    <definedName name="data_structure_actif">'F3.Structure_Actif'!$A$5:$D$11</definedName>
    <definedName name="data_structure_passif">'F3.Structure_Passif'!$A$5:$D$11</definedName>
    <definedName name="data_taux_non_perf">'F6.Taux_NPL %'!$A$5:$E$9</definedName>
    <definedName name="data_total_bilan_FR" localSheetId="3">'F2.Credits_Secteur'!$A$5:$D$12</definedName>
    <definedName name="data_total_bilan_FR" localSheetId="5">'F2.Depots'!$A$5:$A$8</definedName>
    <definedName name="data_total_bilan_FR" localSheetId="4">'F2.Depots_Secteur RE'!$A$5:$E$11</definedName>
    <definedName name="data_total_bilan_FR" localSheetId="27">'F6.Credits_Secteur'!$A$5:$A$12</definedName>
    <definedName name="data_total_bilan_FR">'F3.Total_bilan'!$A$5:$D$29</definedName>
    <definedName name="data_total_bilan_SI">#REF!</definedName>
    <definedName name="data_tx_dout_men_ENF">'F6.Taux_NPL'!$A$5:$AB$10</definedName>
    <definedName name="data_ue_CET1">'F8.CET1'!$A$5:$H$10</definedName>
    <definedName name="data_UE_ROA">'F8.UE_ROA'!$A$5:$G$6</definedName>
    <definedName name="data_UE_ROE">'F8.UE_ROE'!$A$5:$H$6</definedName>
    <definedName name="data_UE_tx_NPL">'F6.UE_tx_NPL'!$A$5:$H$7</definedName>
    <definedName name="GB_FIN_cred_act_ENF_data">'F6.Credits_Secteur Activités'!$B$5:$D$24</definedName>
    <definedName name="GB_FIN_nego_actif_data" localSheetId="38">'F7.Portefeuille Nego_Passif'!$B$28:$H$33</definedName>
    <definedName name="GB_FIN_nego_actif_data">'F7.Portefeuille Nego_Actif'!$B$26:$H$31</definedName>
    <definedName name="GB_FIN_tx_dout_men_ENF_data" localSheetId="35">'F6.NPL_Menages ENF'!$A$5:$T$8</definedName>
    <definedName name="GB_FIN_tx_dout_men_ENF_data">'F6.NPL_secteurs ENF %'!$A$5:$AH$10</definedName>
    <definedName name="GB_REG_MSU_part_pays_data">'F1.Actifs_Pays'!$B$5:$D$14</definedName>
    <definedName name="I1_data" localSheetId="3">'F2.Credits_Secteur'!$A$5:$D$12</definedName>
    <definedName name="I1_data" localSheetId="5">'F2.Depots'!$A$5:$A$8</definedName>
    <definedName name="I1_data" localSheetId="4">'F2.Depots_Secteur RE'!$A$5:$E$11</definedName>
    <definedName name="I1_data" localSheetId="27">'F6.Credits_Secteur'!$A$5:$A$12</definedName>
    <definedName name="I1_data">'F3.Total_bilan'!$A$5:$D$30</definedName>
    <definedName name="I24_data" localSheetId="1">'F1.Etat_civil'!$A$6:$E$14</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 name="NPL_secteur">'F6.NPL_secteurs ENF %'!$A$1</definedName>
    <definedName name="TB_COR_VaR" localSheetId="42">'F7.RWA'!$A$6:$E$16</definedName>
    <definedName name="TB_COR_VaR">'F7.VaR'!$A$5:$Z$15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0" i="175" l="1"/>
  <c r="G20" i="175"/>
  <c r="F20" i="175"/>
  <c r="E20" i="175"/>
  <c r="D20" i="175"/>
  <c r="C20" i="175"/>
  <c r="B20" i="175"/>
  <c r="V7" i="172"/>
  <c r="U7" i="172"/>
  <c r="T7" i="172"/>
  <c r="S7" i="172"/>
  <c r="R7" i="172"/>
  <c r="Q7" i="172"/>
  <c r="P7" i="172"/>
  <c r="J21" i="167"/>
  <c r="I21" i="167"/>
  <c r="H21" i="167"/>
  <c r="G21" i="167"/>
  <c r="F21" i="167"/>
  <c r="E21" i="167"/>
  <c r="D21" i="167"/>
  <c r="C21" i="167"/>
  <c r="B21" i="167"/>
  <c r="J20" i="167"/>
  <c r="I20" i="167"/>
  <c r="H20" i="167"/>
  <c r="G20" i="167"/>
  <c r="F20" i="167"/>
  <c r="E20" i="167"/>
  <c r="D20" i="167"/>
  <c r="C20" i="167"/>
  <c r="B20" i="167"/>
  <c r="D17" i="166"/>
  <c r="D16" i="166"/>
  <c r="D15" i="166"/>
  <c r="D14" i="166"/>
  <c r="D13" i="166"/>
  <c r="D12" i="166"/>
  <c r="D11" i="166"/>
  <c r="D10" i="166"/>
  <c r="D9" i="166"/>
  <c r="C8" i="166"/>
  <c r="C18" i="166" s="1"/>
  <c r="B8" i="166"/>
  <c r="D8" i="166" s="1"/>
  <c r="D7" i="166"/>
  <c r="D18" i="166" s="1"/>
  <c r="E7" i="166" s="1"/>
  <c r="I13" i="164"/>
  <c r="H13" i="164"/>
  <c r="G13" i="164"/>
  <c r="F13" i="164"/>
  <c r="E13" i="164"/>
  <c r="D13" i="164"/>
  <c r="C13" i="164"/>
  <c r="B13" i="164"/>
  <c r="I12" i="164"/>
  <c r="I22" i="164" s="1"/>
  <c r="H12" i="164"/>
  <c r="H22" i="164" s="1"/>
  <c r="G12" i="164"/>
  <c r="G22" i="164" s="1"/>
  <c r="F12" i="164"/>
  <c r="F22" i="164" s="1"/>
  <c r="E12" i="164"/>
  <c r="E22" i="164" s="1"/>
  <c r="D12" i="164"/>
  <c r="D22" i="164" s="1"/>
  <c r="C12" i="164"/>
  <c r="C22" i="164" s="1"/>
  <c r="B12" i="164"/>
  <c r="B22" i="164" s="1"/>
  <c r="D9" i="163"/>
  <c r="C9" i="163"/>
  <c r="B9" i="163"/>
  <c r="E15" i="159"/>
  <c r="D15" i="159"/>
  <c r="C15" i="159"/>
  <c r="B15" i="159"/>
  <c r="E9" i="159"/>
  <c r="D9" i="159"/>
  <c r="C9" i="159"/>
  <c r="B9" i="159"/>
  <c r="E25" i="151"/>
  <c r="D25" i="151"/>
  <c r="C25" i="151"/>
  <c r="B25" i="151"/>
  <c r="E24" i="151"/>
  <c r="D24" i="151"/>
  <c r="C24" i="151"/>
  <c r="B24" i="151"/>
  <c r="E23" i="151"/>
  <c r="D23" i="151"/>
  <c r="C23" i="151"/>
  <c r="B23" i="151"/>
  <c r="E22" i="151"/>
  <c r="D22" i="151"/>
  <c r="C22" i="151"/>
  <c r="B22" i="151"/>
  <c r="E21" i="151"/>
  <c r="D21" i="151"/>
  <c r="C21" i="151"/>
  <c r="B21" i="151"/>
  <c r="E20" i="151"/>
  <c r="D20" i="151"/>
  <c r="C20" i="151"/>
  <c r="B20" i="151"/>
  <c r="E19" i="151"/>
  <c r="D19" i="151"/>
  <c r="C19" i="151"/>
  <c r="B19" i="151"/>
  <c r="C23" i="143"/>
  <c r="L21" i="142"/>
  <c r="K21" i="142"/>
  <c r="J21" i="142"/>
  <c r="I21" i="142"/>
  <c r="H21" i="142"/>
  <c r="G21" i="142"/>
  <c r="F21" i="142"/>
  <c r="E21" i="142"/>
  <c r="D21" i="142"/>
  <c r="C21" i="142"/>
  <c r="L20" i="142"/>
  <c r="K20" i="142"/>
  <c r="J20" i="142"/>
  <c r="I20" i="142"/>
  <c r="H20" i="142"/>
  <c r="G20" i="142"/>
  <c r="F20" i="142"/>
  <c r="E20" i="142"/>
  <c r="D20" i="142"/>
  <c r="C20" i="142"/>
  <c r="L19" i="142"/>
  <c r="K19" i="142"/>
  <c r="J19" i="142"/>
  <c r="I19" i="142"/>
  <c r="H19" i="142"/>
  <c r="G19" i="142"/>
  <c r="F19" i="142"/>
  <c r="E19" i="142"/>
  <c r="D19" i="142"/>
  <c r="C19" i="142"/>
  <c r="I14" i="142"/>
  <c r="E14" i="142"/>
  <c r="L13" i="142"/>
  <c r="H13" i="142"/>
  <c r="D13" i="142"/>
  <c r="K12" i="142"/>
  <c r="G12" i="142"/>
  <c r="C12" i="142"/>
  <c r="L9" i="142"/>
  <c r="L14" i="142" s="1"/>
  <c r="K9" i="142"/>
  <c r="K13" i="142" s="1"/>
  <c r="J9" i="142"/>
  <c r="J12" i="142" s="1"/>
  <c r="I9" i="142"/>
  <c r="I22" i="142" s="1"/>
  <c r="H9" i="142"/>
  <c r="H14" i="142" s="1"/>
  <c r="G9" i="142"/>
  <c r="G13" i="142" s="1"/>
  <c r="F9" i="142"/>
  <c r="F12" i="142" s="1"/>
  <c r="E9" i="142"/>
  <c r="E22" i="142" s="1"/>
  <c r="D9" i="142"/>
  <c r="D14" i="142" s="1"/>
  <c r="C9" i="142"/>
  <c r="C13" i="142" s="1"/>
  <c r="B9" i="142"/>
  <c r="B12" i="142" s="1"/>
  <c r="K22" i="141"/>
  <c r="G22" i="141"/>
  <c r="C22" i="141"/>
  <c r="M20" i="141"/>
  <c r="Q24" i="141" s="1"/>
  <c r="K20" i="141"/>
  <c r="I20" i="141"/>
  <c r="G20" i="141"/>
  <c r="E20" i="141"/>
  <c r="C20" i="141"/>
  <c r="N19" i="141"/>
  <c r="K19" i="141"/>
  <c r="J19" i="141"/>
  <c r="G19" i="141"/>
  <c r="F19" i="141"/>
  <c r="C19" i="141"/>
  <c r="M18" i="141"/>
  <c r="Q19" i="141" s="1"/>
  <c r="K18" i="141"/>
  <c r="I18" i="141"/>
  <c r="G18" i="141"/>
  <c r="E18" i="141"/>
  <c r="C18" i="141"/>
  <c r="N13" i="141"/>
  <c r="N25" i="141" s="1"/>
  <c r="M13" i="141"/>
  <c r="M22" i="141" s="1"/>
  <c r="Q18" i="141" s="1"/>
  <c r="L13" i="141"/>
  <c r="L23" i="141" s="1"/>
  <c r="K13" i="141"/>
  <c r="K24" i="141" s="1"/>
  <c r="J13" i="141"/>
  <c r="J25" i="141" s="1"/>
  <c r="I13" i="141"/>
  <c r="I22" i="141" s="1"/>
  <c r="H13" i="141"/>
  <c r="H23" i="141" s="1"/>
  <c r="G13" i="141"/>
  <c r="G24" i="141" s="1"/>
  <c r="F13" i="141"/>
  <c r="F25" i="141" s="1"/>
  <c r="E13" i="141"/>
  <c r="E22" i="141" s="1"/>
  <c r="D13" i="141"/>
  <c r="D23" i="141" s="1"/>
  <c r="C13" i="141"/>
  <c r="C24" i="141" s="1"/>
  <c r="O12" i="141"/>
  <c r="O11" i="141"/>
  <c r="O10" i="141"/>
  <c r="O9" i="141"/>
  <c r="O8" i="141"/>
  <c r="O7" i="141"/>
  <c r="O6" i="141"/>
  <c r="Q22" i="140"/>
  <c r="P22" i="140"/>
  <c r="O22" i="140"/>
  <c r="N22" i="140"/>
  <c r="M22" i="140"/>
  <c r="L22" i="140"/>
  <c r="K22" i="140"/>
  <c r="J22" i="140"/>
  <c r="I22" i="140"/>
  <c r="H22" i="140"/>
  <c r="G22" i="140"/>
  <c r="F22" i="140"/>
  <c r="E22" i="140"/>
  <c r="D22" i="140"/>
  <c r="C22" i="140"/>
  <c r="B22" i="140"/>
  <c r="Q21" i="140"/>
  <c r="P21" i="140"/>
  <c r="O21" i="140"/>
  <c r="N21" i="140"/>
  <c r="M21" i="140"/>
  <c r="L21" i="140"/>
  <c r="K21" i="140"/>
  <c r="J21" i="140"/>
  <c r="I21" i="140"/>
  <c r="H21" i="140"/>
  <c r="G21" i="140"/>
  <c r="F21" i="140"/>
  <c r="E21" i="140"/>
  <c r="D21" i="140"/>
  <c r="C21" i="140"/>
  <c r="B21" i="140"/>
  <c r="Q20" i="140"/>
  <c r="P20" i="140"/>
  <c r="O20" i="140"/>
  <c r="N20" i="140"/>
  <c r="M20" i="140"/>
  <c r="L20" i="140"/>
  <c r="K20" i="140"/>
  <c r="J20" i="140"/>
  <c r="I20" i="140"/>
  <c r="H20" i="140"/>
  <c r="G20" i="140"/>
  <c r="F20" i="140"/>
  <c r="E20" i="140"/>
  <c r="D20" i="140"/>
  <c r="C20" i="140"/>
  <c r="B20" i="140"/>
  <c r="Q19" i="140"/>
  <c r="P19" i="140"/>
  <c r="O19" i="140"/>
  <c r="N19" i="140"/>
  <c r="M19" i="140"/>
  <c r="L19" i="140"/>
  <c r="K19" i="140"/>
  <c r="J19" i="140"/>
  <c r="I19" i="140"/>
  <c r="H19" i="140"/>
  <c r="G19" i="140"/>
  <c r="F19" i="140"/>
  <c r="E19" i="140"/>
  <c r="D19" i="140"/>
  <c r="C19" i="140"/>
  <c r="B19" i="140"/>
  <c r="Q18" i="140"/>
  <c r="P18" i="140"/>
  <c r="O18" i="140"/>
  <c r="N18" i="140"/>
  <c r="M18" i="140"/>
  <c r="L18" i="140"/>
  <c r="K18" i="140"/>
  <c r="J18" i="140"/>
  <c r="I18" i="140"/>
  <c r="H18" i="140"/>
  <c r="G18" i="140"/>
  <c r="F18" i="140"/>
  <c r="E18" i="140"/>
  <c r="D18" i="140"/>
  <c r="C18" i="140"/>
  <c r="B18" i="140"/>
  <c r="Q17" i="140"/>
  <c r="P17" i="140"/>
  <c r="O17" i="140"/>
  <c r="N17" i="140"/>
  <c r="M17" i="140"/>
  <c r="L17" i="140"/>
  <c r="K17" i="140"/>
  <c r="J17" i="140"/>
  <c r="I17" i="140"/>
  <c r="H17" i="140"/>
  <c r="G17" i="140"/>
  <c r="F17" i="140"/>
  <c r="E17" i="140"/>
  <c r="D17" i="140"/>
  <c r="C17" i="140"/>
  <c r="B17" i="140"/>
  <c r="Q16" i="140"/>
  <c r="P16" i="140"/>
  <c r="O16" i="140"/>
  <c r="N16" i="140"/>
  <c r="M16" i="140"/>
  <c r="L16" i="140"/>
  <c r="K16" i="140"/>
  <c r="J16" i="140"/>
  <c r="I16" i="140"/>
  <c r="H16" i="140"/>
  <c r="G16" i="140"/>
  <c r="F16" i="140"/>
  <c r="E16" i="140"/>
  <c r="D16" i="140"/>
  <c r="C16" i="140"/>
  <c r="B16" i="140"/>
  <c r="Q13" i="140"/>
  <c r="P13" i="140"/>
  <c r="O13" i="140"/>
  <c r="N13" i="140"/>
  <c r="M13" i="140"/>
  <c r="L13" i="140"/>
  <c r="K13" i="140"/>
  <c r="J13" i="140"/>
  <c r="I13" i="140"/>
  <c r="H13" i="140"/>
  <c r="G13" i="140"/>
  <c r="F13" i="140"/>
  <c r="E13" i="140"/>
  <c r="D13" i="140"/>
  <c r="C13" i="140"/>
  <c r="B13" i="140"/>
  <c r="S12" i="140"/>
  <c r="R12" i="140"/>
  <c r="S11" i="140"/>
  <c r="R11" i="140"/>
  <c r="S10" i="140"/>
  <c r="R10" i="140"/>
  <c r="S9" i="140"/>
  <c r="R9" i="140"/>
  <c r="S8" i="140"/>
  <c r="R8" i="140"/>
  <c r="S7" i="140"/>
  <c r="R7" i="140"/>
  <c r="S6" i="140"/>
  <c r="R6" i="140"/>
  <c r="AG13" i="138"/>
  <c r="AG12" i="138"/>
  <c r="AG11" i="138"/>
  <c r="AG10" i="138"/>
  <c r="AG9" i="138"/>
  <c r="AG8" i="138"/>
  <c r="AG7" i="138"/>
  <c r="D21" i="141" l="1"/>
  <c r="L21" i="141"/>
  <c r="O13" i="141"/>
  <c r="F18" i="141"/>
  <c r="J18" i="141"/>
  <c r="N18" i="141"/>
  <c r="E19" i="141"/>
  <c r="I19" i="141"/>
  <c r="M19" i="141"/>
  <c r="Q22" i="141" s="1"/>
  <c r="D20" i="141"/>
  <c r="H20" i="141"/>
  <c r="L20" i="141"/>
  <c r="C21" i="141"/>
  <c r="G21" i="141"/>
  <c r="K21" i="141"/>
  <c r="F22" i="141"/>
  <c r="J22" i="141"/>
  <c r="N22" i="141"/>
  <c r="E23" i="141"/>
  <c r="I23" i="141"/>
  <c r="M23" i="141"/>
  <c r="Q20" i="141" s="1"/>
  <c r="D24" i="141"/>
  <c r="H24" i="141"/>
  <c r="L24" i="141"/>
  <c r="C25" i="141"/>
  <c r="G25" i="141"/>
  <c r="K25" i="141"/>
  <c r="B15" i="142"/>
  <c r="F15" i="142"/>
  <c r="J15" i="142"/>
  <c r="F22" i="142"/>
  <c r="J22" i="142"/>
  <c r="C16" i="164"/>
  <c r="G16" i="164"/>
  <c r="C17" i="164"/>
  <c r="G17" i="164"/>
  <c r="C18" i="164"/>
  <c r="G18" i="164"/>
  <c r="C19" i="164"/>
  <c r="G19" i="164"/>
  <c r="C20" i="164"/>
  <c r="G20" i="164"/>
  <c r="C21" i="164"/>
  <c r="G21" i="164"/>
  <c r="F23" i="141"/>
  <c r="J23" i="141"/>
  <c r="N23" i="141"/>
  <c r="E24" i="141"/>
  <c r="I24" i="141"/>
  <c r="M24" i="141"/>
  <c r="Q21" i="141" s="1"/>
  <c r="D25" i="141"/>
  <c r="H25" i="141"/>
  <c r="L25" i="141"/>
  <c r="D12" i="142"/>
  <c r="H12" i="142"/>
  <c r="L12" i="142"/>
  <c r="E13" i="142"/>
  <c r="I13" i="142"/>
  <c r="B14" i="142"/>
  <c r="F14" i="142"/>
  <c r="J14" i="142"/>
  <c r="C15" i="142"/>
  <c r="G15" i="142"/>
  <c r="K15" i="142"/>
  <c r="C22" i="142"/>
  <c r="G22" i="142"/>
  <c r="K22" i="142"/>
  <c r="D16" i="164"/>
  <c r="H16" i="164"/>
  <c r="D17" i="164"/>
  <c r="H17" i="164"/>
  <c r="D18" i="164"/>
  <c r="H18" i="164"/>
  <c r="D19" i="164"/>
  <c r="H19" i="164"/>
  <c r="D20" i="164"/>
  <c r="H20" i="164"/>
  <c r="D21" i="164"/>
  <c r="H21" i="164"/>
  <c r="B18" i="166"/>
  <c r="H21" i="141"/>
  <c r="D18" i="141"/>
  <c r="H18" i="141"/>
  <c r="L18" i="141"/>
  <c r="F20" i="141"/>
  <c r="J20" i="141"/>
  <c r="N20" i="141"/>
  <c r="E21" i="141"/>
  <c r="I21" i="141"/>
  <c r="M21" i="141"/>
  <c r="Q23" i="141" s="1"/>
  <c r="D22" i="141"/>
  <c r="H22" i="141"/>
  <c r="L22" i="141"/>
  <c r="C23" i="141"/>
  <c r="G23" i="141"/>
  <c r="K23" i="141"/>
  <c r="F24" i="141"/>
  <c r="J24" i="141"/>
  <c r="N24" i="141"/>
  <c r="E25" i="141"/>
  <c r="I25" i="141"/>
  <c r="M25" i="141"/>
  <c r="E12" i="142"/>
  <c r="I12" i="142"/>
  <c r="B13" i="142"/>
  <c r="F13" i="142"/>
  <c r="J13" i="142"/>
  <c r="C14" i="142"/>
  <c r="G14" i="142"/>
  <c r="K14" i="142"/>
  <c r="D15" i="142"/>
  <c r="H15" i="142"/>
  <c r="L15" i="142"/>
  <c r="D22" i="142"/>
  <c r="H22" i="142"/>
  <c r="L22" i="142"/>
  <c r="E16" i="164"/>
  <c r="I16" i="164"/>
  <c r="E17" i="164"/>
  <c r="I17" i="164"/>
  <c r="E18" i="164"/>
  <c r="I18" i="164"/>
  <c r="E19" i="164"/>
  <c r="I19" i="164"/>
  <c r="E20" i="164"/>
  <c r="I20" i="164"/>
  <c r="E21" i="164"/>
  <c r="I21" i="164"/>
  <c r="D19" i="141"/>
  <c r="H19" i="141"/>
  <c r="L19" i="141"/>
  <c r="F21" i="141"/>
  <c r="J21" i="141"/>
  <c r="N21" i="141"/>
  <c r="E15" i="142"/>
  <c r="I15" i="142"/>
  <c r="B16" i="164"/>
  <c r="F16" i="164"/>
  <c r="B17" i="164"/>
  <c r="F17" i="164"/>
  <c r="B18" i="164"/>
  <c r="F18" i="164"/>
  <c r="B19" i="164"/>
  <c r="F19" i="164"/>
  <c r="B20" i="164"/>
  <c r="F20" i="164"/>
  <c r="B21" i="164"/>
  <c r="F21" i="164"/>
</calcChain>
</file>

<file path=xl/comments1.xml><?xml version="1.0" encoding="utf-8"?>
<comments xmlns="http://schemas.openxmlformats.org/spreadsheetml/2006/main">
  <authors>
    <author>SAMMETH Frank (SGACPR DEAR)</author>
  </authors>
  <commentList>
    <comment ref="A1" authorId="0" shapeId="0">
      <text>
        <r>
          <rPr>
            <b/>
            <sz val="9"/>
            <color indexed="81"/>
            <rFont val="Tahoma"/>
            <charset val="1"/>
          </rPr>
          <t>SAMMETH Frank (SGACPR DEAR):</t>
        </r>
        <r>
          <rPr>
            <sz val="9"/>
            <color indexed="81"/>
            <rFont val="Tahoma"/>
            <charset val="1"/>
          </rPr>
          <t xml:space="preserve">
alignement à droite</t>
        </r>
      </text>
    </comment>
  </commentList>
</comments>
</file>

<file path=xl/comments2.xml><?xml version="1.0" encoding="utf-8"?>
<comments xmlns="http://schemas.openxmlformats.org/spreadsheetml/2006/main">
  <authors>
    <author>SAMMETH Frank (SGACPR DEAR)</author>
  </authors>
  <commentList>
    <comment ref="I12" authorId="0" shapeId="0">
      <text>
        <r>
          <rPr>
            <b/>
            <sz val="9"/>
            <color indexed="81"/>
            <rFont val="Tahoma"/>
            <charset val="1"/>
          </rPr>
          <t>SAMMETH Frank (SGACPR DEAR):</t>
        </r>
        <r>
          <rPr>
            <sz val="9"/>
            <color indexed="81"/>
            <rFont val="Tahoma"/>
            <charset val="1"/>
          </rPr>
          <t xml:space="preserve">
Eliminer erreurs de formule</t>
        </r>
      </text>
    </comment>
  </commentList>
</comments>
</file>

<file path=xl/comments3.xml><?xml version="1.0" encoding="utf-8"?>
<comments xmlns="http://schemas.openxmlformats.org/spreadsheetml/2006/main">
  <authors>
    <author>DIAZ Lauren (SGACPR DCB2)</author>
  </authors>
  <commentList>
    <comment ref="A1" authorId="0" shapeId="0">
      <text>
        <r>
          <rPr>
            <b/>
            <sz val="9"/>
            <color indexed="81"/>
            <rFont val="Tahoma"/>
            <family val="2"/>
          </rPr>
          <t>DIAZ Lauren (SGACPR Brut comptable</t>
        </r>
      </text>
    </comment>
  </commentList>
</comments>
</file>

<file path=xl/sharedStrings.xml><?xml version="1.0" encoding="utf-8"?>
<sst xmlns="http://schemas.openxmlformats.org/spreadsheetml/2006/main" count="2611" uniqueCount="1061">
  <si>
    <t>Retour sommaire</t>
  </si>
  <si>
    <t>T01</t>
  </si>
  <si>
    <t>Établissements relevant du périmètre de l’ACPR</t>
  </si>
  <si>
    <t>G01</t>
  </si>
  <si>
    <t>Nombre d'établissements bancaires actifs en France, y compris succursales en France d’établissements issus de l’EEE</t>
  </si>
  <si>
    <t>G02</t>
  </si>
  <si>
    <t>Répartition des EC, SF et EI actifs en France - y compris les succursales en France d’établissements issus de l'EEE - en fonction de l'origine du contrôle exercé</t>
  </si>
  <si>
    <t>T02</t>
  </si>
  <si>
    <t>Nombre de succursales d'établissements de l'EEE recensées en France en 2021</t>
  </si>
  <si>
    <t>T03</t>
  </si>
  <si>
    <t>Nombre de succursales d’établissements agréés en France recensées dans l'EEE en 2021</t>
  </si>
  <si>
    <t>T04</t>
  </si>
  <si>
    <t>Nombre de déclarations de LPS par des établissements de l'EEE, recensées en France en 2021</t>
  </si>
  <si>
    <t>T05</t>
  </si>
  <si>
    <t>Nombre de déclarations de LPS dans l'EEE par des établissements agréés en France en 2021</t>
  </si>
  <si>
    <t>G03</t>
  </si>
  <si>
    <t>T06</t>
  </si>
  <si>
    <t>Populations bancaires européennes supervisées par le MSU</t>
  </si>
  <si>
    <t>T07</t>
  </si>
  <si>
    <t>Nombre de filiales implantées en France des établissements importants du MSU fin 2021</t>
  </si>
  <si>
    <t>G04</t>
  </si>
  <si>
    <t>Poids des établissements importants de chaque pays au sein du MSU, en pourcentage de total de bilan fin 2021</t>
  </si>
  <si>
    <t>G05</t>
  </si>
  <si>
    <t>Poids des établissements importants de chaque pays du MSU dans leur système bancaire national, en pourcentage de total de bilan fin 2021</t>
  </si>
  <si>
    <t>T08</t>
  </si>
  <si>
    <t>Bilan du secteur bancaire français au plus haut niveau de consolidation</t>
  </si>
  <si>
    <t>G06</t>
  </si>
  <si>
    <t>Bilan agrégé du secteur bancaire français</t>
  </si>
  <si>
    <t>G07</t>
  </si>
  <si>
    <t>Répartition de l'actif des groupes bancaires sur base consolidée</t>
  </si>
  <si>
    <t>G08</t>
  </si>
  <si>
    <t>Répartition du passif des groupes bancaires sur base consolidée</t>
  </si>
  <si>
    <t>G09</t>
  </si>
  <si>
    <t>Ventilation par devise des engagements des groupes bancaires</t>
  </si>
  <si>
    <t>G10</t>
  </si>
  <si>
    <t>Ventilation des actifs sur contreparties étrangères en risque immédiat</t>
  </si>
  <si>
    <t>T09</t>
  </si>
  <si>
    <t>Actif : Répartition géographique des contreparties</t>
  </si>
  <si>
    <t>T10</t>
  </si>
  <si>
    <t>Passif : Répartition géographique des contreparties</t>
  </si>
  <si>
    <t>G11</t>
  </si>
  <si>
    <t>Composantes de l'actif</t>
  </si>
  <si>
    <t>T11</t>
  </si>
  <si>
    <t>Actif des établissements de crédit en détail</t>
  </si>
  <si>
    <t>G12</t>
  </si>
  <si>
    <t>Composantes du passif</t>
  </si>
  <si>
    <t>T12</t>
  </si>
  <si>
    <t>Passif des établissements de crédit en détail</t>
  </si>
  <si>
    <t>G13</t>
  </si>
  <si>
    <t>Total de bilan des établissements de crédit</t>
  </si>
  <si>
    <t>T13</t>
  </si>
  <si>
    <t>Engagements de hors-bilan des établissements de crédit</t>
  </si>
  <si>
    <t>G14</t>
  </si>
  <si>
    <t>Crédits à la clientèle non-financière par type de bénéficiaire</t>
  </si>
  <si>
    <t>T14</t>
  </si>
  <si>
    <t>Crédits à la clientèle selon les différentes sous-catégories</t>
  </si>
  <si>
    <t>T15</t>
  </si>
  <si>
    <t>Crédits à la clientèle non financière résidente en France par type de bénéficiaire</t>
  </si>
  <si>
    <t>G15</t>
  </si>
  <si>
    <t>Dépôts de la clientèle</t>
  </si>
  <si>
    <t>T16</t>
  </si>
  <si>
    <t>Dépôts couverts par la Garantie des dépôts</t>
  </si>
  <si>
    <t>T17</t>
  </si>
  <si>
    <t>Bilan des entreprises d'investissement</t>
  </si>
  <si>
    <t>T18</t>
  </si>
  <si>
    <t>Hors-bilan des entreprises d'investissement</t>
  </si>
  <si>
    <t>G16</t>
  </si>
  <si>
    <t>Volume des paiements trimestriels et nombre de transactions des établissements de paiement</t>
  </si>
  <si>
    <t>G17</t>
  </si>
  <si>
    <t>Volume des paiements par type d'activité</t>
  </si>
  <si>
    <t>G18</t>
  </si>
  <si>
    <t>Nombre de transactions par type d'activité</t>
  </si>
  <si>
    <t>G19</t>
  </si>
  <si>
    <t>G20</t>
  </si>
  <si>
    <t>Composition du PNB de l'ensemble du secteur bancaire français</t>
  </si>
  <si>
    <t>T19</t>
  </si>
  <si>
    <t>PNB rapporté au total de bilan</t>
  </si>
  <si>
    <t>G21</t>
  </si>
  <si>
    <t>Coefficient net d'exploitation</t>
  </si>
  <si>
    <t>G22</t>
  </si>
  <si>
    <t>Rentabilité des capitaux propres</t>
  </si>
  <si>
    <t>G23</t>
  </si>
  <si>
    <t>Rentabilité des actifs</t>
  </si>
  <si>
    <t>G24</t>
  </si>
  <si>
    <t>Dispersion des composantes du PNB</t>
  </si>
  <si>
    <t>T20</t>
  </si>
  <si>
    <t>Décomposition du coefficient net d'exploitation</t>
  </si>
  <si>
    <t>G25</t>
  </si>
  <si>
    <t>Produit net bancaire et résultat net</t>
  </si>
  <si>
    <t>T21</t>
  </si>
  <si>
    <t>Compte de résultat agrégé</t>
  </si>
  <si>
    <t>T22</t>
  </si>
  <si>
    <t>G26</t>
  </si>
  <si>
    <t>Provisionnement</t>
  </si>
  <si>
    <t>G27</t>
  </si>
  <si>
    <t>Coût du risque rapporté au résultat brut d’exploitation</t>
  </si>
  <si>
    <t>G28</t>
  </si>
  <si>
    <t>G29</t>
  </si>
  <si>
    <t>Dispersion du coefficient net d'exploitation</t>
  </si>
  <si>
    <t>T23</t>
  </si>
  <si>
    <t>Indicateurs principaux relatifs au résultat agrégé des établissements de crédit</t>
  </si>
  <si>
    <t>T24</t>
  </si>
  <si>
    <t>Principaux ratios relatifs à l'activité et aux résultats des établissements de crédit</t>
  </si>
  <si>
    <t>T25</t>
  </si>
  <si>
    <t>Compte de résultat agrégé des entreprises d'investissement</t>
  </si>
  <si>
    <t>G30</t>
  </si>
  <si>
    <t>Répartition des crédits accordés, nets de provisions, par type de bénéficiaire fin 2021</t>
  </si>
  <si>
    <t>G31</t>
  </si>
  <si>
    <t>Crédits aux ménages et aux entreprises non financières par pays de résidence du bénéficiaire fin 2021</t>
  </si>
  <si>
    <t>G32</t>
  </si>
  <si>
    <t>Crédits aux entreprises non financières par secteur d’activité fin 2021</t>
  </si>
  <si>
    <t>G33</t>
  </si>
  <si>
    <t>Taux de prêts non performants dans les encours bruts</t>
  </si>
  <si>
    <t>T26</t>
  </si>
  <si>
    <t>Taux de prêts non performants et taux de provisionnement par pays en 2021</t>
  </si>
  <si>
    <t>T27</t>
  </si>
  <si>
    <t>Entreprises non financières : taux de prêts non performants et taux de provisonnement, par secteur d’activité</t>
  </si>
  <si>
    <t>G34</t>
  </si>
  <si>
    <t>G35</t>
  </si>
  <si>
    <t>Taux de créances douteuses brutes</t>
  </si>
  <si>
    <t>G36</t>
  </si>
  <si>
    <t>Taux de provisionnement des créances douteuses brutes</t>
  </si>
  <si>
    <t>T28</t>
  </si>
  <si>
    <t>Stock d'actifs liquides</t>
  </si>
  <si>
    <t>T29</t>
  </si>
  <si>
    <t>Actifs grevés et non grevés par type d’instruments</t>
  </si>
  <si>
    <t>T30</t>
  </si>
  <si>
    <t>Ratios crédits sur dépôts</t>
  </si>
  <si>
    <t>G37</t>
  </si>
  <si>
    <t>Crédits et dépôts clientèle, hors retraitement de l'épargne centralisée</t>
  </si>
  <si>
    <t>G38</t>
  </si>
  <si>
    <t>Ratios crédits sur dépôts clientèle, avec et sans prise en compte de la centralisation des dépôts à la Caisse des dépôts et consignations</t>
  </si>
  <si>
    <t>T31</t>
  </si>
  <si>
    <t>Portefeuille de négociation dans le total de bilan</t>
  </si>
  <si>
    <t>G39</t>
  </si>
  <si>
    <t>Répartition du portefeuille de négociation à l'actif</t>
  </si>
  <si>
    <t>G40</t>
  </si>
  <si>
    <t>Répartition du portefeuille de négociation au passif</t>
  </si>
  <si>
    <t>G41</t>
  </si>
  <si>
    <t>Instruments de capitaux propres détenus dans le portefeuille de négociation par type d'émetteur</t>
  </si>
  <si>
    <t>G42</t>
  </si>
  <si>
    <t>Titres de créance détenus dans le portefeuille de négociation par type d'émetteur</t>
  </si>
  <si>
    <t>T32</t>
  </si>
  <si>
    <t>Prêts et avances du portefeuille de négociation par contrepartie</t>
  </si>
  <si>
    <t>G43</t>
  </si>
  <si>
    <t>Positions courtes du portefeuille de négociation</t>
  </si>
  <si>
    <t>T33</t>
  </si>
  <si>
    <t>Dépôts et titres donnés en pension livrée du portefeuille de négociation par type de contrepartie</t>
  </si>
  <si>
    <t>T34</t>
  </si>
  <si>
    <t>Montants de valeur en risque (Value at Risk, VaR) et d'actifs détenus à des fins de négociation</t>
  </si>
  <si>
    <t>T35</t>
  </si>
  <si>
    <t>Dérivés détenus à des fins de négociation par type de risque</t>
  </si>
  <si>
    <t>T36</t>
  </si>
  <si>
    <t>Produits dérivés sur marchés organisés et de gré à gré par type de contrepartie</t>
  </si>
  <si>
    <t>T37</t>
  </si>
  <si>
    <t>Part des options dans les dérivés (principales catégories)</t>
  </si>
  <si>
    <t>T38</t>
  </si>
  <si>
    <t>Part des ventes d'options dans les montants notionnels</t>
  </si>
  <si>
    <t>T39</t>
  </si>
  <si>
    <t>Opérations sur dérivés de crédit, au bilan et en notionnel</t>
  </si>
  <si>
    <t>G44</t>
  </si>
  <si>
    <t>Fonds propres prudentiels de base de catégorie 1 des 6 grands groupes de 2014 à 2021</t>
  </si>
  <si>
    <t>G45</t>
  </si>
  <si>
    <t>Actifs pondérés (RWA) des 6 grands groupes bancaires de 2014 à 2021</t>
  </si>
  <si>
    <t>G46</t>
  </si>
  <si>
    <t>Ratio de solvabilité CET1 des 6 grands groupes bancaires de 2014 à 2021</t>
  </si>
  <si>
    <t>G47</t>
  </si>
  <si>
    <t>Fonds propres du secteur bancaire français</t>
  </si>
  <si>
    <t>G48</t>
  </si>
  <si>
    <t>Actifs pondérés par les risques (RWA)</t>
  </si>
  <si>
    <t>T40</t>
  </si>
  <si>
    <t>Décomposition des actifs pondérés par les risques (RWA)</t>
  </si>
  <si>
    <t>G49</t>
  </si>
  <si>
    <t>Pondérations moyennes des valeurs exposées au risque</t>
  </si>
  <si>
    <t>T41</t>
  </si>
  <si>
    <t>G50</t>
  </si>
  <si>
    <t>Répartition des valeurs exposées au risque par tranches de pondérations (approche standard)</t>
  </si>
  <si>
    <t>G51</t>
  </si>
  <si>
    <t>Probabilités de défaut (PD) moyennes sur l'ensemble des expositions évaluées en modèle interne (hors expositions en défaut)</t>
  </si>
  <si>
    <t>Pertes moyennes en cas de défaut (Loss given default - LGD)</t>
  </si>
  <si>
    <t>T42</t>
  </si>
  <si>
    <t>Ratio de levier agrégé</t>
  </si>
  <si>
    <t>Ratio de levier - répartition des expositions par nature d'opérations</t>
  </si>
  <si>
    <t>Dispersion du ratio de levier</t>
  </si>
  <si>
    <t>Établissements de crédits (EC) agréés en France</t>
  </si>
  <si>
    <t xml:space="preserve">Établissements habilités à traiter toutes les opérations de banque </t>
  </si>
  <si>
    <t xml:space="preserve">Banques </t>
  </si>
  <si>
    <t xml:space="preserve">dont succursales d’établissements ayant leur siège dans les pays tiers </t>
  </si>
  <si>
    <t xml:space="preserve">Banques mutualistes ou coopératives </t>
  </si>
  <si>
    <t xml:space="preserve">Caisses de crédit municipal </t>
  </si>
  <si>
    <t>Établissements de crédit spécialisés</t>
  </si>
  <si>
    <t>Établissements de crédit (EC) agréés à Monaco</t>
  </si>
  <si>
    <t>Établissements de crédit (EC) agréés en France et à Monaco</t>
  </si>
  <si>
    <t>Entreprises d'investissement (EI)</t>
  </si>
  <si>
    <t>Sociétés de financement uniquement</t>
  </si>
  <si>
    <t>dont Sociétés de caution mutuelle</t>
  </si>
  <si>
    <t>Double statut : sociétés de financement et entreprises d’investissement</t>
  </si>
  <si>
    <t xml:space="preserve">Double statut : sociétés de financement et établissements de paiement </t>
  </si>
  <si>
    <t>Sociétés de financement (SF) y compris les doubles statuts</t>
  </si>
  <si>
    <t>Établissements de paiement (EP)</t>
  </si>
  <si>
    <t>Établissements de monnaie électronique (EME)</t>
  </si>
  <si>
    <t>Prestataires de services d'information sur les comptes (PSIC)</t>
  </si>
  <si>
    <t>Total des établissements agréés</t>
  </si>
  <si>
    <t xml:space="preserve">Changeurs manuels </t>
  </si>
  <si>
    <t>Sociétés de tiers financement</t>
  </si>
  <si>
    <t>Total des autres établissements autorisés par l'ACPR</t>
  </si>
  <si>
    <t>Succursales d’établissements de crédit de l'EEE</t>
  </si>
  <si>
    <t>Succursales d’entreprises d’investissement de l'EEE</t>
  </si>
  <si>
    <t>Succursales d’établissements de paiement et d’établissements de monnaie électronique de l'EEE</t>
  </si>
  <si>
    <t>Succursales d’établissements de l’Espace économique européen (EEE) relevant du libre établissement</t>
  </si>
  <si>
    <t>Etablissements de crédit (EC)</t>
  </si>
  <si>
    <t>Sociétés de financement (SF)</t>
  </si>
  <si>
    <t>Etablissements de monnaie électronique (EME)</t>
  </si>
  <si>
    <t>Etablissements de paiement (EP)</t>
  </si>
  <si>
    <t>Total</t>
  </si>
  <si>
    <t>Etablissements de crédit</t>
  </si>
  <si>
    <t>Sociétés de financement</t>
  </si>
  <si>
    <t>Entreprises d'investissement</t>
  </si>
  <si>
    <t>Sous contrôle francais</t>
  </si>
  <si>
    <t>Sous contrôle étranger</t>
  </si>
  <si>
    <t>Pays du siège social</t>
  </si>
  <si>
    <t>EC</t>
  </si>
  <si>
    <t>EI</t>
  </si>
  <si>
    <t>EP</t>
  </si>
  <si>
    <t>EME</t>
  </si>
  <si>
    <t>Autriche</t>
  </si>
  <si>
    <t>Belgique</t>
  </si>
  <si>
    <t>Bulgarie</t>
  </si>
  <si>
    <t>Chypre</t>
  </si>
  <si>
    <t>République tchèque</t>
  </si>
  <si>
    <t>Allemagne</t>
  </si>
  <si>
    <t>Danemark</t>
  </si>
  <si>
    <t>Estonie</t>
  </si>
  <si>
    <t>Espagne</t>
  </si>
  <si>
    <t>Finlande</t>
  </si>
  <si>
    <t>Grèce</t>
  </si>
  <si>
    <t>Croatie</t>
  </si>
  <si>
    <t>Hongrie</t>
  </si>
  <si>
    <t>Irlande</t>
  </si>
  <si>
    <t>Islande</t>
  </si>
  <si>
    <t>Italie</t>
  </si>
  <si>
    <t>Liechtenstein</t>
  </si>
  <si>
    <t>Lituanie</t>
  </si>
  <si>
    <t>Luxembourg</t>
  </si>
  <si>
    <t>Lettonie</t>
  </si>
  <si>
    <t>Malte</t>
  </si>
  <si>
    <t>Pays-Bas</t>
  </si>
  <si>
    <t>Norvège</t>
  </si>
  <si>
    <t>Pologne</t>
  </si>
  <si>
    <t>Portugal</t>
  </si>
  <si>
    <t>Roumanie</t>
  </si>
  <si>
    <t>Suède</t>
  </si>
  <si>
    <t>Slovénie</t>
  </si>
  <si>
    <t>Slovaquie</t>
  </si>
  <si>
    <t>Pays d'implantation</t>
  </si>
  <si>
    <t>Total général</t>
  </si>
  <si>
    <t>Pays du MSU</t>
  </si>
  <si>
    <t>Supervision directe par la BCE</t>
  </si>
  <si>
    <t>Supervision par les Autorités Nationales Compétentes</t>
  </si>
  <si>
    <t>Variation 2020/2021</t>
  </si>
  <si>
    <r>
      <t>Établissements importants</t>
    </r>
    <r>
      <rPr>
        <sz val="10"/>
        <rFont val="Calibri"/>
        <family val="2"/>
        <scheme val="minor"/>
      </rPr>
      <t xml:space="preserve"> (« Significant Institutions » ou SI) </t>
    </r>
  </si>
  <si>
    <r>
      <t xml:space="preserve">Établissements moins importants
</t>
    </r>
    <r>
      <rPr>
        <sz val="10"/>
        <rFont val="Calibri"/>
        <family val="2"/>
        <scheme val="minor"/>
      </rPr>
      <t>(« Less Significant Institutions » ou LSI)</t>
    </r>
  </si>
  <si>
    <t>SI têtes bancaires</t>
  </si>
  <si>
    <t>Filiales de SI</t>
  </si>
  <si>
    <t>France</t>
  </si>
  <si>
    <t>Total MSU</t>
  </si>
  <si>
    <t>Filiales de SI françaises</t>
  </si>
  <si>
    <t>Filiales de SI établis dans un autre état membre du MSU</t>
  </si>
  <si>
    <t>Pays</t>
  </si>
  <si>
    <t>Total bilan des SI (en milliards d'euros) à fin 2020</t>
  </si>
  <si>
    <t>Part dans le total de bilan agrégé des 113 SI du MSU au plus haut niveau de consolidation</t>
  </si>
  <si>
    <t>FR</t>
  </si>
  <si>
    <t>DE</t>
  </si>
  <si>
    <t>ES</t>
  </si>
  <si>
    <t>IT</t>
  </si>
  <si>
    <t>NL</t>
  </si>
  <si>
    <t>FI</t>
  </si>
  <si>
    <t>AT</t>
  </si>
  <si>
    <t>BE</t>
  </si>
  <si>
    <t>Autres</t>
  </si>
  <si>
    <t xml:space="preserve">nb si </t>
  </si>
  <si>
    <t>total bilan SI nationales</t>
  </si>
  <si>
    <t>total filiales de SI etrangères</t>
  </si>
  <si>
    <t>Part SI nationales</t>
  </si>
  <si>
    <t>Part filiales de SI étrangères</t>
  </si>
  <si>
    <t>Poids des SI dans le système bancaire du pays</t>
  </si>
  <si>
    <t>GR</t>
  </si>
  <si>
    <t>IE</t>
  </si>
  <si>
    <t>CY</t>
  </si>
  <si>
    <t>SI</t>
  </si>
  <si>
    <t>PT</t>
  </si>
  <si>
    <t>EE</t>
  </si>
  <si>
    <t>SK</t>
  </si>
  <si>
    <t>LT</t>
  </si>
  <si>
    <t>HR</t>
  </si>
  <si>
    <t>MT</t>
  </si>
  <si>
    <t>BG</t>
  </si>
  <si>
    <t>LU</t>
  </si>
  <si>
    <t>LV</t>
  </si>
  <si>
    <t xml:space="preserve"> 6 grands groupe</t>
  </si>
  <si>
    <t>Autres groupes</t>
  </si>
  <si>
    <t>Actifs financiers au coût amorti (IFRS9)</t>
  </si>
  <si>
    <t>Actifs financiers détenus à des fins de négociation</t>
  </si>
  <si>
    <t>Actifs financiers à la juste valeur hors négociation</t>
  </si>
  <si>
    <t>Trésorerie et comptes à vue auprès de banques centrales</t>
  </si>
  <si>
    <t>Compatbilité de couverture (y.c. dérivés)</t>
  </si>
  <si>
    <t>Investissements dans des filiales, coentreprises et entreprises associées</t>
  </si>
  <si>
    <t>Actifs corporels et incorporels</t>
  </si>
  <si>
    <t>Actifs d'impôt</t>
  </si>
  <si>
    <t>Autres actifs</t>
  </si>
  <si>
    <t>Passifs financiers évalués au coût amorti</t>
  </si>
  <si>
    <t>Passifs financiers détenus à des fins de négociation</t>
  </si>
  <si>
    <t>Passifs financiers désignés à la juste valeur par le biais du compte de résultat</t>
  </si>
  <si>
    <t>Comptabilité de couverture (y.c. dérivés)</t>
  </si>
  <si>
    <t>Provisions</t>
  </si>
  <si>
    <t>Autres passifs</t>
  </si>
  <si>
    <t>Capitaux propres</t>
  </si>
  <si>
    <t>En milliards d'euros</t>
  </si>
  <si>
    <t>Euro</t>
  </si>
  <si>
    <t>Dollar américain</t>
  </si>
  <si>
    <t>Autres devises</t>
  </si>
  <si>
    <t xml:space="preserve">Total </t>
  </si>
  <si>
    <t>Divers -  6 grands groupes</t>
  </si>
  <si>
    <t>Divers - Autres groupes</t>
  </si>
  <si>
    <t>Commissions -  6 grands groupes</t>
  </si>
  <si>
    <t>Commissions - Autres groupes</t>
  </si>
  <si>
    <t>Marge nette d'intérêt -  6 grands groupes</t>
  </si>
  <si>
    <t>Marge nette d'intérêt - Autres groupes</t>
  </si>
  <si>
    <t>PNB -  6 grands groupes</t>
  </si>
  <si>
    <t>PNB - Autres groupes</t>
  </si>
  <si>
    <t>PNB - Autres établissements</t>
  </si>
  <si>
    <t>PNB - TOT</t>
  </si>
  <si>
    <t>Opérations de trésorerie et interbancaires</t>
  </si>
  <si>
    <t>Crédits à la clientèle</t>
  </si>
  <si>
    <t>Opérations sur titres</t>
  </si>
  <si>
    <t>Valeurs immobilisées</t>
  </si>
  <si>
    <t>Divers</t>
  </si>
  <si>
    <t>Caisse et banques centrales</t>
  </si>
  <si>
    <t>Comptes ordinaires</t>
  </si>
  <si>
    <t>Comptes et prêts</t>
  </si>
  <si>
    <t>Valeurs reçues en pension</t>
  </si>
  <si>
    <t>Autres prêts</t>
  </si>
  <si>
    <t>Crédits à la clientèle non financière</t>
  </si>
  <si>
    <t>Prêts à la clientèle financière</t>
  </si>
  <si>
    <t>Comptes ordinaires débiteurs</t>
  </si>
  <si>
    <t>Créances douteuses</t>
  </si>
  <si>
    <t>Autres crédits</t>
  </si>
  <si>
    <t>Titres reçus en pension livrée</t>
  </si>
  <si>
    <t>Titres de transaction</t>
  </si>
  <si>
    <t>Titres de placement</t>
  </si>
  <si>
    <t>Titres de l'activité de portefeuille</t>
  </si>
  <si>
    <t>Titres d'investissement</t>
  </si>
  <si>
    <t>Autres opérations</t>
  </si>
  <si>
    <t>Prêts subordonnés</t>
  </si>
  <si>
    <t>Part dans les entreprises liées</t>
  </si>
  <si>
    <t>Immobilisations</t>
  </si>
  <si>
    <t>Crédit-bail et location simple</t>
  </si>
  <si>
    <t>Autres valeurs</t>
  </si>
  <si>
    <t>Total de l'actif</t>
  </si>
  <si>
    <t>Provisions,capitaux propres et report à nouveau</t>
  </si>
  <si>
    <t xml:space="preserve">Banques centrales </t>
  </si>
  <si>
    <t>Comptes ordinaires créditeurs</t>
  </si>
  <si>
    <t>Comptes et emprunts</t>
  </si>
  <si>
    <t>Valeurs données en pension</t>
  </si>
  <si>
    <t>Autres emprunts</t>
  </si>
  <si>
    <t>Emprunts auprès de la clientèle financière</t>
  </si>
  <si>
    <t>Comptes d'épargne à régime spécial</t>
  </si>
  <si>
    <t>Comptes créditeurs à terme</t>
  </si>
  <si>
    <t>Bons de caisse et bons d'épargne</t>
  </si>
  <si>
    <t>Titres donnés en pension livrée</t>
  </si>
  <si>
    <t>Dettes représentées par un titre</t>
  </si>
  <si>
    <t>dont: titres de créances négociables</t>
  </si>
  <si>
    <t>dont: obligations</t>
  </si>
  <si>
    <t>Provisions, capitaux propres</t>
  </si>
  <si>
    <t>Subventions et fonds publics affectés</t>
  </si>
  <si>
    <t>Provisions diverses et dépôts de garantie à caractère mutuel</t>
  </si>
  <si>
    <t>Dettes subordonnées</t>
  </si>
  <si>
    <t>Capital, réserves et fonds pour risques bancaires généraux</t>
  </si>
  <si>
    <t>Report à nouveau (+ / -)</t>
  </si>
  <si>
    <t>Total du passif</t>
  </si>
  <si>
    <t>Activité en France</t>
  </si>
  <si>
    <t>Activité réalisée à l’étranger via des succursales</t>
  </si>
  <si>
    <t>Ensemble de l'activité</t>
  </si>
  <si>
    <t>Part de l'activité réalisé à l'étranger via succursales</t>
  </si>
  <si>
    <t>Engagements de financement</t>
  </si>
  <si>
    <t/>
  </si>
  <si>
    <t>En faveur :</t>
  </si>
  <si>
    <t>- d'établissements de crédit</t>
  </si>
  <si>
    <t xml:space="preserve">- de la clientèle </t>
  </si>
  <si>
    <t>Reçus :</t>
  </si>
  <si>
    <t>Engagements de garantie</t>
  </si>
  <si>
    <t>D'ordre :</t>
  </si>
  <si>
    <t>- de la clientèle</t>
  </si>
  <si>
    <t>Engagements sur titres</t>
  </si>
  <si>
    <t>Titres à recevoir</t>
  </si>
  <si>
    <t>Titres à livrer</t>
  </si>
  <si>
    <t>Opérations en devises</t>
  </si>
  <si>
    <t>Monnaies à recevoir</t>
  </si>
  <si>
    <t>Monnaies à livrer</t>
  </si>
  <si>
    <t>Engagements sur instruments financiers à terme</t>
  </si>
  <si>
    <t>Opérations sur instruments de taux d'intérêt</t>
  </si>
  <si>
    <t>Opérations sur instruments de cours de change</t>
  </si>
  <si>
    <t>Opérations sur autres instruments</t>
  </si>
  <si>
    <t>Résidents</t>
  </si>
  <si>
    <t>Ménages</t>
  </si>
  <si>
    <t>Sociétés non financières</t>
  </si>
  <si>
    <t>Administrations publiques</t>
  </si>
  <si>
    <t>Assurances et fonds de pension</t>
  </si>
  <si>
    <t>Non-résidents</t>
  </si>
  <si>
    <t>Total Clientèle non financière</t>
  </si>
  <si>
    <t>Crédits, prêts subordonnés et crédit-bail à la clientèle (ensemble de l'activité)</t>
  </si>
  <si>
    <t>Crédits, prêts subordonnés et crédit-bail à la clientèle (activité en France)</t>
  </si>
  <si>
    <t>Crédits, prêts subordonnés et crédit-bail à la clientèle non financière (activité en France)</t>
  </si>
  <si>
    <t>Dont clientèle non financière résidente (en France)</t>
  </si>
  <si>
    <t>Dont clientèle non financière non résidente (en France)</t>
  </si>
  <si>
    <t xml:space="preserve">     Crédits, prêts subordonnés et crédit-bail à la clientèle (activité à l'étranger via les succursales)</t>
  </si>
  <si>
    <t>Type de bénéficiaire</t>
  </si>
  <si>
    <t>Type de crédit</t>
  </si>
  <si>
    <t>Entrepreneurs individuels</t>
  </si>
  <si>
    <t>Particuliers</t>
  </si>
  <si>
    <t>Sociétés d'assurance et fonds de pension</t>
  </si>
  <si>
    <t>Institutions sans but lucratif au service des ménages</t>
  </si>
  <si>
    <t>Administrations</t>
  </si>
  <si>
    <t>Administrations centrales</t>
  </si>
  <si>
    <t>Administrations publiques locales</t>
  </si>
  <si>
    <t>Administrations de sécurité sociale</t>
  </si>
  <si>
    <t>Ensemble de la clientèle non financière</t>
  </si>
  <si>
    <t>Crédits à l'habitat</t>
  </si>
  <si>
    <t>Crédits à l'équipement</t>
  </si>
  <si>
    <t>Crédits de trésorerie</t>
  </si>
  <si>
    <t>Crédit-bail et opérations assimilées</t>
  </si>
  <si>
    <t>Affacturage</t>
  </si>
  <si>
    <t>Autres crédits à la clientèle</t>
  </si>
  <si>
    <t>TOTAL</t>
  </si>
  <si>
    <t>Total Dépôts de la clientèle</t>
  </si>
  <si>
    <t>Comptes d'épargne à régime spécial de la clientèle non financière</t>
  </si>
  <si>
    <t>Comptes ordinaires créditeurs de la clientèle non financière</t>
  </si>
  <si>
    <t>Comptes à terme de la clientèle non financière</t>
  </si>
  <si>
    <t>Dépôts de la clientèle financière</t>
  </si>
  <si>
    <t>Autres Dépots</t>
  </si>
  <si>
    <t>En milliards d'euros et en %</t>
  </si>
  <si>
    <t>Montant des dépôts couverts</t>
  </si>
  <si>
    <t>Montant des dépôts éligibles à la couverture (estimation)</t>
  </si>
  <si>
    <t>Dépôts couverts en proportion des dépôts éligibles (estimation)</t>
  </si>
  <si>
    <t>Produit net bancaire</t>
  </si>
  <si>
    <t>Résultat net</t>
  </si>
  <si>
    <t>Activité France</t>
  </si>
  <si>
    <t>Produit net d'exploitation bancaire (a)</t>
  </si>
  <si>
    <t>Opérations de trésorerie interbancaire</t>
  </si>
  <si>
    <t>Opérations avec la clientèle</t>
  </si>
  <si>
    <t>Opérations sur titres (b)</t>
  </si>
  <si>
    <t>dont pensions livrées</t>
  </si>
  <si>
    <t>Opérations de crédit-bail</t>
  </si>
  <si>
    <t>Opérations de hors-bilan</t>
  </si>
  <si>
    <t>Opérations de services financiers</t>
  </si>
  <si>
    <t>Autres produits d'exploitation bancaire</t>
  </si>
  <si>
    <t>Produits accesoires et divers nets</t>
  </si>
  <si>
    <t>Produit net bancaire (c)</t>
  </si>
  <si>
    <t>Frais généraux</t>
  </si>
  <si>
    <t>Frais de personnel</t>
  </si>
  <si>
    <t>Autres frais généraux</t>
  </si>
  <si>
    <t>Dotations aux amortissements et aux provisions sur immobilisations corporelles et incorporelles</t>
  </si>
  <si>
    <t>Résultat brut d'exploitation</t>
  </si>
  <si>
    <t>Dotations nettes aux provisions et pertes nettes sur créances irrécupérables (d)</t>
  </si>
  <si>
    <t>Dotations nettes aux provisions pour risques et charges</t>
  </si>
  <si>
    <t>Résultat d'exploitation</t>
  </si>
  <si>
    <t>Gains nets sur actifs immobilisés</t>
  </si>
  <si>
    <t>Résultat courant avant impôt</t>
  </si>
  <si>
    <t xml:space="preserve">       Coût moyen des ressources (y compris TCN) </t>
  </si>
  <si>
    <t xml:space="preserve">       Rendement moyen des crédits </t>
  </si>
  <si>
    <t xml:space="preserve">       Dettes représentées par un titre (hors TCN) </t>
  </si>
  <si>
    <t xml:space="preserve">       Dettes subordonnées </t>
  </si>
  <si>
    <t xml:space="preserve">       Rendement du portefeuille-titres </t>
  </si>
  <si>
    <t>Opérations de trésorerie</t>
  </si>
  <si>
    <t xml:space="preserve">       Coût moyen des emprunts </t>
  </si>
  <si>
    <t xml:space="preserve">       Rendement moyen des prêts </t>
  </si>
  <si>
    <t xml:space="preserve">Marge bancaire globale </t>
  </si>
  <si>
    <t>Dotations nettes aux provisions sur créances douteuses et gains/pertes nets sur créances irrécupérables</t>
  </si>
  <si>
    <t>Résultat brut d'exploitation en milliard d'euros</t>
  </si>
  <si>
    <t>Coût du risque en milliards d'euros</t>
  </si>
  <si>
    <t>Ratio coût du risque/résultat brut d'exploitation  en %</t>
  </si>
  <si>
    <t>Frais de structure</t>
  </si>
  <si>
    <t>Q1</t>
  </si>
  <si>
    <t>Médiane</t>
  </si>
  <si>
    <t>Q3</t>
  </si>
  <si>
    <t>Moyenne</t>
  </si>
  <si>
    <t>Dotations nettes aux provisions et pertes nettes sur créances irrécupérables</t>
  </si>
  <si>
    <t>Créances douteuses brutes clientèle (échelle de gauche)</t>
  </si>
  <si>
    <t>Taux de provisionnement (échelle de droite)</t>
  </si>
  <si>
    <t>Ratio Crédits / Dépôts clientèle</t>
  </si>
  <si>
    <t>Ratio Crédits / dépôts clientèle hors dépôts centralisés à la Caisse des Dépôts</t>
  </si>
  <si>
    <t>Total de bilan</t>
  </si>
  <si>
    <t>Portefeuille-titres</t>
  </si>
  <si>
    <t>dont titres de transaction</t>
  </si>
  <si>
    <t>dont dépôts à vue</t>
  </si>
  <si>
    <t>dont comptes d'épargne à régime spécial</t>
  </si>
  <si>
    <t>Encours sur instruments financiers à terme</t>
  </si>
  <si>
    <t>6 grands groupes</t>
  </si>
  <si>
    <t>Autres établissements</t>
  </si>
  <si>
    <t xml:space="preserve">Secteur bancaire français </t>
  </si>
  <si>
    <t>Prêts hors crédits hypothécaires</t>
  </si>
  <si>
    <t>Prêts hypothécaires</t>
  </si>
  <si>
    <t>Actions</t>
  </si>
  <si>
    <t>Titres de créance</t>
  </si>
  <si>
    <t>Total de l'actif (en milliard d'euros)</t>
  </si>
  <si>
    <t>Dont part des actifs grevés</t>
  </si>
  <si>
    <t>Parts des actifs grévé par types d'instruments</t>
  </si>
  <si>
    <t>Total des actifs de niveau 1 (HQLA*)</t>
  </si>
  <si>
    <t xml:space="preserve">Encaisses et dépôts banques centrales hors réserves obligatoires </t>
  </si>
  <si>
    <t>Dont banques centrales</t>
  </si>
  <si>
    <t>Titres de créances 1</t>
  </si>
  <si>
    <t>Autres actifs de niveau 1</t>
  </si>
  <si>
    <t>Total des actifs de niveau 2A</t>
  </si>
  <si>
    <t>Dont titres de créances émis par des banques et administrations centrales ou par des administrations locales2</t>
  </si>
  <si>
    <t>Total des actifs de niveau 2B</t>
  </si>
  <si>
    <t>Dont titres de créances émis par des entreprises</t>
  </si>
  <si>
    <t>Dont actions</t>
  </si>
  <si>
    <t>Total des actifs liquides</t>
  </si>
  <si>
    <t>moyenne</t>
  </si>
  <si>
    <t>T4</t>
  </si>
  <si>
    <t>T1</t>
  </si>
  <si>
    <t>T2</t>
  </si>
  <si>
    <t>T3</t>
  </si>
  <si>
    <t xml:space="preserve">Actifs financiers détenus à des fins de transaction </t>
  </si>
  <si>
    <t xml:space="preserve">Value at Risk à un jour </t>
  </si>
  <si>
    <t>Actifs financiers détenus à des fins de transaction</t>
  </si>
  <si>
    <t>FP CET1</t>
  </si>
  <si>
    <t>RWA</t>
  </si>
  <si>
    <t>Ratio</t>
  </si>
  <si>
    <t xml:space="preserve">6 grands groupes </t>
  </si>
  <si>
    <t xml:space="preserve">Autres groupes </t>
  </si>
  <si>
    <t>CET1</t>
  </si>
  <si>
    <t>AT1</t>
  </si>
  <si>
    <t>Risques net pondérés</t>
  </si>
  <si>
    <t>Ratio CET1</t>
  </si>
  <si>
    <t>Secteur bancaire francais</t>
  </si>
  <si>
    <t>Portefeuille bancaire</t>
  </si>
  <si>
    <t>Portefeuille de négociation</t>
  </si>
  <si>
    <t>Crédit (modèle interne et standard)</t>
  </si>
  <si>
    <t xml:space="preserve">Actions </t>
  </si>
  <si>
    <t>Titrisations</t>
  </si>
  <si>
    <t>Règlement livraison portefeuille bancaire</t>
  </si>
  <si>
    <t>Portefeuille négociation</t>
  </si>
  <si>
    <t>Marché (modèle interne et standard)</t>
  </si>
  <si>
    <t>Risque de contrepartie</t>
  </si>
  <si>
    <t>Ajustement de l'évaluation de crédit (CVA)</t>
  </si>
  <si>
    <t xml:space="preserve">Règlement-livraison portefeuille négociation </t>
  </si>
  <si>
    <t xml:space="preserve">Risque opérationnel </t>
  </si>
  <si>
    <t xml:space="preserve">Autres éléments </t>
  </si>
  <si>
    <t>Total annuel</t>
  </si>
  <si>
    <t>Approche standard</t>
  </si>
  <si>
    <t xml:space="preserve">Modèles internes </t>
  </si>
  <si>
    <t xml:space="preserve">Toutes méthodes confondues </t>
  </si>
  <si>
    <t>comprise entre 0% et 10%</t>
  </si>
  <si>
    <t>comprise entre 11 % et 100%</t>
  </si>
  <si>
    <t>supérieure à 100%</t>
  </si>
  <si>
    <t>pondération moyenne (modèle standard) non affectée</t>
  </si>
  <si>
    <t>Secteur bancaire français</t>
  </si>
  <si>
    <t xml:space="preserve"> 6 grands groupes</t>
  </si>
  <si>
    <t>Pensions livrées</t>
  </si>
  <si>
    <t>Dérivés (y compris les dérivés de crédit)</t>
  </si>
  <si>
    <t>Hors bilan</t>
  </si>
  <si>
    <t>Année</t>
  </si>
  <si>
    <t>Bilan agrégé du système bancaire français</t>
  </si>
  <si>
    <t>PIB</t>
  </si>
  <si>
    <t>Bilan agrégé en % du PIB</t>
  </si>
  <si>
    <t>Taux de croissance</t>
  </si>
  <si>
    <t>PNB</t>
  </si>
  <si>
    <t>Contreparties</t>
  </si>
  <si>
    <t>% des contreparties hors France</t>
  </si>
  <si>
    <t>en France</t>
  </si>
  <si>
    <t>hors France</t>
  </si>
  <si>
    <t>Dérivés</t>
  </si>
  <si>
    <t>Instruments de capitaux propres</t>
  </si>
  <si>
    <t>Prêts et avances</t>
  </si>
  <si>
    <t>Dépôts à vue banques centrales et établissements de crédit</t>
  </si>
  <si>
    <t>NA</t>
  </si>
  <si>
    <t>Total Actif</t>
  </si>
  <si>
    <t>Positions courtes</t>
  </si>
  <si>
    <t>Dépôts</t>
  </si>
  <si>
    <t>Total Passif</t>
  </si>
  <si>
    <t>En milliards d’euros</t>
  </si>
  <si>
    <t>Donnés</t>
  </si>
  <si>
    <t>Reçus</t>
  </si>
  <si>
    <t>D'ordre</t>
  </si>
  <si>
    <t>Engagements sur titre</t>
  </si>
  <si>
    <t>Autres engagements de hors bilan</t>
  </si>
  <si>
    <t>Opérations sur titres (activité pour compte propre) (net)</t>
  </si>
  <si>
    <t>Opérations sur IFT (activité pour compte propre)  (net)</t>
  </si>
  <si>
    <t>Prestation de services financiers (net)</t>
  </si>
  <si>
    <t>Autres éléments du PNB</t>
  </si>
  <si>
    <t xml:space="preserve">Frais généraux </t>
  </si>
  <si>
    <t xml:space="preserve">Résultat brut d'exploitation </t>
  </si>
  <si>
    <t xml:space="preserve">Dotations nettes aux provisions et pertes nettes sur créances irrécupérables (y compris intérêts sur créances douteuses) </t>
  </si>
  <si>
    <t xml:space="preserve">Dotations nettes aux provisions pour risques et charges </t>
  </si>
  <si>
    <t xml:space="preserve">Résultat d’exploitation </t>
  </si>
  <si>
    <t xml:space="preserve">Résultat courant avant impôt </t>
  </si>
  <si>
    <t xml:space="preserve">Résultat net </t>
  </si>
  <si>
    <t>date</t>
  </si>
  <si>
    <t>Volume paiements en md d'euros</t>
  </si>
  <si>
    <t>Nombre de paiments en millions</t>
  </si>
  <si>
    <t>Activités orientées vers les entreprises</t>
  </si>
  <si>
    <t>Activités orientées vers les particuliers</t>
  </si>
  <si>
    <t>Transmetteurs de fonds</t>
  </si>
  <si>
    <t>Marge nette d'intérêt</t>
  </si>
  <si>
    <t>Comissions</t>
  </si>
  <si>
    <t>Charges administratives et amortissements (A)</t>
  </si>
  <si>
    <t xml:space="preserve">Charges administratives </t>
  </si>
  <si>
    <t xml:space="preserve">Charges de personnel </t>
  </si>
  <si>
    <t>Autres charges administratives</t>
  </si>
  <si>
    <t>Amortissements</t>
  </si>
  <si>
    <t>Immobilisations corporelles</t>
  </si>
  <si>
    <t>Immeubles de placement</t>
  </si>
  <si>
    <t>Autres immobilisations incorporelles</t>
  </si>
  <si>
    <t>Décomposition du dénominateur :
PNB (B)</t>
  </si>
  <si>
    <t xml:space="preserve">Marge nette d'intérêt </t>
  </si>
  <si>
    <t>Commissions</t>
  </si>
  <si>
    <t>Coefficient d'exploitation ( C=A / B )
 en %</t>
  </si>
  <si>
    <t>Entreprises non financières</t>
  </si>
  <si>
    <t>Entreprises financières</t>
  </si>
  <si>
    <t>Établissements de crédit</t>
  </si>
  <si>
    <t>Banques Centrales</t>
  </si>
  <si>
    <t>Autres pays</t>
  </si>
  <si>
    <t>Royaume-Uni</t>
  </si>
  <si>
    <t>Etats-Unis</t>
  </si>
  <si>
    <t>Agriculture, sylviculture et pêche</t>
  </si>
  <si>
    <t>Industries extractives</t>
  </si>
  <si>
    <t>Industrie manufacturière</t>
  </si>
  <si>
    <t>Electricité, gaz, vapeur et air conditionné</t>
  </si>
  <si>
    <t>Production et distribution d'eau</t>
  </si>
  <si>
    <t>Construction</t>
  </si>
  <si>
    <t>Commerce</t>
  </si>
  <si>
    <t>Transports et entreposage</t>
  </si>
  <si>
    <t>Hébergement et restauration</t>
  </si>
  <si>
    <t>Information et communication</t>
  </si>
  <si>
    <t>Activités financières et d'assurance</t>
  </si>
  <si>
    <t>Activités immobilières</t>
  </si>
  <si>
    <t>Activités spécialisées, scientifiques et techniques</t>
  </si>
  <si>
    <t>Activités de services administratifs et de soutien</t>
  </si>
  <si>
    <t>Administration publique</t>
  </si>
  <si>
    <t>Enseignement</t>
  </si>
  <si>
    <t>Santé humaine et action sociale</t>
  </si>
  <si>
    <t>Arts, spectacles et activités récréatives</t>
  </si>
  <si>
    <t>Autres activités de services</t>
  </si>
  <si>
    <t>Entreprises non financières (ENF)</t>
  </si>
  <si>
    <t>Grandes entreprises</t>
  </si>
  <si>
    <t>PME</t>
  </si>
  <si>
    <t>Ménages et ENF</t>
  </si>
  <si>
    <t>Taux de prêts non performants</t>
  </si>
  <si>
    <t>Poids des provisions des prêts non performants</t>
  </si>
  <si>
    <t>Poids des prêts non performants nets des provisions</t>
  </si>
  <si>
    <t xml:space="preserve">Taux de provisionnement </t>
  </si>
  <si>
    <t>Crédits aux ménages et aux ENF 
en milliards d'euros</t>
  </si>
  <si>
    <t>Taux de prêts non performants (ménages et ENF)</t>
  </si>
  <si>
    <t>Suisse</t>
  </si>
  <si>
    <t>États-Unis</t>
  </si>
  <si>
    <t>Taux de provisionnement *</t>
  </si>
  <si>
    <t>Crédits aux ENF  
en milliards d'euros</t>
  </si>
  <si>
    <t>Production et distribution d'électricité, de gaz, de vapeur et d'air conditionné</t>
  </si>
  <si>
    <t>Total des groupes</t>
  </si>
  <si>
    <t>Crédits</t>
  </si>
  <si>
    <t>Toutes contreparties confondues</t>
  </si>
  <si>
    <t>Dont toutes clientèles hors EC et banques centrales</t>
  </si>
  <si>
    <t>Dont Clientèle non financière (ENF et ménages)</t>
  </si>
  <si>
    <t>Dont toutes Clientèles hors EC et banques centrales</t>
  </si>
  <si>
    <t>Opérations sur titres et opérations diverses</t>
  </si>
  <si>
    <t xml:space="preserve">Opérations de trésorerie et interbancaires </t>
  </si>
  <si>
    <t>Comptes créditeurs de la clientèle</t>
  </si>
  <si>
    <t xml:space="preserve">Opérations sur titres et opérations diverses </t>
  </si>
  <si>
    <t>Report à nouveau (+/-)</t>
  </si>
  <si>
    <t>Excédent des produits sur les charges (+/-)</t>
  </si>
  <si>
    <t>Coefficient d'exploitation</t>
  </si>
  <si>
    <t>Population : groupes bancaires au plus haut niveau de consolidation
 Source : ACPR</t>
  </si>
  <si>
    <t>Population : ensemble des établissements de crédit 
Périmètre : ensemble de l'activité
Note: le coefficient net d'exploitation est défini dans le glossaire du secteur bancaire au chapitre 5
 Source : ACPR</t>
  </si>
  <si>
    <t>Population : groupes bancaires
 Source : ACPR</t>
  </si>
  <si>
    <t>Population : ensemble du secteur bancaire
 Source : ACPR</t>
  </si>
  <si>
    <t>Coût moyen des res  Sources et rendement moyen des emplois</t>
  </si>
  <si>
    <t>Note : Le présent rapport porte (i) sur les établissements bancaires agréés en France à l'exception des PSIC et (ii) sur les succursales d'EC de l'EEE. 
  Source : ACPR</t>
  </si>
  <si>
    <t>Note : En 1996, suite à la loi sur la modernisation des activités financières, l’agrément d’entreprise d’investissement est créé. En 2010, le statut d'établissement de paiement est créé et, en 2013, celui d'établissement de monnaie électronique. En 2014, le statut de société de financement est créé en remplacement de l’ancien statut de société financière. Le nombre total d'établissements comprend les succursales d'EC, d'EI, d'EP et d'EME.
  Source : ACPR</t>
  </si>
  <si>
    <t xml:space="preserve"> Source : BCE, ACPR</t>
  </si>
  <si>
    <t xml:space="preserve">  Source : BCE, calculs ACPR</t>
  </si>
  <si>
    <t>Note : les chiffres du présent graphique sont au plus haut niveau de consolidation.
  Source : ACPR</t>
  </si>
  <si>
    <t>Note : Les chiffres du présent graphique sont au plus haut niveau de consolidation.
  Source : ACPR</t>
  </si>
  <si>
    <t>Note : les engagements comprennent les actifs et les engagements de hors bilan.
Population : groupes ayant une activité significative à l’étranger
 Source : ACPR</t>
  </si>
  <si>
    <t>Population : groupes ayant une activité significative à l’étranger
 Source : ACPR</t>
  </si>
  <si>
    <t>Note : données comptables aux normes IFRS – plus haut niveau de consolidation
 Source : ACPR</t>
  </si>
  <si>
    <t>Note : les variations annuelles des composantes de l’actif ne correspondent pas nécessairement à des phénomènes économiques. D’autres facteurs peuvent intervenir comme par exemple les opérations intra-groupe reflétant des changements organisationnels de grands groupes bancaires, ou encore d'éventuels changements de méthodes comptables induits par la convergence des normes comptables françaises vers les normes IFRS.
 Source : ACPR</t>
  </si>
  <si>
    <t>Population : ensemble des établissements de crédit
Périmètre : ensemble de l'activité
  Source : ACPR</t>
  </si>
  <si>
    <t>Res  Sources de la clientèle</t>
  </si>
  <si>
    <t>Res  Sources émanant de la clientèle</t>
  </si>
  <si>
    <t>Autres res  Sources</t>
  </si>
  <si>
    <t>Population : ensemble des établissements de crédit 
Périmètre : activité France/ensemble de l'activité
  Source : ACPR</t>
  </si>
  <si>
    <t xml:space="preserve">Population : ensemble des établissements de crédit 
Périmètre : activité France
  Source : ACPR </t>
  </si>
  <si>
    <t xml:space="preserve">Population : ensemble des établissements de crédit 
Périmètre : activité France/ensemble de l'activité
 Source : ACPR </t>
  </si>
  <si>
    <t>Population : ensemble des établissements de crédit 
Périmètre : ensemble de l'activité
  Source : ACPR
Note : la barre graphique représente la part de ce type de crédit à cette contrepartie par rapport à l'ensemble des crédits</t>
  </si>
  <si>
    <t xml:space="preserve">Population : ensemble des établissements de crédit 
Périmètre : ensemble de l'activitéx
 Source : ACPR </t>
  </si>
  <si>
    <t>Population : ensemble des établissements de paiement
  Source : ACPR</t>
  </si>
  <si>
    <t xml:space="preserve">Population : ensemble des établissements de crédit 
Périmètre : ensemble de l'activité
  Source : ACPR </t>
  </si>
  <si>
    <t xml:space="preserve">Population : ensemble des entreprises d’investissement
  Source : ACPR </t>
  </si>
  <si>
    <t xml:space="preserve">  Source : ACPR</t>
  </si>
  <si>
    <t xml:space="preserve">  Source : ACPR
La méthode de calcul est expliquée dans le glossaire du secteur bancaire au chapitre 5</t>
  </si>
  <si>
    <t>Population : groupes bancaires au plus haut niveau de consolidation
  Source : ACPR</t>
  </si>
  <si>
    <t>Population : ensemble des établissements de crédit 
  Source : ACPR</t>
  </si>
  <si>
    <t>(a) Hors intérêts sur créances douteuses 
(b) Y compris mouvements sur les provisions pour dépréciation des titres de placement et des titres de l’activité de portefeuille 
(c) Hors intérêts sur créances douteuses 
(d) Y compris intérêts sur créances douteuses 
Population : ensemble des établissements de crédit 
  Source : ACPR</t>
  </si>
  <si>
    <t>Population : ensemble des établissements de crédit 
Périmètre : Activité en France
  Source : ACPR</t>
  </si>
  <si>
    <t>Population : ensemble des établissements de crédit
  Source : ACPR</t>
  </si>
  <si>
    <t>Population : ensemble des établissements de crédit
Note: le cout du risque est défini dans le glossaire du secteur bancaire au chapitre 5
  Source : ACPR</t>
  </si>
  <si>
    <t>Population : ensemble des établissements de crédit 
Périmètre : ensemble de l'activité
Note: le coefficient net d'exploitation est défini dans le glossaire du secteur bancaire au chapitre 5
  Source : ACPR</t>
  </si>
  <si>
    <t>Population : ensemble des établissements de crédit 
Périmètre : ensemble de l'activité
  Source : ACPR</t>
  </si>
  <si>
    <t>Population : ensemble des entreprises d’investissement
  Source : ACPR</t>
  </si>
  <si>
    <t>Population : groupes bancaires
  Source : ACPR</t>
  </si>
  <si>
    <t>Note : en valeur nette comptable.
Population : groupes bancaires 
  Source : ACPR</t>
  </si>
  <si>
    <t xml:space="preserve">Population : groupes bancaires 
  Source : ACPR
</t>
  </si>
  <si>
    <t>Note : * Taux de provisionnement calculé ici rapporte les dépréciations enregistrées sur les prêts performants et non performants, au total de l'encours brut de prêt non performant.
Population : groupes bancaires
  Source : ACPR</t>
  </si>
  <si>
    <t>Note : * Taux de provisionnement calculé ici rapporte les dépréciations enregistrées sur les prêts performants et non performants, au total de l'encours brut de prêt non performant.
Population : groupes bancaires 
Périmètre : ménages et entreprises non financières
  Source : ACPR</t>
  </si>
  <si>
    <t>Population : ensemble des établissements de crédit
Note: le taux de créances douteuses et le taux de provisionnement sont définis dans le glossaire du secteur bancaire au chapitre 5
  Source : ACPR</t>
  </si>
  <si>
    <t>HQLA : High Quality Liquid Assets= Actifs Liquides de Haute Qualité
1: Essentiellement des administrations et banques centrales de l'Union Européenne ou bien de pays tiers, sous réserve que la dette souveraine soit classée dans les échelons de qualité de crédit de 1 à 3. 
2: Essentiellement: échelons de qualité de crédit compris entre 4 et 6 : banques et administrations centrales de pays tiers, administrations régionales ou entités de service public (tous pays confondus)
Population : ensemble du secteur bancaire
  Source : ACPR</t>
  </si>
  <si>
    <t>Note : Ratios calculés hors retraitement de l’épargne centralisée.
Population : groupes bancaires
  Source : ACPR</t>
  </si>
  <si>
    <t>Note : ensemble de la clientèle (financière et non financière)
Population : ensemble des établissements de crédit
  Source : ACPR</t>
  </si>
  <si>
    <t>Note : ensemble de la clientèle (financière et non financière)
Population : ensemble des établissements de crédit 
Périmètre : ensemble de l'activité
  Source : ACPR</t>
  </si>
  <si>
    <t>Note : la VaR est calculée en millions d'euros. Elle est définie au chapitre 5.
Population : ensemble du secteur bancaire
  Source : ACPR</t>
  </si>
  <si>
    <t>Note : la structure est calculée en moyenne des montants actif et passif.
Population : groupes bancaires
  Source : ACPR</t>
  </si>
  <si>
    <t>Note : la structure est calculée sur la moyenne actif-passif.
Population : groupes bancaires
  Source : ACPR</t>
  </si>
  <si>
    <t>Note : CDS : Credit default swap.
Population : groupes bancaires
  Source : ACPR</t>
  </si>
  <si>
    <t>Note : CET1 : fonds propres de base de catégorie 1 tels que définis dans les articles 26 à 31 du règlement (UE) No 575/2013
  Source : ACPR</t>
  </si>
  <si>
    <t>Note : T2 : fonds propres de catégorie 2, AT1 : fonds propres additionnels de catégorie 1, CET1 : fonds propres de base de catégorie 1.
Population : ensemble du secteur bancaire
  Source : ACPR</t>
  </si>
  <si>
    <t>Population : ensemble du secteur bancaire
  Source : ACPR</t>
  </si>
  <si>
    <t>Portefeuille de négociation - Actif</t>
  </si>
  <si>
    <t>Portefeuille de négociation - Passif</t>
  </si>
  <si>
    <t>Total bilan</t>
  </si>
  <si>
    <t>Part du portefeuille de négociation à l'actif du bilan</t>
  </si>
  <si>
    <t>Part du portefeuille de négociation au passif  du bilan</t>
  </si>
  <si>
    <t>Montant en milliards d'euros</t>
  </si>
  <si>
    <t>Prêts et avances yc les operations de pensions sur titres</t>
  </si>
  <si>
    <t>Totaux</t>
  </si>
  <si>
    <t xml:space="preserve">Positions courtes </t>
  </si>
  <si>
    <t>Dépôts yc les opérations de pensions livrés sur titres</t>
  </si>
  <si>
    <t>Titres de créance émis</t>
  </si>
  <si>
    <t xml:space="preserve">Autres passifs financiers </t>
  </si>
  <si>
    <t xml:space="preserve">Autres entreprises financières </t>
  </si>
  <si>
    <t>total</t>
  </si>
  <si>
    <t>Total des titres de créance "détenus à des fins de transaction" et "désignés à la juste valeur"</t>
  </si>
  <si>
    <t xml:space="preserve">Administrations publiques </t>
  </si>
  <si>
    <t xml:space="preserve">Etablissements de crédit </t>
  </si>
  <si>
    <t>Autres entreprises financières</t>
  </si>
  <si>
    <t>Banques centrales</t>
  </si>
  <si>
    <t xml:space="preserve">Entreprises non financières </t>
  </si>
  <si>
    <t>Dépôts à vue et assimilés</t>
  </si>
  <si>
    <t>Dépôts/emprunts à terme</t>
  </si>
  <si>
    <t>Administrations Publiques</t>
  </si>
  <si>
    <t>Total des dépôts et titres donnés en pensions livrée</t>
  </si>
  <si>
    <t>Montants notionnels</t>
  </si>
  <si>
    <t>Montants au bilan</t>
  </si>
  <si>
    <t>Actif</t>
  </si>
  <si>
    <t>Passif</t>
  </si>
  <si>
    <t>Dérivés de gré à gré</t>
  </si>
  <si>
    <t>Autres contreparties</t>
  </si>
  <si>
    <t>Dérivés sur marchés organisés</t>
  </si>
  <si>
    <t>Options de gré à gré 
actifs et passifs</t>
  </si>
  <si>
    <t>Total dérivés actifs et passifs</t>
  </si>
  <si>
    <t>Part des options de gré à gré dans les dérivés</t>
  </si>
  <si>
    <t>Taux d'intérêt</t>
  </si>
  <si>
    <t>Change et or</t>
  </si>
  <si>
    <t>Ventes d'options</t>
  </si>
  <si>
    <t>Portefeuille d'options 
(Achats et Ventes)</t>
  </si>
  <si>
    <t>Part des ventes d'options</t>
  </si>
  <si>
    <t>En notionnel</t>
  </si>
  <si>
    <t>Au bilan</t>
  </si>
  <si>
    <t>Achats de protection</t>
  </si>
  <si>
    <t>Vente de protection</t>
  </si>
  <si>
    <t xml:space="preserve">Dérivés de crédit
Actif </t>
  </si>
  <si>
    <t xml:space="preserve">Dérivés de crédit
Passif </t>
  </si>
  <si>
    <t>Contrats d'échange 
de risque de crédit (ou CDS)</t>
  </si>
  <si>
    <t xml:space="preserve">Options sur écart de crédit (Credit spread options) </t>
  </si>
  <si>
    <t>Dérivés de crédit sur transfert de rendement
 (Total return swaps)</t>
  </si>
  <si>
    <t>Autres dérivés de crédit</t>
  </si>
  <si>
    <t>Total dérivés de crédit</t>
  </si>
  <si>
    <t>Coût moyen des ressources et rendement moyen des emplois</t>
  </si>
  <si>
    <t>Ratio crédits sur dépôts</t>
  </si>
  <si>
    <t>Ratio
Crédits / Dépôts</t>
  </si>
  <si>
    <t>Volume des paiements par trimestre et nombre de transactions des établissements de paiement</t>
  </si>
  <si>
    <t>Part du portefeuille de négociation dans le total de bilan</t>
  </si>
  <si>
    <t>Nombre de déclarations de libre prestation de services (LPS) par des établissements de l'EEE, recensées en France en 2021</t>
  </si>
  <si>
    <t>Total bilan des SI (MEUR) à fin 2021 y compris les filiales de SI etrangères</t>
  </si>
  <si>
    <t>Taille secteur bancaire en MEUR à fin 2021</t>
  </si>
  <si>
    <t>Décomposition du coefficient d'exploitation</t>
  </si>
  <si>
    <t xml:space="preserve">Population : ensemble des établissements de crédit
 Note: le taux de créances douteuses est défini dans le glossaire du secteur bancaire au chapitre 5
  Source : ACPR </t>
  </si>
  <si>
    <t>Ensemble des Groupes</t>
  </si>
  <si>
    <t>Coût moyen des ressources et rendement moyen des emplois (en pourcentage)</t>
  </si>
  <si>
    <t>en pourcentage</t>
  </si>
  <si>
    <t>Fiche</t>
  </si>
  <si>
    <t>Liste des Graphiques</t>
  </si>
  <si>
    <t>Fichier Graphiques</t>
  </si>
  <si>
    <t>La population bancaire</t>
  </si>
  <si>
    <t>G1 Évolution du nombre d’établissements par type d’agrément</t>
  </si>
  <si>
    <t>F1.etat_civil</t>
  </si>
  <si>
    <t>G2 Part des différents pays dans le total des actifs des SI</t>
  </si>
  <si>
    <t>F1.Actifs_Pays</t>
  </si>
  <si>
    <t>Le financement de l'économie française</t>
  </si>
  <si>
    <t xml:space="preserve">G1 Répartition des crédits à la clientèle non financière par secteur bénéficiaire </t>
  </si>
  <si>
    <t>F2.cred_sect</t>
  </si>
  <si>
    <t xml:space="preserve">G2 Décomposition et évolution des crédits à la clientèle non financière résidente </t>
  </si>
  <si>
    <t xml:space="preserve">G3 Part des dépôts de la clientèle non financière résidente par secteur </t>
  </si>
  <si>
    <t>F2.depots_sect_RE</t>
  </si>
  <si>
    <t xml:space="preserve">G4 Évolution des dépôts de la clientèle non financière résidente par secteur </t>
  </si>
  <si>
    <t xml:space="preserve">G5 Décomposition et évolution des dépôts de la clientèle non-financière résidente </t>
  </si>
  <si>
    <t>F2.Depots</t>
  </si>
  <si>
    <t xml:space="preserve">G6 Évolution des encours de PGE </t>
  </si>
  <si>
    <t>F2.PGE_Flux</t>
  </si>
  <si>
    <t xml:space="preserve">G7 Principaux secteurs bénéficiaires des PGE </t>
  </si>
  <si>
    <t>F2.PGE_Secteur</t>
  </si>
  <si>
    <t>La structure du bilan et la rentabilité</t>
  </si>
  <si>
    <t>G1 Évolution du total de bilan du système bancaire français</t>
  </si>
  <si>
    <t>F3.Total_bilan</t>
  </si>
  <si>
    <t>G2 Structure de l'actif et du passif bancaires du secteur bancaire français</t>
  </si>
  <si>
    <t>F3.structure_actif</t>
  </si>
  <si>
    <t>G3 Répartition des dépôts entre la France et l'étranger</t>
  </si>
  <si>
    <t>F3.Dépôts_Contreparties</t>
  </si>
  <si>
    <t>G4 Instruments financiers à l'actif et répartition entre la France et l'étranger</t>
  </si>
  <si>
    <t>F3.IF_Actif</t>
  </si>
  <si>
    <t>G5 Prêts et répartition entre la France et l'étranger</t>
  </si>
  <si>
    <t>F3.Dépôts_Passif</t>
  </si>
  <si>
    <t>G6 Évolution du PNB du système bancaire français</t>
  </si>
  <si>
    <t>F3.PNB</t>
  </si>
  <si>
    <t>G7 Évolution des composantes du PNB du système bancaire français</t>
  </si>
  <si>
    <t>G8 Évolution du ROE du secteur bancaire français</t>
  </si>
  <si>
    <t>F3.RoE</t>
  </si>
  <si>
    <t>G9 Évolution du ROA du secteur bancaire français</t>
  </si>
  <si>
    <t>F3.RoA</t>
  </si>
  <si>
    <t>G8 Évolution du coefficient d'exploitation du secteur bancaire français</t>
  </si>
  <si>
    <t>F3.coef exploitatiopn</t>
  </si>
  <si>
    <t>La solvabilité</t>
  </si>
  <si>
    <t>G1 Évolution de la composition des fonds propres du secteur bancaire français</t>
  </si>
  <si>
    <t>F4.fonds_propres</t>
  </si>
  <si>
    <t>G2 Répartition des RWA du secteur bancaire français</t>
  </si>
  <si>
    <t>F4.repartition_RWA</t>
  </si>
  <si>
    <t>G3 Probabilité de défaut du secteur bancaire français (modèle interne)</t>
  </si>
  <si>
    <t>F4.PDmoy</t>
  </si>
  <si>
    <t>G4 Probabilité de défaut du secteur bancaire français (approche avancée)</t>
  </si>
  <si>
    <t>F4.LGDmoy</t>
  </si>
  <si>
    <t>La liquidité</t>
  </si>
  <si>
    <t>G1 Part des actifs liquides de niveau 1 HQLA dans le total bilan du secteur français</t>
  </si>
  <si>
    <t>F5.actif_liquide bilan</t>
  </si>
  <si>
    <t>G2 Composition des actifs de niveau 1 HQLA</t>
  </si>
  <si>
    <t>F5.Composition_Actifs_Liquides</t>
  </si>
  <si>
    <t>G3 Évolution du LCR du secteur bancaire français</t>
  </si>
  <si>
    <t>F5.LCR</t>
  </si>
  <si>
    <t>G4 Comparaison des actifs grevés et non grevés par type d'instruments pour l'ensemble des groupes français entre 2020 et 2021 en md d'euros</t>
  </si>
  <si>
    <t>F5.actif_greves</t>
  </si>
  <si>
    <t>G5 Évolution des actifs grevés par type d'instrument pour l'ensemble des groupes français</t>
  </si>
  <si>
    <t>G6 NSFR du secteur bancaire français</t>
  </si>
  <si>
    <t>F5.NSFR</t>
  </si>
  <si>
    <t>G7 Évolution du ratio dépôts sur crédits de la clientèle non financière du secteur bancaire français</t>
  </si>
  <si>
    <t>F5.ratio_cred_dep</t>
  </si>
  <si>
    <t>Le risque de crédit</t>
  </si>
  <si>
    <t>G1 Répartition des crédits accordés par secteur bénéficiaire</t>
  </si>
  <si>
    <t>F6.Credits_Secteur</t>
  </si>
  <si>
    <t>G2 Évolution de la répartition des crédits accordés par secteur bénéficiaire</t>
  </si>
  <si>
    <t>F6.Credits_Geographie</t>
  </si>
  <si>
    <t>G3 Décomposition du portefeuille de prêts et avances au coût amorti des ménages et ENF</t>
  </si>
  <si>
    <t>F6.Decom_pret</t>
  </si>
  <si>
    <t>G4 Répartition géographique des prêts aux ménages et aux ENF</t>
  </si>
  <si>
    <t>F6.Credits_Geo_ENF Menages</t>
  </si>
  <si>
    <t>G5 Répartition géographique des prêts aux ménages et aux ENF</t>
  </si>
  <si>
    <t xml:space="preserve">G6 Crédits aux entreprises non financières par secteur d’activité </t>
  </si>
  <si>
    <t>F6.Credits_Secteur Activités</t>
  </si>
  <si>
    <t>G7 Taux des prêts non performants en France par type de contrepartie</t>
  </si>
  <si>
    <t>F6.Taux_NPL</t>
  </si>
  <si>
    <t>G8  Part des prêts non performants dans l’encours total des prêts en France</t>
  </si>
  <si>
    <t>F6.Taux_NPL %</t>
  </si>
  <si>
    <t>G9 Taux de prêts non performants dans les encours bruts</t>
  </si>
  <si>
    <t>F6.NPL_secteurs ENF %</t>
  </si>
  <si>
    <t>G10 Évolution du taux de provisionnement des créances douteuses brutes des ménages et ENF</t>
  </si>
  <si>
    <t>F6.NPL_Menages ENF</t>
  </si>
  <si>
    <t>G11 Évolution de l’encours des prêts aux ENF entre 2018 et 2021 par stades de dépréciations</t>
  </si>
  <si>
    <t>F6.ST_repartition</t>
  </si>
  <si>
    <t>G12 Évolution de l’encours des prêts aux ménages par stades de dépréciations</t>
  </si>
  <si>
    <t>G13 Répartition des sûretés et garanties en couverture des prêts (hors prêts détenus à des fins de négociation) aux ménages et aux ENF</t>
  </si>
  <si>
    <t>Les activités de marché</t>
  </si>
  <si>
    <t>G1 Composition du portefeuille de négociation à l'actif</t>
  </si>
  <si>
    <t>F7.Portefeuille Nego_Actif</t>
  </si>
  <si>
    <t>G2 Composition du portefeuille de négociation au passif</t>
  </si>
  <si>
    <t>F7.Portefeuille Nego_Passif</t>
  </si>
  <si>
    <t>G3 Évolution des dérivés par type et catégorie de contrepartie en montants notionnels</t>
  </si>
  <si>
    <t>F7.Derives_notionnels</t>
  </si>
  <si>
    <t>G4 Évolution des dérivés par type et catégorie de contrepartie en montants au bilan</t>
  </si>
  <si>
    <t>F7.Derives_bilan</t>
  </si>
  <si>
    <t>G5 VAR</t>
  </si>
  <si>
    <t>F7.VaR</t>
  </si>
  <si>
    <t>G6 Évolution des actifs pondérés par les risques (RWA) du portefeuille de négociation de l’ensemble du secteur bancaire français</t>
  </si>
  <si>
    <t>F7.RWA</t>
  </si>
  <si>
    <t>Les banques françaises et l'international</t>
  </si>
  <si>
    <t>G1 Évolution du ratio CET1 des groupes bancaires européens</t>
  </si>
  <si>
    <t>F8.ue_CET1</t>
  </si>
  <si>
    <t>G2 Évolution du ROA des groupes bancaires européens</t>
  </si>
  <si>
    <t>F8.UE_ROA</t>
  </si>
  <si>
    <t>G3 Évolution du ROE des groupes bancaires européens</t>
  </si>
  <si>
    <t>F8.UE_ROE</t>
  </si>
  <si>
    <t xml:space="preserve">G4 Comparaison européenne des taux de prêts non performants des ménages et des entreprises non financières </t>
  </si>
  <si>
    <t>F6.UE_tx_NPL</t>
  </si>
  <si>
    <t>Évolution du nombre d’établissements par type d’agrément entre 1991 et 2021</t>
  </si>
  <si>
    <t>Retour Sommaire</t>
  </si>
  <si>
    <t>Variation 2020-2021</t>
  </si>
  <si>
    <t>Source : ACPR.</t>
  </si>
  <si>
    <t>Part des différents pays dans le total des actifs des établissements significatifs supervisés par la BCE</t>
  </si>
  <si>
    <t xml:space="preserve">Total bilan des SI </t>
  </si>
  <si>
    <t>Autres membres du MSU</t>
  </si>
  <si>
    <t>Répartition des crédits à la clientèle non financière par secteur bénéficiaire en 2021</t>
  </si>
  <si>
    <t>en milliards d'euros</t>
  </si>
  <si>
    <t>YoY</t>
  </si>
  <si>
    <t>YoY %</t>
  </si>
  <si>
    <t>Part des résidents</t>
  </si>
  <si>
    <t>en pourcentages</t>
  </si>
  <si>
    <t>Dépôts de la clientèle non-financière résidente par secteur bénéficiaire</t>
  </si>
  <si>
    <t>Sociétés d'assurances et fonds de pension</t>
  </si>
  <si>
    <r>
      <t xml:space="preserve">Administrations publiques
</t>
    </r>
    <r>
      <rPr>
        <i/>
        <sz val="10.5"/>
        <color theme="1"/>
        <rFont val="Calibri"/>
        <family val="2"/>
        <scheme val="minor"/>
      </rPr>
      <t>(hors administrations centrales)</t>
    </r>
  </si>
  <si>
    <t>ISBLSM</t>
  </si>
  <si>
    <t>Total dépôts de la clientèle non financière résidente</t>
  </si>
  <si>
    <t>En % du total des dépôts de la clientèle non financière résidente</t>
  </si>
  <si>
    <t>ISBLSM
(Institutions Sans But Lucratif au Service des Ménages)</t>
  </si>
  <si>
    <t>Administrations publiques
(hors administrations centrales)</t>
  </si>
  <si>
    <t xml:space="preserve">Décomposition des dépôts de la clientèle non-financière </t>
  </si>
  <si>
    <t>En % du total de la clientèle non financière</t>
  </si>
  <si>
    <t>En % d'évolution par rapport à l'année précédente</t>
  </si>
  <si>
    <t>Évolution des encours de PGE en milliards d'euros</t>
  </si>
  <si>
    <t>PGE octroyés</t>
  </si>
  <si>
    <t>Nouveaux PGE octroyés</t>
  </si>
  <si>
    <t>Stock total</t>
  </si>
  <si>
    <t>Flux</t>
  </si>
  <si>
    <t>% du total de PGE</t>
  </si>
  <si>
    <t>Principaux secteurs bénéficiaires des PGE (tous secteurs confondus) à fin 2021 en % du total</t>
  </si>
  <si>
    <t>Tri sur les 10 premiers secteurs bénéficiaires:</t>
  </si>
  <si>
    <t>Commerce Réparation automobiles</t>
  </si>
  <si>
    <t>Transport Entreposage</t>
  </si>
  <si>
    <t>Production Distribution d'eau</t>
  </si>
  <si>
    <t>Information Communication</t>
  </si>
  <si>
    <t>Hébergements Restauration</t>
  </si>
  <si>
    <t>Production Distribution électricite et gaz</t>
  </si>
  <si>
    <t>Finance assurance</t>
  </si>
  <si>
    <t>Évolution du total de bilan du système bancaire français entre 1997 et 2021 en milliards d’euros</t>
  </si>
  <si>
    <t>Total de bilan du système bancaire français</t>
  </si>
  <si>
    <t>Bilan agrégé en % du PIB (éch. dr.)</t>
  </si>
  <si>
    <t>Structure de l’actif bancaire en milliards d'euros</t>
  </si>
  <si>
    <t>Actifs représentatifs d'opérations de marché</t>
  </si>
  <si>
    <t>Actifs au coût amorti</t>
  </si>
  <si>
    <t>Actifs liquides</t>
  </si>
  <si>
    <t>Gestion actif-passif</t>
  </si>
  <si>
    <t>Autres étab.</t>
  </si>
  <si>
    <t>Prêts</t>
  </si>
  <si>
    <t>Structure du passif bancaire en milliards d'euros</t>
  </si>
  <si>
    <t>Ressources collectées au coût amorti</t>
  </si>
  <si>
    <t>Opération de marché</t>
  </si>
  <si>
    <t>Comparaison des montants et répartition des dépôts entre France et étranger pour chaque type de contrepartie entre 2020 et 2021 en milliards d’euros</t>
  </si>
  <si>
    <t>Etranger</t>
  </si>
  <si>
    <t>Montant des instruments financiers à l’actif et répartition entre France et étranger au 31 décembre 2021 en milliards d’euros</t>
  </si>
  <si>
    <t>Avoirs Banques Centrales et établissements de crédit</t>
  </si>
  <si>
    <t>Montant des prêts et répartition pour chaque type de contrepartie entre France et étranger au 31 décembre 2021 en milliards d’euros</t>
  </si>
  <si>
    <t>Évolution du PNB de l’ensemble du système bancaire français entre 2015 et 2021 en milliards d’euros</t>
  </si>
  <si>
    <t>MARGE NETTE</t>
  </si>
  <si>
    <t>COMMISSIONS</t>
  </si>
  <si>
    <t>DIVERS</t>
  </si>
  <si>
    <t>Ensemble des groupes
(6 grands groupes + autres groupes)</t>
  </si>
  <si>
    <t>En % du PNB total</t>
  </si>
  <si>
    <t>Marge nette d'intérêts</t>
  </si>
  <si>
    <t xml:space="preserve">Commissions </t>
  </si>
  <si>
    <t xml:space="preserve">Divers </t>
  </si>
  <si>
    <t>PNB TOTAL</t>
  </si>
  <si>
    <t>Évolution du rendement des capitaux propres (ROE) de l’ensemble du secteur bancaire français entre 2015 et 2021 en %</t>
  </si>
  <si>
    <t>Évolution du rendement global de l’actif bancaire (ROA) de l’ensemble du secteur bancaire français entre 2015 et 2021 en %</t>
  </si>
  <si>
    <t>Évolution du coefficient d’exploitation de l’ensemble du secteur bancaire français entre 2015 et 2021 en %</t>
  </si>
  <si>
    <t>Évolution de la composition des fonds propres « Bâle III » du secteur bancaire français entre 2015 et 2021 en milliards d’euros</t>
  </si>
  <si>
    <t>Répartition des actifs pondérés par les risques (RWA) du secteur français au 31 décembre 2021 en %</t>
  </si>
  <si>
    <t>Risque de crédit</t>
  </si>
  <si>
    <t>Risque lié à la détention d'actions (participations stratégiques et de long terme)</t>
  </si>
  <si>
    <t>Risque opérationnel</t>
  </si>
  <si>
    <t>Risque lié aux activités de marché</t>
  </si>
  <si>
    <t>Évolution des probabilités de défaut moyennes sur l’ensemble des expositions évaluées en modèle interne du secteur bancaire français entre 2015 et 2021 en %</t>
  </si>
  <si>
    <t>Évolution des pertes moyennes en cas de défaut sur l’ensemble des expositions évaluées en approche avancée du secteur bancaire français entre 2015 et 2021 en %</t>
  </si>
  <si>
    <t>Part des actifs liquides de niveau 1 (HQLA) dans le total bilan du secteur français de 2018 à 2021 en milliards d’euros</t>
  </si>
  <si>
    <t>Total secteur bancaire français</t>
  </si>
  <si>
    <t>Total actifs liquides de niveau 1</t>
  </si>
  <si>
    <t xml:space="preserve">Total Actif </t>
  </si>
  <si>
    <t>Actifs liquides/Total bilan</t>
  </si>
  <si>
    <t>Total actifs liquides</t>
  </si>
  <si>
    <t>Composition des actifs de niveau 1 (HQLA) en 2020 et 2021 en milliards d’euros</t>
  </si>
  <si>
    <t>Titres de créances</t>
  </si>
  <si>
    <t>Évolution du ratio de liquidité à court terme (LCR agrégé) du secteur bancaire français entre 2018 et 2021 en %</t>
  </si>
  <si>
    <t>Q2-Q1</t>
  </si>
  <si>
    <t>Q3-Q2</t>
  </si>
  <si>
    <t>Comparaison des actifs grevés et non grevés par type d’instruments pour l’ensemble des groupes français assujettis aux IFRS entre 2020 et 2021 en milliards d’euros</t>
  </si>
  <si>
    <t>Actifs grevés</t>
  </si>
  <si>
    <t>Actifs non grevés</t>
  </si>
  <si>
    <t>Ensemble des groupes français</t>
  </si>
  <si>
    <t>Part des actifs grevés en % du total des actifs grevés</t>
  </si>
  <si>
    <t>Ratio de financement stable net (NSFR) du secteur bancaire français au 31 décembre 2021 en % et sa décomposition financement stable disponible (numérateur) et financement stable exigé (dénominateur) en milliards d’euros</t>
  </si>
  <si>
    <t>Secteur français</t>
  </si>
  <si>
    <t>Financement stable disponible</t>
  </si>
  <si>
    <t>Financement stable exigée</t>
  </si>
  <si>
    <t>Ratio NSFR</t>
  </si>
  <si>
    <t>Crédits accordés (nets de provisions) par secteur bénéficiaire en milliards d'euros</t>
  </si>
  <si>
    <t>dont Ménages et ENF</t>
  </si>
  <si>
    <t>Décomposition du portefeuille de prêts et avances au coût amorti des ménages et ENF</t>
  </si>
  <si>
    <t>Prêts avances ENF</t>
  </si>
  <si>
    <t>Prêts avances ménages</t>
  </si>
  <si>
    <t xml:space="preserve">Part des ENF </t>
  </si>
  <si>
    <t>Part des ménages</t>
  </si>
  <si>
    <t>Répartition géographique des prêts aux ménages et aux entreprises non financières en milliards d'euros</t>
  </si>
  <si>
    <t>International</t>
  </si>
  <si>
    <t>Part des prêts aux ménages et aux entreprises non financières fin 2021 , par pays de résidence de la contrepartie en miliards d'euros</t>
  </si>
  <si>
    <t>Part octroyé</t>
  </si>
  <si>
    <t>Crédits aux entreprises non financières par secteur d’activité en miliards d'euros</t>
  </si>
  <si>
    <t>Taux des prêts non performants par type de contrepartie en France</t>
  </si>
  <si>
    <t>Part des prêts non performants dans l’encours total des prêts en milliards d'euros</t>
  </si>
  <si>
    <t>Prêts performants</t>
  </si>
  <si>
    <t>Prêts non performants</t>
  </si>
  <si>
    <t>Part des prêts non performants</t>
  </si>
  <si>
    <t>Total des prêts et avances au coût amorti</t>
  </si>
  <si>
    <t>Grandes Entreprises</t>
  </si>
  <si>
    <t>Ménages et entreprises</t>
  </si>
  <si>
    <t>Taux de prêts non performants et taux de provisionnement sur les ménages et les ENF</t>
  </si>
  <si>
    <t>Taux de provisionnement des créances douteuses brutes et des encours brutes des ménages et des ENF en milliards d'euros</t>
  </si>
  <si>
    <t>Encours de créances brutes douteux (ménages et ENF)</t>
  </si>
  <si>
    <t>Taux de provisionnement (ménages et ENF)</t>
  </si>
  <si>
    <t>Encours des prêts aux ENF et aux ménages par stades de dépréciation en milliards d'euros</t>
  </si>
  <si>
    <t>Base 100 au 31 décembre 2019</t>
  </si>
  <si>
    <t>ENF</t>
  </si>
  <si>
    <t>Stade 1</t>
  </si>
  <si>
    <t>Stade 2</t>
  </si>
  <si>
    <t>Stade 3</t>
  </si>
  <si>
    <t>Actifs dont la qualité de crédit ne s’est pas significativement détériorée</t>
  </si>
  <si>
    <t>Actifs dont la qualité de crédit s’est significativement détériorée, sans qu’aucune perte de crédit n’ait encore été observée</t>
  </si>
  <si>
    <t>Actifs avec perte avérée</t>
  </si>
  <si>
    <t>Composition du portefeuille de négociation à l'actif en milliards d'euros</t>
  </si>
  <si>
    <t>Parts</t>
  </si>
  <si>
    <t>Composition du portefeuille de négociation au passif en milliards d'euros</t>
  </si>
  <si>
    <t>Dérivés par type et catégorie en montants notionnels</t>
  </si>
  <si>
    <t>Dérivés par type et catégorie en montants au bilan</t>
  </si>
  <si>
    <t>Value At Risk en milliards d'euros</t>
  </si>
  <si>
    <t>Évolution des RWA du portefeuille de négociation en miliards d'euros</t>
  </si>
  <si>
    <t>Ratio de solvabilité CET1 des groupes bancaires français, en %</t>
  </si>
  <si>
    <t>Union européenne</t>
  </si>
  <si>
    <t>Zone euro</t>
  </si>
  <si>
    <t>Source : SDW.</t>
  </si>
  <si>
    <t>Comparaison européenne de la rentabilité des actifs (ROA)</t>
  </si>
  <si>
    <t>Union europ.</t>
  </si>
  <si>
    <t>Comparaison européenne du rendement des capitaux propres (ROE)</t>
  </si>
  <si>
    <t>Comparaison européenne des taux de prêts non performants vis-à-vis des ménages et des entreprises non financières en 2021</t>
  </si>
  <si>
    <t>Taux de prêts non performants des ménages</t>
  </si>
  <si>
    <t>Taux de prêts non performants des entreprises non financières</t>
  </si>
  <si>
    <t>Le paysage bancaire français en 2021</t>
  </si>
  <si>
    <t>Le secteur bancaire français au plus haut niveau de consolidation</t>
  </si>
  <si>
    <t>Bilan des groupes bancaires</t>
  </si>
  <si>
    <t>Bilan simplifié du secteur bancaire français sur base sociale</t>
  </si>
  <si>
    <t>Bilan des entreprises d’investissement (EI) sur base sociale</t>
  </si>
  <si>
    <t>L’activité des établissements de paiement (EP) et de monnaie électronique (EME)</t>
  </si>
  <si>
    <t>La rentabilité du secteur bancaire</t>
  </si>
  <si>
    <t>Compte de résultat agrégé sur base sociale des entreprises d'investissement</t>
  </si>
  <si>
    <t>Éléments de mesure du risque de liquidité</t>
  </si>
  <si>
    <t>Éléments de mesure des risques de marché et de contrepartie des groupes bancaires</t>
  </si>
  <si>
    <t>Les fonds propres prudentiels</t>
  </si>
  <si>
    <t>Le ratio de levier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</si>
</sst>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2">
    <numFmt numFmtId="43" formatCode="_-* #,##0.00_-;\-* #,##0.00_-;_-* &quot;-&quot;??_-;_-@_-"/>
    <numFmt numFmtId="164" formatCode="_-* #,##0_-;\-* #,##0_-;_-* &quot;-&quot;??_-;_-@_-"/>
    <numFmt numFmtId="165" formatCode="_-* #,##0_-;\-* #,##0_-;&quot;&quot;;_-@_-"/>
    <numFmt numFmtId="166" formatCode="_-* #,##0.00\ _€_-;\-* #,##0.00\ _€_-;_-* &quot;-&quot;??\ _€_-;_-@_-"/>
    <numFmt numFmtId="167" formatCode="_-* #,##0\ _€_-;\-* #,##0\ _€_-;_-* &quot;-&quot;??\ _€_-;_-@_-"/>
    <numFmt numFmtId="168" formatCode="\+#,##0;\-#,##0;#,##0"/>
    <numFmt numFmtId="169" formatCode="0.0"/>
    <numFmt numFmtId="170" formatCode="#,##0.000"/>
    <numFmt numFmtId="171" formatCode="#,##0_ ;\-#,##0\ "/>
    <numFmt numFmtId="172" formatCode="_-* #,##0.0\ _€_-;\-* #,##0.0\ _€_-;_-* &quot;-&quot;??\ _€_-;_-@_-"/>
    <numFmt numFmtId="173" formatCode="#,##0.0"/>
    <numFmt numFmtId="174" formatCode="0.0%"/>
    <numFmt numFmtId="175" formatCode="#,##0.0_ ;\-#,##0.0\ "/>
    <numFmt numFmtId="176" formatCode="_-* #,##0_-;\-* #,##0_-;0;_-@_-"/>
    <numFmt numFmtId="177" formatCode="_-* #,##0_-;\-* #,##0_-;0_-;_-@_-"/>
    <numFmt numFmtId="178" formatCode="[$-40C]mmm\-yy;@"/>
    <numFmt numFmtId="179" formatCode="_-* #,##0.0_-;\-* #,##0.0_-;_-* &quot;-&quot;??_-;_-@_-"/>
    <numFmt numFmtId="180" formatCode="yyyy"/>
    <numFmt numFmtId="181" formatCode="_-* #,##0.0\ _€_-;\-* #,##0.0\ _€_-;_-* &quot;-&quot;?\ _€_-;_-@_-"/>
    <numFmt numFmtId="182" formatCode="_-* #,##0.0;\-* #,##0.0;_-* &quot;-&quot;??;_-@_-"/>
    <numFmt numFmtId="183" formatCode="_-* #,##0.00;\-* #,##0.00;_-* &quot;-&quot;??;_-@_-"/>
    <numFmt numFmtId="184" formatCode="#,##0.000_ ;\-#,##0.000\ "/>
  </numFmts>
  <fonts count="7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u/>
      <sz val="11"/>
      <color theme="10"/>
      <name val="Calibri"/>
      <family val="2"/>
      <scheme val="minor"/>
    </font>
    <font>
      <sz val="8"/>
      <color theme="1"/>
      <name val="Calibri"/>
      <family val="2"/>
      <scheme val="minor"/>
    </font>
    <font>
      <sz val="10"/>
      <name val="Arial"/>
      <family val="2"/>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sz val="1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1"/>
      <color indexed="8"/>
      <name val="Calibri"/>
      <family val="2"/>
    </font>
    <font>
      <b/>
      <sz val="11"/>
      <color rgb="FF000000"/>
      <name val="Calibri"/>
      <family val="2"/>
      <scheme val="minor"/>
    </font>
    <font>
      <sz val="11"/>
      <color rgb="FF000000"/>
      <name val="Calibri"/>
      <family val="2"/>
      <scheme val="minor"/>
    </font>
    <font>
      <sz val="8"/>
      <color theme="0"/>
      <name val="Arial"/>
      <family val="2"/>
    </font>
    <font>
      <sz val="12"/>
      <name val="Calibri"/>
      <family val="2"/>
      <scheme val="minor"/>
    </font>
    <font>
      <b/>
      <sz val="12"/>
      <color theme="1"/>
      <name val="Calibri"/>
      <family val="2"/>
      <scheme val="minor"/>
    </font>
    <font>
      <sz val="12"/>
      <color theme="1"/>
      <name val="Calibri"/>
      <family val="2"/>
      <scheme val="minor"/>
    </font>
    <font>
      <sz val="11"/>
      <color theme="1"/>
      <name val="Calibri"/>
      <family val="2"/>
    </font>
    <font>
      <b/>
      <sz val="11"/>
      <color rgb="FF000000"/>
      <name val="Calibri"/>
      <family val="2"/>
    </font>
    <font>
      <sz val="11"/>
      <color rgb="FF000000"/>
      <name val="Calibri"/>
      <family val="2"/>
    </font>
    <font>
      <sz val="10"/>
      <name val="Calibri"/>
      <family val="2"/>
    </font>
    <font>
      <b/>
      <sz val="11"/>
      <name val="Calibri"/>
      <family val="2"/>
    </font>
    <font>
      <sz val="11"/>
      <name val="Calibri"/>
      <family val="2"/>
    </font>
    <font>
      <i/>
      <sz val="11"/>
      <name val="Calibri"/>
      <family val="2"/>
    </font>
    <font>
      <sz val="10"/>
      <color rgb="FF000000"/>
      <name val="Calibri"/>
      <family val="2"/>
    </font>
    <font>
      <i/>
      <sz val="11"/>
      <color rgb="FF000000"/>
      <name val="Calibri"/>
      <family val="2"/>
    </font>
    <font>
      <i/>
      <sz val="11"/>
      <color rgb="FF000000"/>
      <name val="Calibri"/>
      <family val="2"/>
      <scheme val="minor"/>
    </font>
    <font>
      <sz val="9"/>
      <color rgb="FF000000"/>
      <name val="Calibri"/>
      <family val="2"/>
    </font>
    <font>
      <b/>
      <sz val="9"/>
      <color rgb="FF000000"/>
      <name val="Calibri"/>
      <family val="2"/>
    </font>
    <font>
      <b/>
      <sz val="10"/>
      <color rgb="FF000000"/>
      <name val="Calibri"/>
      <family val="2"/>
    </font>
    <font>
      <sz val="8"/>
      <color rgb="FF000000"/>
      <name val="Calibri"/>
      <family val="2"/>
    </font>
    <font>
      <b/>
      <sz val="8"/>
      <color rgb="FF000000"/>
      <name val="Calibri"/>
      <family val="2"/>
    </font>
    <font>
      <sz val="11"/>
      <color rgb="FF000000"/>
      <name val="Times New Roman"/>
      <family val="1"/>
    </font>
    <font>
      <b/>
      <sz val="8"/>
      <color rgb="FF000000"/>
      <name val="Arial"/>
      <family val="2"/>
    </font>
    <font>
      <b/>
      <sz val="11"/>
      <color rgb="FFFFFFFF"/>
      <name val="Calibri"/>
      <family val="2"/>
    </font>
    <font>
      <sz val="18"/>
      <color rgb="FF000000"/>
      <name val="Calibri"/>
      <family val="2"/>
    </font>
    <font>
      <sz val="16"/>
      <color theme="1"/>
      <name val="Calibri"/>
      <family val="2"/>
      <scheme val="minor"/>
    </font>
    <font>
      <sz val="11"/>
      <color theme="0"/>
      <name val="Calibri"/>
      <family val="2"/>
      <scheme val="minor"/>
    </font>
    <font>
      <b/>
      <sz val="10.5"/>
      <color theme="0"/>
      <name val="Calibri"/>
      <family val="2"/>
      <scheme val="minor"/>
    </font>
    <font>
      <sz val="10.5"/>
      <color theme="1"/>
      <name val="Calibri"/>
      <family val="2"/>
      <scheme val="minor"/>
    </font>
    <font>
      <b/>
      <sz val="10.5"/>
      <name val="Calibri"/>
      <family val="2"/>
      <scheme val="minor"/>
    </font>
    <font>
      <u/>
      <sz val="10.5"/>
      <color theme="10"/>
      <name val="Calibri"/>
      <family val="2"/>
      <scheme val="minor"/>
    </font>
    <font>
      <sz val="10.5"/>
      <name val="Calibri"/>
      <family val="2"/>
      <scheme val="minor"/>
    </font>
    <font>
      <sz val="10.5"/>
      <color rgb="FFFF0000"/>
      <name val="Calibri"/>
      <family val="2"/>
      <scheme val="minor"/>
    </font>
    <font>
      <b/>
      <sz val="10.5"/>
      <color theme="1"/>
      <name val="Calibri"/>
      <family val="2"/>
      <scheme val="minor"/>
    </font>
    <font>
      <b/>
      <i/>
      <sz val="10.5"/>
      <color theme="1"/>
      <name val="Calibri"/>
      <family val="2"/>
      <scheme val="minor"/>
    </font>
    <font>
      <b/>
      <i/>
      <sz val="10.5"/>
      <name val="Calibri"/>
      <family val="2"/>
      <scheme val="minor"/>
    </font>
    <font>
      <b/>
      <i/>
      <sz val="11"/>
      <color theme="1"/>
      <name val="Calibri"/>
      <family val="2"/>
      <scheme val="minor"/>
    </font>
    <font>
      <sz val="14"/>
      <color rgb="FF000000"/>
      <name val="Times New Roman"/>
      <family val="1"/>
    </font>
    <font>
      <i/>
      <sz val="10.5"/>
      <name val="Calibri"/>
      <family val="2"/>
      <scheme val="minor"/>
    </font>
    <font>
      <i/>
      <sz val="10.5"/>
      <color theme="1"/>
      <name val="Calibri"/>
      <family val="2"/>
      <scheme val="minor"/>
    </font>
    <font>
      <i/>
      <sz val="10"/>
      <color theme="1"/>
      <name val="Calibri"/>
      <family val="2"/>
      <scheme val="minor"/>
    </font>
    <font>
      <b/>
      <sz val="10"/>
      <color rgb="FFFF0000"/>
      <name val="Calibri"/>
      <family val="2"/>
      <scheme val="minor"/>
    </font>
    <font>
      <b/>
      <sz val="10.5"/>
      <color rgb="FF00B050"/>
      <name val="Calibri"/>
      <family val="2"/>
      <scheme val="minor"/>
    </font>
    <font>
      <sz val="10.5"/>
      <color rgb="FF00B050"/>
      <name val="Calibri"/>
      <family val="2"/>
      <scheme val="minor"/>
    </font>
    <font>
      <b/>
      <sz val="10.5"/>
      <color rgb="FF000000"/>
      <name val="Calibri"/>
      <family val="2"/>
      <scheme val="minor"/>
    </font>
    <font>
      <sz val="10.5"/>
      <color rgb="FF000000"/>
      <name val="Calibri"/>
      <family val="2"/>
      <scheme val="minor"/>
    </font>
    <font>
      <b/>
      <sz val="10.5"/>
      <color theme="9" tint="-0.249977111117893"/>
      <name val="Calibri"/>
      <family val="2"/>
      <scheme val="minor"/>
    </font>
    <font>
      <i/>
      <sz val="10.5"/>
      <color rgb="FF000000"/>
      <name val="Calibri"/>
      <family val="2"/>
      <scheme val="minor"/>
    </font>
    <font>
      <sz val="10.5"/>
      <color theme="8" tint="-0.499984740745262"/>
      <name val="Calibri"/>
      <family val="2"/>
      <scheme val="minor"/>
    </font>
    <font>
      <b/>
      <sz val="10.5"/>
      <color theme="8" tint="-0.499984740745262"/>
      <name val="Calibri"/>
      <family val="2"/>
      <scheme val="minor"/>
    </font>
    <font>
      <b/>
      <sz val="10.5"/>
      <color theme="8" tint="-0.249977111117893"/>
      <name val="Calibri"/>
      <family val="2"/>
      <scheme val="minor"/>
    </font>
    <font>
      <sz val="10.5"/>
      <color theme="8" tint="-0.249977111117893"/>
      <name val="Calibri"/>
      <family val="2"/>
      <scheme val="minor"/>
    </font>
    <font>
      <b/>
      <sz val="9"/>
      <color indexed="81"/>
      <name val="Tahoma"/>
      <charset val="1"/>
    </font>
    <font>
      <sz val="9"/>
      <color indexed="81"/>
      <name val="Tahoma"/>
      <charset val="1"/>
    </font>
    <font>
      <b/>
      <sz val="9"/>
      <color indexed="81"/>
      <name val="Tahoma"/>
      <family val="2"/>
    </font>
    <font>
      <b/>
      <sz val="9"/>
      <color theme="1"/>
      <name val="Calibri"/>
      <family val="2"/>
      <scheme val="minor"/>
    </font>
    <font>
      <sz val="9"/>
      <color theme="1"/>
      <name val="Calibri"/>
      <family val="2"/>
      <scheme val="minor"/>
    </font>
    <font>
      <b/>
      <sz val="12"/>
      <name val="Calibri"/>
      <family val="2"/>
      <scheme val="minor"/>
    </font>
    <font>
      <sz val="10"/>
      <color theme="1"/>
      <name val="Arial"/>
      <family val="2"/>
    </font>
    <font>
      <b/>
      <sz val="11"/>
      <color rgb="FFFF0000"/>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2"/>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rgb="FF000000"/>
      </patternFill>
    </fill>
    <fill>
      <patternFill patternType="solid">
        <fgColor theme="4" tint="0.59996337778862885"/>
        <bgColor indexed="64"/>
      </patternFill>
    </fill>
    <fill>
      <patternFill patternType="solid">
        <fgColor theme="4"/>
        <bgColor theme="4"/>
      </patternFill>
    </fill>
    <fill>
      <patternFill patternType="solid">
        <fgColor theme="4" tint="0.39997558519241921"/>
        <bgColor indexed="64"/>
      </patternFill>
    </fill>
    <fill>
      <patternFill patternType="solid">
        <fgColor theme="4" tint="-0.249977111117893"/>
        <bgColor indexed="64"/>
      </patternFill>
    </fill>
    <fill>
      <patternFill patternType="solid">
        <fgColor rgb="FFCCECFF"/>
        <bgColor indexed="64"/>
      </patternFill>
    </fill>
    <fill>
      <patternFill patternType="solid">
        <fgColor theme="9" tint="0.59999389629810485"/>
        <bgColor indexed="64"/>
      </patternFill>
    </fill>
    <fill>
      <patternFill patternType="solid">
        <fgColor rgb="FFFFFFFF"/>
        <bgColor rgb="FF000000"/>
      </patternFill>
    </fill>
    <fill>
      <patternFill patternType="solid">
        <fgColor rgb="FFC6E0B4"/>
        <bgColor rgb="FF000000"/>
      </patternFill>
    </fill>
    <fill>
      <patternFill patternType="solid">
        <fgColor rgb="FFCCECFF"/>
        <bgColor rgb="FF000000"/>
      </patternFill>
    </fill>
    <fill>
      <patternFill patternType="solid">
        <fgColor rgb="FFDDEBF7"/>
        <bgColor rgb="FF000000"/>
      </patternFill>
    </fill>
    <fill>
      <patternFill patternType="solid">
        <fgColor rgb="FFBDD7EE"/>
        <bgColor rgb="FF000000"/>
      </patternFill>
    </fill>
    <fill>
      <patternFill patternType="solid">
        <fgColor rgb="FFE7E6E6"/>
        <bgColor rgb="FF000000"/>
      </patternFill>
    </fill>
    <fill>
      <patternFill patternType="solid">
        <fgColor rgb="FFDDEBF7"/>
        <bgColor rgb="FFDDEBF7"/>
      </patternFill>
    </fill>
    <fill>
      <patternFill patternType="solid">
        <fgColor rgb="FF9BC2E6"/>
        <bgColor rgb="FF000000"/>
      </patternFill>
    </fill>
    <fill>
      <patternFill patternType="solid">
        <fgColor rgb="FF5B9BD5"/>
        <bgColor rgb="FF5B9BD5"/>
      </patternFill>
    </fill>
    <fill>
      <patternFill patternType="solid">
        <fgColor rgb="FFD9E1F2"/>
        <bgColor rgb="FF000000"/>
      </patternFill>
    </fill>
    <fill>
      <patternFill patternType="solid">
        <fgColor theme="9" tint="0.79998168889431442"/>
        <bgColor indexed="64"/>
      </patternFill>
    </fill>
    <fill>
      <patternFill patternType="solid">
        <fgColor theme="4" tint="0.79998168889431442"/>
        <bgColor rgb="FF000000"/>
      </patternFill>
    </fill>
    <fill>
      <patternFill patternType="solid">
        <fgColor theme="7" tint="-0.249977111117893"/>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8" tint="0.79998168889431442"/>
        <bgColor rgb="FF000000"/>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39997558519241921"/>
        <bgColor rgb="FF000000"/>
      </patternFill>
    </fill>
  </fills>
  <borders count="45">
    <border>
      <left/>
      <right/>
      <top/>
      <bottom/>
      <diagonal/>
    </border>
    <border>
      <left/>
      <right/>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auto="1"/>
      </right>
      <top/>
      <bottom style="thin">
        <color auto="1"/>
      </bottom>
      <diagonal/>
    </border>
    <border>
      <left/>
      <right style="thin">
        <color auto="1"/>
      </right>
      <top style="thin">
        <color auto="1"/>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auto="1"/>
      </left>
      <right style="thin">
        <color rgb="FFFF0000"/>
      </right>
      <top style="thin">
        <color rgb="FFFF0000"/>
      </top>
      <bottom style="thin">
        <color rgb="FFFF0000"/>
      </bottom>
      <diagonal/>
    </border>
    <border>
      <left style="thin">
        <color indexed="64"/>
      </left>
      <right style="thin">
        <color indexed="64"/>
      </right>
      <top style="thin">
        <color indexed="64"/>
      </top>
      <bottom style="thin">
        <color indexed="64"/>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bottom style="thin">
        <color indexed="64"/>
      </bottom>
      <diagonal/>
    </border>
    <border>
      <left style="double">
        <color auto="1"/>
      </left>
      <right/>
      <top/>
      <bottom/>
      <diagonal/>
    </border>
    <border>
      <left style="double">
        <color indexed="64"/>
      </left>
      <right/>
      <top style="thin">
        <color indexed="64"/>
      </top>
      <bottom style="thin">
        <color indexed="64"/>
      </bottom>
      <diagonal/>
    </border>
    <border>
      <left/>
      <right/>
      <top style="thin">
        <color rgb="FF0070C0"/>
      </top>
      <bottom style="thin">
        <color rgb="FF0070C0"/>
      </bottom>
      <diagonal/>
    </border>
    <border>
      <left style="double">
        <color rgb="FF0070C0"/>
      </left>
      <right/>
      <top/>
      <bottom/>
      <diagonal/>
    </border>
    <border>
      <left style="double">
        <color rgb="FF0070C0"/>
      </left>
      <right/>
      <top style="thin">
        <color rgb="FF0070C0"/>
      </top>
      <bottom/>
      <diagonal/>
    </border>
    <border>
      <left style="double">
        <color rgb="FF0070C0"/>
      </left>
      <right/>
      <top/>
      <bottom style="thin">
        <color rgb="FF0070C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
      <left style="thin">
        <color auto="1"/>
      </left>
      <right style="thin">
        <color indexed="64"/>
      </right>
      <top/>
      <bottom style="thin">
        <color theme="1"/>
      </bottom>
      <diagonal/>
    </border>
    <border>
      <left style="thin">
        <color indexed="64"/>
      </left>
      <right/>
      <top/>
      <bottom style="thin">
        <color theme="1"/>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5" fillId="0" borderId="0" applyNumberFormat="0" applyFill="0" applyBorder="0" applyAlignment="0" applyProtection="0"/>
    <xf numFmtId="0" fontId="7" fillId="0" borderId="0"/>
    <xf numFmtId="0" fontId="1" fillId="0" borderId="0"/>
    <xf numFmtId="9" fontId="1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cellStyleXfs>
  <cellXfs count="1873">
    <xf numFmtId="0" fontId="0" fillId="0" borderId="0" xfId="0"/>
    <xf numFmtId="0" fontId="3" fillId="0" borderId="0" xfId="0" applyFont="1"/>
    <xf numFmtId="0" fontId="5" fillId="0" borderId="0" xfId="4"/>
    <xf numFmtId="0" fontId="4" fillId="0" borderId="0" xfId="0" applyFont="1"/>
    <xf numFmtId="0" fontId="6" fillId="0" borderId="0" xfId="0" applyFont="1" applyAlignment="1"/>
    <xf numFmtId="0" fontId="8" fillId="0" borderId="1" xfId="5" applyFont="1" applyFill="1" applyBorder="1" applyAlignment="1">
      <alignment horizontal="center" vertical="center"/>
    </xf>
    <xf numFmtId="14" fontId="8" fillId="0" borderId="2" xfId="5" applyNumberFormat="1" applyFont="1" applyFill="1" applyBorder="1" applyAlignment="1">
      <alignment horizontal="center" vertical="center" wrapText="1"/>
    </xf>
    <xf numFmtId="14" fontId="8" fillId="0" borderId="3" xfId="5" applyNumberFormat="1" applyFont="1" applyFill="1" applyBorder="1" applyAlignment="1">
      <alignment horizontal="center" vertical="center" wrapText="1"/>
    </xf>
    <xf numFmtId="0" fontId="9" fillId="3" borderId="4" xfId="5" applyFont="1" applyFill="1" applyBorder="1" applyAlignment="1">
      <alignment horizontal="left" vertical="center" indent="1"/>
    </xf>
    <xf numFmtId="164" fontId="9" fillId="3" borderId="5" xfId="1" applyNumberFormat="1" applyFont="1" applyFill="1" applyBorder="1" applyAlignment="1">
      <alignment horizontal="center" vertical="center"/>
    </xf>
    <xf numFmtId="164" fontId="9" fillId="3" borderId="0" xfId="1" applyNumberFormat="1" applyFont="1" applyFill="1" applyBorder="1" applyAlignment="1">
      <alignment horizontal="center" vertical="center"/>
    </xf>
    <xf numFmtId="0" fontId="9" fillId="0" borderId="4" xfId="0" applyFont="1" applyFill="1" applyBorder="1" applyAlignment="1">
      <alignment horizontal="left" vertical="center" indent="4"/>
    </xf>
    <xf numFmtId="164" fontId="9" fillId="0" borderId="5" xfId="1" applyNumberFormat="1" applyFont="1" applyFill="1" applyBorder="1" applyAlignment="1">
      <alignment horizontal="center" vertical="center" wrapText="1"/>
    </xf>
    <xf numFmtId="164" fontId="9" fillId="0" borderId="0" xfId="1" applyNumberFormat="1" applyFont="1" applyFill="1" applyBorder="1" applyAlignment="1">
      <alignment horizontal="center" vertical="center"/>
    </xf>
    <xf numFmtId="0" fontId="10" fillId="0" borderId="4" xfId="0" applyFont="1" applyFill="1" applyBorder="1" applyAlignment="1">
      <alignment horizontal="left" vertical="center" indent="5"/>
    </xf>
    <xf numFmtId="0" fontId="9" fillId="0" borderId="4" xfId="0" applyFont="1" applyFill="1" applyBorder="1" applyAlignment="1">
      <alignment horizontal="left" vertical="center" indent="3"/>
    </xf>
    <xf numFmtId="0" fontId="9" fillId="4" borderId="4" xfId="5" applyFont="1" applyFill="1" applyBorder="1" applyAlignment="1">
      <alignment horizontal="left" vertical="center"/>
    </xf>
    <xf numFmtId="164" fontId="9" fillId="4" borderId="5" xfId="1" applyNumberFormat="1" applyFont="1" applyFill="1" applyBorder="1" applyAlignment="1">
      <alignment horizontal="center" vertical="center"/>
    </xf>
    <xf numFmtId="164" fontId="9" fillId="4" borderId="0" xfId="1" applyNumberFormat="1" applyFont="1" applyFill="1" applyBorder="1" applyAlignment="1">
      <alignment horizontal="center" vertical="center"/>
    </xf>
    <xf numFmtId="0" fontId="0" fillId="4" borderId="0" xfId="0" applyFont="1" applyFill="1" applyBorder="1" applyAlignment="1">
      <alignment horizontal="left" vertical="center" wrapText="1" indent="1"/>
    </xf>
    <xf numFmtId="0" fontId="11" fillId="4" borderId="0" xfId="0" applyFont="1" applyFill="1" applyBorder="1" applyAlignment="1">
      <alignment horizontal="left" vertical="center" wrapText="1" indent="2"/>
    </xf>
    <xf numFmtId="0" fontId="9" fillId="4" borderId="4" xfId="0" applyFont="1" applyFill="1" applyBorder="1" applyAlignment="1">
      <alignment horizontal="left" wrapText="1"/>
    </xf>
    <xf numFmtId="164" fontId="9" fillId="4" borderId="5" xfId="1" applyNumberFormat="1" applyFont="1" applyFill="1" applyBorder="1" applyAlignment="1">
      <alignment horizontal="center"/>
    </xf>
    <xf numFmtId="164" fontId="9" fillId="4" borderId="0" xfId="1" applyNumberFormat="1" applyFont="1" applyFill="1" applyBorder="1" applyAlignment="1">
      <alignment horizontal="center"/>
    </xf>
    <xf numFmtId="0" fontId="9" fillId="0" borderId="4" xfId="0" applyFont="1" applyFill="1" applyBorder="1" applyAlignment="1">
      <alignment horizontal="left" wrapText="1"/>
    </xf>
    <xf numFmtId="164" fontId="9" fillId="0" borderId="5" xfId="1" applyNumberFormat="1" applyFont="1" applyFill="1" applyBorder="1" applyAlignment="1">
      <alignment horizontal="center"/>
    </xf>
    <xf numFmtId="164" fontId="9" fillId="0" borderId="0" xfId="1" applyNumberFormat="1" applyFont="1" applyFill="1" applyBorder="1" applyAlignment="1">
      <alignment horizontal="center"/>
    </xf>
    <xf numFmtId="0" fontId="8" fillId="5" borderId="4" xfId="5" applyFont="1" applyFill="1" applyBorder="1" applyAlignment="1">
      <alignment horizontal="left" vertical="top"/>
    </xf>
    <xf numFmtId="164" fontId="8" fillId="5" borderId="0" xfId="5" applyNumberFormat="1" applyFont="1" applyFill="1" applyBorder="1" applyAlignment="1">
      <alignment horizontal="right" vertical="center"/>
    </xf>
    <xf numFmtId="0" fontId="8" fillId="0" borderId="4" xfId="5" applyFont="1" applyFill="1" applyBorder="1" applyAlignment="1">
      <alignment horizontal="left" vertical="center"/>
    </xf>
    <xf numFmtId="164" fontId="8" fillId="0" borderId="5" xfId="1" applyNumberFormat="1" applyFont="1" applyFill="1" applyBorder="1" applyAlignment="1">
      <alignment horizontal="center" vertical="center"/>
    </xf>
    <xf numFmtId="164" fontId="8" fillId="0" borderId="0" xfId="1" applyNumberFormat="1" applyFont="1" applyFill="1" applyBorder="1" applyAlignment="1">
      <alignment horizontal="center" vertical="center"/>
    </xf>
    <xf numFmtId="0" fontId="9" fillId="0" borderId="4" xfId="0" applyFont="1" applyFill="1" applyBorder="1" applyAlignment="1">
      <alignment horizontal="left"/>
    </xf>
    <xf numFmtId="0" fontId="8" fillId="5" borderId="4" xfId="5" applyFont="1" applyFill="1" applyBorder="1" applyAlignment="1">
      <alignment horizontal="left" vertical="center"/>
    </xf>
    <xf numFmtId="0" fontId="9" fillId="0" borderId="4" xfId="5" applyFont="1" applyFill="1" applyBorder="1" applyAlignment="1">
      <alignment horizontal="left" vertical="center"/>
    </xf>
    <xf numFmtId="164" fontId="9" fillId="0" borderId="0" xfId="5" applyNumberFormat="1" applyFont="1" applyFill="1" applyBorder="1" applyAlignment="1">
      <alignment horizontal="right" vertical="center"/>
    </xf>
    <xf numFmtId="164" fontId="9" fillId="0" borderId="5" xfId="1" applyNumberFormat="1" applyFont="1" applyFill="1" applyBorder="1" applyAlignment="1">
      <alignment horizontal="center" vertical="center"/>
    </xf>
    <xf numFmtId="0" fontId="0" fillId="0" borderId="6" xfId="0" applyBorder="1" applyAlignment="1">
      <alignment horizontal="center" vertical="center"/>
    </xf>
    <xf numFmtId="0" fontId="3" fillId="0" borderId="1" xfId="0" applyFont="1" applyBorder="1" applyAlignment="1">
      <alignment horizontal="center" vertical="center"/>
    </xf>
    <xf numFmtId="0" fontId="12" fillId="4" borderId="4" xfId="0" applyFont="1" applyFill="1" applyBorder="1" applyAlignment="1">
      <alignment horizontal="left" vertical="center" indent="1"/>
    </xf>
    <xf numFmtId="3" fontId="9" fillId="4" borderId="5" xfId="0" applyNumberFormat="1" applyFont="1" applyFill="1" applyBorder="1" applyAlignment="1">
      <alignment horizontal="center" vertical="center"/>
    </xf>
    <xf numFmtId="3" fontId="9" fillId="4" borderId="0" xfId="0" applyNumberFormat="1" applyFont="1" applyFill="1" applyBorder="1" applyAlignment="1">
      <alignment horizontal="center" vertical="center"/>
    </xf>
    <xf numFmtId="3" fontId="12" fillId="4" borderId="0" xfId="0" applyNumberFormat="1" applyFont="1" applyFill="1" applyBorder="1" applyAlignment="1">
      <alignment vertical="center"/>
    </xf>
    <xf numFmtId="0" fontId="12" fillId="5" borderId="4" xfId="0" applyFont="1" applyFill="1" applyBorder="1" applyAlignment="1">
      <alignment horizontal="left" vertical="center" indent="1"/>
    </xf>
    <xf numFmtId="3" fontId="9" fillId="5" borderId="5" xfId="0" applyNumberFormat="1" applyFont="1" applyFill="1" applyBorder="1" applyAlignment="1">
      <alignment horizontal="center" vertical="center"/>
    </xf>
    <xf numFmtId="3" fontId="9" fillId="5" borderId="0" xfId="0" applyNumberFormat="1" applyFont="1" applyFill="1" applyBorder="1" applyAlignment="1">
      <alignment horizontal="center" vertical="center"/>
    </xf>
    <xf numFmtId="3" fontId="12" fillId="5" borderId="0" xfId="0" applyNumberFormat="1" applyFont="1" applyFill="1" applyBorder="1" applyAlignment="1">
      <alignment vertical="center"/>
    </xf>
    <xf numFmtId="0" fontId="12" fillId="0" borderId="4" xfId="0" applyFont="1" applyFill="1" applyBorder="1" applyAlignment="1">
      <alignment horizontal="left" vertical="center" indent="1"/>
    </xf>
    <xf numFmtId="3" fontId="9" fillId="0" borderId="5" xfId="0" applyNumberFormat="1" applyFont="1" applyFill="1" applyBorder="1" applyAlignment="1">
      <alignment horizontal="center" vertical="center"/>
    </xf>
    <xf numFmtId="3" fontId="9" fillId="0" borderId="0" xfId="0" applyNumberFormat="1" applyFont="1" applyFill="1" applyBorder="1" applyAlignment="1">
      <alignment horizontal="center" vertical="center"/>
    </xf>
    <xf numFmtId="3" fontId="12" fillId="0" borderId="0" xfId="0" applyNumberFormat="1" applyFont="1" applyFill="1" applyBorder="1" applyAlignment="1">
      <alignment vertical="center"/>
    </xf>
    <xf numFmtId="0" fontId="13" fillId="6" borderId="7" xfId="0" applyFont="1" applyFill="1" applyBorder="1" applyAlignment="1">
      <alignment vertical="center"/>
    </xf>
    <xf numFmtId="0" fontId="3" fillId="0" borderId="9" xfId="0" applyFont="1" applyBorder="1" applyAlignment="1">
      <alignment horizontal="center" wrapText="1"/>
    </xf>
    <xf numFmtId="0" fontId="3" fillId="0" borderId="10" xfId="0" applyFont="1" applyBorder="1" applyAlignment="1">
      <alignment horizontal="center"/>
    </xf>
    <xf numFmtId="0" fontId="3" fillId="0" borderId="11" xfId="0" applyFont="1" applyBorder="1" applyAlignment="1">
      <alignment horizontal="center"/>
    </xf>
    <xf numFmtId="0" fontId="0" fillId="0" borderId="12" xfId="0" applyBorder="1"/>
    <xf numFmtId="0" fontId="0" fillId="0" borderId="8" xfId="0" applyBorder="1"/>
    <xf numFmtId="0" fontId="0" fillId="0" borderId="7" xfId="0" applyBorder="1"/>
    <xf numFmtId="0" fontId="0" fillId="0" borderId="5" xfId="0" applyBorder="1"/>
    <xf numFmtId="0" fontId="0" fillId="0" borderId="0" xfId="0" applyBorder="1"/>
    <xf numFmtId="0" fontId="0" fillId="0" borderId="4" xfId="0" applyBorder="1"/>
    <xf numFmtId="0" fontId="0" fillId="0" borderId="3" xfId="0" applyBorder="1"/>
    <xf numFmtId="0" fontId="0" fillId="0" borderId="1" xfId="0" applyBorder="1"/>
    <xf numFmtId="0" fontId="0" fillId="0" borderId="6" xfId="0" applyBorder="1"/>
    <xf numFmtId="0" fontId="13" fillId="7" borderId="6" xfId="5" applyFont="1" applyFill="1" applyBorder="1" applyAlignment="1">
      <alignment horizontal="left" vertical="center" wrapText="1"/>
    </xf>
    <xf numFmtId="0" fontId="13" fillId="7" borderId="2" xfId="5" applyFont="1" applyFill="1" applyBorder="1" applyAlignment="1">
      <alignment horizontal="center" vertical="center" wrapText="1"/>
    </xf>
    <xf numFmtId="0" fontId="13" fillId="7" borderId="3" xfId="5" applyFont="1" applyFill="1" applyBorder="1" applyAlignment="1">
      <alignment horizontal="center" vertical="center" wrapText="1"/>
    </xf>
    <xf numFmtId="11" fontId="13" fillId="7" borderId="3" xfId="5" applyNumberFormat="1" applyFont="1" applyFill="1" applyBorder="1" applyAlignment="1">
      <alignment horizontal="center" vertical="center"/>
    </xf>
    <xf numFmtId="164" fontId="13" fillId="6" borderId="8" xfId="1" applyNumberFormat="1" applyFont="1" applyFill="1" applyBorder="1" applyAlignment="1">
      <alignment vertical="center" wrapText="1"/>
    </xf>
    <xf numFmtId="165" fontId="13" fillId="6" borderId="12" xfId="1" applyNumberFormat="1" applyFont="1" applyFill="1" applyBorder="1" applyAlignment="1">
      <alignment vertical="center" wrapText="1"/>
    </xf>
    <xf numFmtId="165" fontId="13" fillId="6" borderId="8" xfId="1" applyNumberFormat="1" applyFont="1" applyFill="1" applyBorder="1" applyAlignment="1">
      <alignment vertical="center" wrapText="1"/>
    </xf>
    <xf numFmtId="164" fontId="12" fillId="5" borderId="4" xfId="1" applyNumberFormat="1" applyFont="1" applyFill="1" applyBorder="1" applyAlignment="1">
      <alignment horizontal="left" indent="1"/>
    </xf>
    <xf numFmtId="165" fontId="12" fillId="5" borderId="0" xfId="1" applyNumberFormat="1" applyFont="1" applyFill="1" applyBorder="1" applyAlignment="1">
      <alignment horizontal="right"/>
    </xf>
    <xf numFmtId="165" fontId="12" fillId="5" borderId="5" xfId="1" applyNumberFormat="1" applyFont="1" applyFill="1" applyBorder="1"/>
    <xf numFmtId="164" fontId="12" fillId="0" borderId="4" xfId="1" applyNumberFormat="1" applyFont="1" applyFill="1" applyBorder="1" applyAlignment="1">
      <alignment horizontal="left" indent="1"/>
    </xf>
    <xf numFmtId="165" fontId="12" fillId="0" borderId="0" xfId="1" applyNumberFormat="1" applyFont="1" applyFill="1" applyBorder="1" applyAlignment="1">
      <alignment horizontal="right"/>
    </xf>
    <xf numFmtId="165" fontId="12" fillId="0" borderId="5" xfId="1" applyNumberFormat="1" applyFont="1" applyFill="1" applyBorder="1"/>
    <xf numFmtId="0" fontId="13" fillId="7" borderId="6" xfId="5" applyFont="1" applyFill="1" applyBorder="1" applyAlignment="1">
      <alignment horizontal="left" vertical="center"/>
    </xf>
    <xf numFmtId="0" fontId="13" fillId="7" borderId="3" xfId="5" applyFont="1" applyFill="1" applyBorder="1" applyAlignment="1">
      <alignment horizontal="center" vertical="center"/>
    </xf>
    <xf numFmtId="164" fontId="13" fillId="6" borderId="12" xfId="1" applyNumberFormat="1" applyFont="1" applyFill="1" applyBorder="1" applyAlignment="1">
      <alignment vertical="center" wrapText="1"/>
    </xf>
    <xf numFmtId="0" fontId="13" fillId="7" borderId="6" xfId="5" applyFont="1" applyFill="1" applyBorder="1" applyAlignment="1">
      <alignment horizontal="center" vertical="center"/>
    </xf>
    <xf numFmtId="164" fontId="12" fillId="5" borderId="5" xfId="1" applyNumberFormat="1" applyFont="1" applyFill="1" applyBorder="1" applyAlignment="1">
      <alignment horizontal="right"/>
    </xf>
    <xf numFmtId="164" fontId="12" fillId="0" borderId="5" xfId="1" applyNumberFormat="1" applyFont="1" applyFill="1" applyBorder="1" applyAlignment="1">
      <alignment horizontal="right"/>
    </xf>
    <xf numFmtId="0" fontId="13" fillId="0" borderId="2" xfId="0" applyFont="1" applyFill="1" applyBorder="1" applyAlignment="1">
      <alignment horizontal="center" vertical="center" wrapText="1"/>
    </xf>
    <xf numFmtId="0" fontId="13" fillId="0" borderId="6" xfId="0" applyFont="1" applyFill="1" applyBorder="1" applyAlignment="1">
      <alignment horizontal="center" vertical="center"/>
    </xf>
    <xf numFmtId="0" fontId="12" fillId="0" borderId="4" xfId="0" applyFont="1" applyFill="1" applyBorder="1" applyAlignment="1">
      <alignment horizontal="left" indent="1"/>
    </xf>
    <xf numFmtId="167" fontId="12" fillId="0" borderId="0" xfId="1" applyNumberFormat="1" applyFont="1" applyFill="1" applyBorder="1" applyAlignment="1">
      <alignment horizontal="right"/>
    </xf>
    <xf numFmtId="167" fontId="12" fillId="0" borderId="7" xfId="1" applyNumberFormat="1" applyFont="1" applyFill="1" applyBorder="1" applyAlignment="1">
      <alignment horizontal="right"/>
    </xf>
    <xf numFmtId="168" fontId="12" fillId="0" borderId="12" xfId="0" applyNumberFormat="1" applyFont="1" applyFill="1" applyBorder="1" applyAlignment="1">
      <alignment horizontal="right"/>
    </xf>
    <xf numFmtId="0" fontId="14" fillId="2" borderId="4" xfId="3" applyFont="1" applyBorder="1" applyAlignment="1">
      <alignment horizontal="left" indent="1"/>
    </xf>
    <xf numFmtId="167" fontId="14" fillId="2" borderId="0" xfId="3" applyNumberFormat="1" applyFont="1" applyBorder="1" applyAlignment="1">
      <alignment horizontal="right"/>
    </xf>
    <xf numFmtId="167" fontId="14" fillId="2" borderId="4" xfId="3" applyNumberFormat="1" applyFont="1" applyBorder="1" applyAlignment="1">
      <alignment horizontal="right"/>
    </xf>
    <xf numFmtId="168" fontId="14" fillId="2" borderId="5" xfId="3" applyNumberFormat="1" applyFont="1" applyBorder="1" applyAlignment="1">
      <alignment horizontal="right"/>
    </xf>
    <xf numFmtId="167" fontId="12" fillId="0" borderId="4" xfId="1" applyNumberFormat="1" applyFont="1" applyFill="1" applyBorder="1" applyAlignment="1">
      <alignment horizontal="right"/>
    </xf>
    <xf numFmtId="168" fontId="12" fillId="0" borderId="5" xfId="0" applyNumberFormat="1" applyFont="1" applyFill="1" applyBorder="1" applyAlignment="1">
      <alignment horizontal="right"/>
    </xf>
    <xf numFmtId="0" fontId="14" fillId="2" borderId="15" xfId="3" applyFont="1" applyBorder="1" applyAlignment="1">
      <alignment horizontal="left" indent="1"/>
    </xf>
    <xf numFmtId="167" fontId="14" fillId="2" borderId="16" xfId="3" applyNumberFormat="1" applyFont="1" applyBorder="1" applyAlignment="1">
      <alignment horizontal="right"/>
    </xf>
    <xf numFmtId="167" fontId="14" fillId="2" borderId="17" xfId="3" applyNumberFormat="1" applyFont="1" applyBorder="1" applyAlignment="1">
      <alignment horizontal="right"/>
    </xf>
    <xf numFmtId="168" fontId="14" fillId="2" borderId="18" xfId="3" applyNumberFormat="1" applyFont="1" applyBorder="1" applyAlignment="1">
      <alignment horizontal="right"/>
    </xf>
    <xf numFmtId="167" fontId="12" fillId="5" borderId="0" xfId="1" applyNumberFormat="1" applyFont="1" applyFill="1" applyBorder="1" applyAlignment="1">
      <alignment horizontal="right"/>
    </xf>
    <xf numFmtId="164" fontId="13" fillId="6" borderId="7" xfId="1" applyNumberFormat="1" applyFont="1" applyFill="1" applyBorder="1" applyAlignment="1">
      <alignment vertical="center" wrapText="1"/>
    </xf>
    <xf numFmtId="3" fontId="15" fillId="8" borderId="8" xfId="0" applyNumberFormat="1" applyFont="1" applyFill="1" applyBorder="1"/>
    <xf numFmtId="168" fontId="15" fillId="8" borderId="12" xfId="0" applyNumberFormat="1" applyFont="1" applyFill="1" applyBorder="1" applyAlignment="1">
      <alignment horizontal="right"/>
    </xf>
    <xf numFmtId="0" fontId="16" fillId="0" borderId="7" xfId="0" applyFont="1" applyBorder="1" applyAlignment="1">
      <alignment horizontal="left" vertical="center" indent="1"/>
    </xf>
    <xf numFmtId="3" fontId="12" fillId="5" borderId="0" xfId="0" applyNumberFormat="1" applyFont="1" applyFill="1" applyBorder="1" applyAlignment="1">
      <alignment horizontal="right"/>
    </xf>
    <xf numFmtId="0" fontId="16" fillId="0" borderId="12" xfId="0" applyFont="1" applyBorder="1" applyAlignment="1">
      <alignment horizontal="right" vertical="center"/>
    </xf>
    <xf numFmtId="0" fontId="3" fillId="0" borderId="19" xfId="6" applyFont="1" applyBorder="1" applyAlignment="1">
      <alignment horizontal="center" vertical="center"/>
    </xf>
    <xf numFmtId="0" fontId="3" fillId="0" borderId="19" xfId="6" applyFont="1" applyBorder="1" applyAlignment="1">
      <alignment horizontal="center" vertical="center" wrapText="1"/>
    </xf>
    <xf numFmtId="0" fontId="1" fillId="5" borderId="9" xfId="6" applyFont="1" applyFill="1" applyBorder="1" applyAlignment="1">
      <alignment vertical="center" wrapText="1"/>
    </xf>
    <xf numFmtId="0" fontId="1" fillId="5" borderId="10" xfId="6" applyFont="1" applyFill="1" applyBorder="1" applyAlignment="1">
      <alignment vertical="center" wrapText="1"/>
    </xf>
    <xf numFmtId="0" fontId="1" fillId="5" borderId="11" xfId="6" applyFont="1" applyFill="1" applyBorder="1" applyAlignment="1">
      <alignment vertical="center" wrapText="1"/>
    </xf>
    <xf numFmtId="0" fontId="1" fillId="0" borderId="19" xfId="6" applyBorder="1" applyAlignment="1">
      <alignment horizontal="center"/>
    </xf>
    <xf numFmtId="167" fontId="1" fillId="0" borderId="19" xfId="1" applyNumberFormat="1" applyFont="1" applyFill="1" applyBorder="1"/>
    <xf numFmtId="9" fontId="0" fillId="0" borderId="19" xfId="7" applyNumberFormat="1" applyFont="1" applyFill="1" applyBorder="1" applyAlignment="1">
      <alignment horizontal="center"/>
    </xf>
    <xf numFmtId="0" fontId="3" fillId="0" borderId="19" xfId="6" applyFont="1" applyBorder="1" applyAlignment="1">
      <alignment horizontal="center"/>
    </xf>
    <xf numFmtId="167" fontId="3" fillId="0" borderId="19" xfId="1" applyNumberFormat="1" applyFont="1" applyFill="1" applyBorder="1"/>
    <xf numFmtId="9" fontId="3" fillId="0" borderId="19" xfId="7" applyNumberFormat="1" applyFont="1" applyFill="1" applyBorder="1" applyAlignment="1">
      <alignment horizontal="center"/>
    </xf>
    <xf numFmtId="0" fontId="3" fillId="0" borderId="14" xfId="6" applyFont="1" applyBorder="1" applyAlignment="1">
      <alignment horizontal="center" vertical="center"/>
    </xf>
    <xf numFmtId="0" fontId="1" fillId="0" borderId="8" xfId="6" applyBorder="1" applyAlignment="1">
      <alignment horizontal="center"/>
    </xf>
    <xf numFmtId="0" fontId="1" fillId="0" borderId="0" xfId="6" applyBorder="1" applyAlignment="1">
      <alignment horizontal="center"/>
    </xf>
    <xf numFmtId="4" fontId="0" fillId="0" borderId="0" xfId="0" applyNumberFormat="1"/>
    <xf numFmtId="9" fontId="0" fillId="0" borderId="0" xfId="2" applyFont="1"/>
    <xf numFmtId="4" fontId="0" fillId="0" borderId="0" xfId="0" applyNumberFormat="1" applyBorder="1"/>
    <xf numFmtId="9" fontId="0" fillId="0" borderId="0" xfId="2" applyFont="1" applyBorder="1"/>
    <xf numFmtId="0" fontId="0" fillId="0" borderId="20" xfId="0" applyBorder="1"/>
    <xf numFmtId="0" fontId="1" fillId="0" borderId="16" xfId="6" applyBorder="1" applyAlignment="1">
      <alignment horizontal="center"/>
    </xf>
    <xf numFmtId="4" fontId="0" fillId="0" borderId="16" xfId="0" applyNumberFormat="1" applyBorder="1"/>
    <xf numFmtId="9" fontId="0" fillId="0" borderId="16" xfId="2" applyFont="1" applyBorder="1"/>
    <xf numFmtId="9" fontId="0" fillId="0" borderId="21" xfId="2" applyFont="1" applyBorder="1"/>
    <xf numFmtId="0" fontId="0" fillId="0" borderId="0" xfId="6" quotePrefix="1" applyFont="1" applyBorder="1" applyAlignment="1">
      <alignment horizontal="center"/>
    </xf>
    <xf numFmtId="0" fontId="0" fillId="0" borderId="0" xfId="6" applyFont="1" applyBorder="1" applyAlignment="1">
      <alignment horizontal="center"/>
    </xf>
    <xf numFmtId="0" fontId="3" fillId="0" borderId="19" xfId="6" applyFont="1" applyFill="1" applyBorder="1" applyAlignment="1">
      <alignment horizontal="center" vertical="center" wrapText="1"/>
    </xf>
    <xf numFmtId="0" fontId="0" fillId="0" borderId="0" xfId="0" applyFont="1"/>
    <xf numFmtId="0" fontId="0" fillId="0" borderId="6" xfId="0" applyFont="1" applyBorder="1"/>
    <xf numFmtId="0" fontId="3" fillId="0" borderId="19" xfId="0" applyFont="1" applyFill="1" applyBorder="1" applyAlignment="1">
      <alignment horizontal="center" wrapText="1"/>
    </xf>
    <xf numFmtId="0" fontId="3" fillId="0" borderId="9" xfId="0" applyFont="1" applyFill="1" applyBorder="1" applyAlignment="1">
      <alignment horizontal="center" wrapText="1"/>
    </xf>
    <xf numFmtId="0" fontId="3" fillId="0" borderId="11" xfId="0" applyFont="1" applyFill="1" applyBorder="1" applyAlignment="1">
      <alignment horizontal="center" wrapText="1"/>
    </xf>
    <xf numFmtId="1" fontId="18" fillId="0" borderId="19"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 fontId="18" fillId="0" borderId="11" xfId="0" applyNumberFormat="1" applyFont="1" applyFill="1" applyBorder="1" applyAlignment="1">
      <alignment horizontal="center" vertical="center" wrapText="1"/>
    </xf>
    <xf numFmtId="0" fontId="19" fillId="0" borderId="4" xfId="0" applyFont="1" applyFill="1" applyBorder="1" applyAlignment="1">
      <alignment horizontal="left" vertical="top" wrapText="1" indent="1"/>
    </xf>
    <xf numFmtId="167" fontId="0" fillId="4" borderId="5" xfId="1" applyNumberFormat="1" applyFont="1" applyFill="1" applyBorder="1"/>
    <xf numFmtId="167" fontId="0" fillId="4" borderId="0" xfId="1" applyNumberFormat="1" applyFont="1" applyFill="1" applyBorder="1"/>
    <xf numFmtId="167" fontId="0" fillId="4" borderId="4" xfId="1" applyNumberFormat="1" applyFont="1" applyFill="1" applyBorder="1"/>
    <xf numFmtId="0" fontId="19" fillId="5" borderId="4" xfId="0" applyFont="1" applyFill="1" applyBorder="1" applyAlignment="1">
      <alignment horizontal="left" vertical="top" wrapText="1" indent="1"/>
    </xf>
    <xf numFmtId="167" fontId="0" fillId="5" borderId="5" xfId="1" applyNumberFormat="1" applyFont="1" applyFill="1" applyBorder="1"/>
    <xf numFmtId="167" fontId="0" fillId="5" borderId="0" xfId="1" applyNumberFormat="1" applyFont="1" applyFill="1" applyBorder="1"/>
    <xf numFmtId="167" fontId="0" fillId="5" borderId="4" xfId="1" applyNumberFormat="1" applyFont="1" applyFill="1" applyBorder="1"/>
    <xf numFmtId="0" fontId="19" fillId="5" borderId="4" xfId="0" applyFont="1" applyFill="1" applyBorder="1" applyAlignment="1">
      <alignment horizontal="left" vertical="center" wrapText="1" indent="1"/>
    </xf>
    <xf numFmtId="167" fontId="0" fillId="5" borderId="5" xfId="1" applyNumberFormat="1" applyFont="1" applyFill="1" applyBorder="1" applyAlignment="1">
      <alignment vertical="center"/>
    </xf>
    <xf numFmtId="167" fontId="0" fillId="5" borderId="0" xfId="1" applyNumberFormat="1" applyFont="1" applyFill="1" applyBorder="1" applyAlignment="1">
      <alignment vertical="center"/>
    </xf>
    <xf numFmtId="167" fontId="0" fillId="5" borderId="4" xfId="1" applyNumberFormat="1" applyFont="1" applyFill="1" applyBorder="1" applyAlignment="1">
      <alignment vertical="center"/>
    </xf>
    <xf numFmtId="167" fontId="0" fillId="4" borderId="22" xfId="1" applyNumberFormat="1" applyFont="1" applyFill="1" applyBorder="1"/>
    <xf numFmtId="167" fontId="0" fillId="4" borderId="23" xfId="1" applyNumberFormat="1" applyFont="1" applyFill="1" applyBorder="1"/>
    <xf numFmtId="167" fontId="0" fillId="4" borderId="24" xfId="1" applyNumberFormat="1" applyFont="1" applyFill="1" applyBorder="1"/>
    <xf numFmtId="0" fontId="3" fillId="6" borderId="25" xfId="0" applyFont="1" applyFill="1" applyBorder="1"/>
    <xf numFmtId="3" fontId="3" fillId="6" borderId="26" xfId="0" applyNumberFormat="1" applyFont="1" applyFill="1" applyBorder="1" applyAlignment="1">
      <alignment horizontal="center"/>
    </xf>
    <xf numFmtId="3" fontId="3" fillId="6" borderId="25" xfId="0" applyNumberFormat="1" applyFont="1" applyFill="1" applyBorder="1" applyAlignment="1">
      <alignment horizontal="center"/>
    </xf>
    <xf numFmtId="0" fontId="0" fillId="0" borderId="6" xfId="0" applyFill="1" applyBorder="1"/>
    <xf numFmtId="1" fontId="18" fillId="0" borderId="9" xfId="0" applyNumberFormat="1" applyFont="1" applyFill="1" applyBorder="1" applyAlignment="1">
      <alignment horizontal="center" vertical="center" wrapText="1"/>
    </xf>
    <xf numFmtId="0" fontId="3" fillId="0" borderId="19" xfId="0" applyFont="1" applyBorder="1" applyAlignment="1">
      <alignment horizontal="center" vertical="center"/>
    </xf>
    <xf numFmtId="0" fontId="0" fillId="0" borderId="7" xfId="0" applyBorder="1" applyAlignment="1">
      <alignment horizontal="left" indent="1"/>
    </xf>
    <xf numFmtId="167" fontId="0" fillId="0" borderId="0" xfId="1" applyNumberFormat="1" applyFont="1"/>
    <xf numFmtId="0" fontId="0" fillId="0" borderId="4" xfId="0" applyFill="1" applyBorder="1" applyAlignment="1">
      <alignment horizontal="left" indent="1"/>
    </xf>
    <xf numFmtId="167" fontId="0" fillId="0" borderId="0" xfId="1" applyNumberFormat="1" applyFont="1" applyFill="1"/>
    <xf numFmtId="0" fontId="0" fillId="0" borderId="4" xfId="0" applyBorder="1" applyAlignment="1">
      <alignment horizontal="left" indent="1"/>
    </xf>
    <xf numFmtId="0" fontId="3" fillId="6" borderId="7" xfId="0" applyFont="1" applyFill="1" applyBorder="1"/>
    <xf numFmtId="167" fontId="3" fillId="6" borderId="8" xfId="0" applyNumberFormat="1" applyFont="1" applyFill="1" applyBorder="1"/>
    <xf numFmtId="0" fontId="2" fillId="9" borderId="12" xfId="0" applyFont="1" applyFill="1" applyBorder="1" applyAlignment="1">
      <alignment vertical="center" wrapText="1"/>
    </xf>
    <xf numFmtId="11" fontId="2" fillId="9" borderId="12" xfId="0" applyNumberFormat="1" applyFont="1" applyFill="1" applyBorder="1" applyAlignment="1">
      <alignment vertical="center" wrapText="1"/>
    </xf>
    <xf numFmtId="11" fontId="2" fillId="9" borderId="7" xfId="0" applyNumberFormat="1" applyFont="1" applyFill="1" applyBorder="1" applyAlignment="1">
      <alignment vertical="center" wrapText="1"/>
    </xf>
    <xf numFmtId="11" fontId="2" fillId="9" borderId="8" xfId="0" applyNumberFormat="1" applyFont="1" applyFill="1" applyBorder="1" applyAlignment="1">
      <alignment vertical="center" wrapText="1"/>
    </xf>
    <xf numFmtId="11" fontId="2" fillId="9" borderId="11" xfId="0" applyNumberFormat="1" applyFont="1" applyFill="1" applyBorder="1" applyAlignment="1">
      <alignment vertical="center" wrapText="1"/>
    </xf>
    <xf numFmtId="11" fontId="2" fillId="9" borderId="0" xfId="0" applyNumberFormat="1" applyFont="1" applyFill="1" applyAlignment="1">
      <alignment vertical="center" wrapText="1"/>
    </xf>
    <xf numFmtId="0" fontId="0" fillId="0" borderId="5" xfId="0" applyFill="1" applyBorder="1"/>
    <xf numFmtId="169" fontId="0" fillId="0" borderId="12" xfId="0" applyNumberFormat="1" applyFont="1" applyFill="1" applyBorder="1" applyAlignment="1">
      <alignment horizontal="center" vertical="center"/>
    </xf>
    <xf numFmtId="169" fontId="0" fillId="0" borderId="7" xfId="0" applyNumberFormat="1" applyFont="1" applyFill="1" applyBorder="1" applyAlignment="1">
      <alignment horizontal="center" vertical="center"/>
    </xf>
    <xf numFmtId="169" fontId="0" fillId="0" borderId="14" xfId="0" applyNumberFormat="1" applyFont="1" applyFill="1" applyBorder="1" applyAlignment="1">
      <alignment horizontal="center" vertical="center"/>
    </xf>
    <xf numFmtId="169" fontId="0" fillId="0" borderId="5" xfId="0" applyNumberFormat="1" applyFont="1" applyFill="1" applyBorder="1" applyAlignment="1">
      <alignment horizontal="center" vertical="center"/>
    </xf>
    <xf numFmtId="169" fontId="0" fillId="0" borderId="4" xfId="0" applyNumberFormat="1" applyFont="1" applyFill="1" applyBorder="1" applyAlignment="1">
      <alignment horizontal="center" vertical="center"/>
    </xf>
    <xf numFmtId="169" fontId="0" fillId="0" borderId="0" xfId="0" applyNumberFormat="1" applyFont="1" applyFill="1" applyBorder="1" applyAlignment="1">
      <alignment horizontal="center" vertical="center"/>
    </xf>
    <xf numFmtId="169" fontId="0" fillId="0" borderId="5" xfId="0" applyNumberFormat="1" applyFont="1" applyBorder="1" applyAlignment="1">
      <alignment horizontal="center" vertical="center"/>
    </xf>
    <xf numFmtId="169" fontId="0" fillId="0" borderId="4" xfId="0" applyNumberFormat="1" applyFont="1" applyBorder="1" applyAlignment="1">
      <alignment horizontal="center" vertical="center"/>
    </xf>
    <xf numFmtId="169" fontId="0" fillId="0" borderId="0" xfId="0" applyNumberFormat="1" applyFont="1" applyBorder="1" applyAlignment="1">
      <alignment horizontal="center" vertical="center"/>
    </xf>
    <xf numFmtId="169" fontId="0" fillId="0" borderId="3" xfId="0" applyNumberFormat="1" applyFont="1" applyBorder="1" applyAlignment="1">
      <alignment horizontal="center" vertical="center"/>
    </xf>
    <xf numFmtId="169" fontId="0" fillId="0" borderId="6" xfId="0" applyNumberFormat="1" applyFont="1" applyBorder="1" applyAlignment="1">
      <alignment horizontal="center" vertical="center"/>
    </xf>
    <xf numFmtId="169" fontId="0" fillId="0" borderId="1" xfId="0" applyNumberFormat="1" applyFont="1" applyBorder="1" applyAlignment="1">
      <alignment horizontal="center" vertical="center"/>
    </xf>
    <xf numFmtId="0" fontId="12" fillId="0" borderId="1" xfId="0" applyFont="1" applyFill="1" applyBorder="1" applyAlignment="1" applyProtection="1">
      <alignment vertical="top" wrapText="1"/>
      <protection locked="0"/>
    </xf>
    <xf numFmtId="0" fontId="8" fillId="0" borderId="19" xfId="0" applyNumberFormat="1" applyFont="1" applyFill="1" applyBorder="1" applyAlignment="1">
      <alignment horizontal="center" vertical="center"/>
    </xf>
    <xf numFmtId="1" fontId="8" fillId="0" borderId="19" xfId="0" applyNumberFormat="1" applyFont="1" applyFill="1" applyBorder="1" applyAlignment="1">
      <alignment horizontal="center" vertical="center"/>
    </xf>
    <xf numFmtId="0" fontId="9" fillId="4" borderId="4" xfId="0" applyFont="1" applyFill="1" applyBorder="1" applyAlignment="1">
      <alignment horizontal="left" indent="1"/>
    </xf>
    <xf numFmtId="3" fontId="9" fillId="4" borderId="0" xfId="0" applyNumberFormat="1" applyFont="1" applyFill="1" applyBorder="1"/>
    <xf numFmtId="170" fontId="9" fillId="4" borderId="4" xfId="0" applyNumberFormat="1" applyFont="1" applyFill="1" applyBorder="1" applyAlignment="1">
      <alignment horizontal="left" indent="1"/>
    </xf>
    <xf numFmtId="3" fontId="9" fillId="0" borderId="0" xfId="0" applyNumberFormat="1" applyFont="1" applyFill="1" applyBorder="1"/>
    <xf numFmtId="170" fontId="8" fillId="6" borderId="7" xfId="0" applyNumberFormat="1" applyFont="1" applyFill="1" applyBorder="1"/>
    <xf numFmtId="3" fontId="8" fillId="6" borderId="8" xfId="0" applyNumberFormat="1" applyFont="1" applyFill="1" applyBorder="1"/>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10" borderId="4" xfId="0" applyFont="1" applyFill="1" applyBorder="1" applyAlignment="1">
      <alignment horizontal="left" vertical="center" wrapText="1"/>
    </xf>
    <xf numFmtId="171" fontId="8" fillId="10" borderId="0" xfId="1" applyNumberFormat="1" applyFont="1" applyFill="1" applyBorder="1" applyAlignment="1">
      <alignment horizontal="right" vertical="center"/>
    </xf>
    <xf numFmtId="167" fontId="8" fillId="10" borderId="0" xfId="1" applyNumberFormat="1" applyFont="1" applyFill="1" applyBorder="1" applyAlignment="1">
      <alignment horizontal="right" vertical="center"/>
    </xf>
    <xf numFmtId="0" fontId="9" fillId="0" borderId="4" xfId="0" applyFont="1" applyFill="1" applyBorder="1" applyAlignment="1">
      <alignment horizontal="left" vertical="center" wrapText="1" indent="2"/>
    </xf>
    <xf numFmtId="171" fontId="9" fillId="0" borderId="0" xfId="1" applyNumberFormat="1" applyFont="1" applyFill="1" applyBorder="1" applyAlignment="1">
      <alignment horizontal="right" vertical="center"/>
    </xf>
    <xf numFmtId="167" fontId="9" fillId="0" borderId="0" xfId="1" applyNumberFormat="1" applyFont="1" applyFill="1" applyBorder="1" applyAlignment="1">
      <alignment horizontal="right" vertical="center"/>
    </xf>
    <xf numFmtId="0" fontId="8" fillId="11" borderId="7" xfId="0" applyFont="1" applyFill="1" applyBorder="1" applyAlignment="1">
      <alignment horizontal="left" vertical="center" wrapText="1"/>
    </xf>
    <xf numFmtId="171" fontId="8" fillId="11" borderId="0" xfId="1" applyNumberFormat="1" applyFont="1" applyFill="1" applyBorder="1" applyAlignment="1">
      <alignment horizontal="right" vertical="center"/>
    </xf>
    <xf numFmtId="167" fontId="8" fillId="11" borderId="0" xfId="1" applyNumberFormat="1" applyFont="1" applyFill="1" applyBorder="1" applyAlignment="1">
      <alignment horizontal="right" vertical="center"/>
    </xf>
    <xf numFmtId="3" fontId="8" fillId="10" borderId="0" xfId="1" applyNumberFormat="1" applyFont="1" applyFill="1" applyBorder="1" applyAlignment="1">
      <alignment horizontal="right" vertical="center"/>
    </xf>
    <xf numFmtId="3" fontId="9" fillId="0" borderId="0" xfId="1" applyNumberFormat="1" applyFont="1" applyFill="1" applyBorder="1" applyAlignment="1">
      <alignment horizontal="right" vertical="center"/>
    </xf>
    <xf numFmtId="0" fontId="10" fillId="0" borderId="4" xfId="0" applyFont="1" applyFill="1" applyBorder="1" applyAlignment="1">
      <alignment horizontal="left" vertical="center" wrapText="1" indent="3"/>
    </xf>
    <xf numFmtId="1" fontId="10" fillId="0" borderId="0" xfId="1" applyNumberFormat="1" applyFont="1" applyFill="1" applyBorder="1" applyAlignment="1">
      <alignment horizontal="right" vertical="center"/>
    </xf>
    <xf numFmtId="167" fontId="10" fillId="0" borderId="0" xfId="1" applyNumberFormat="1" applyFont="1" applyFill="1" applyBorder="1" applyAlignment="1">
      <alignment horizontal="right" vertical="center"/>
    </xf>
    <xf numFmtId="3" fontId="10" fillId="0" borderId="0" xfId="1" applyNumberFormat="1" applyFont="1" applyFill="1" applyBorder="1" applyAlignment="1">
      <alignment horizontal="right" vertical="center"/>
    </xf>
    <xf numFmtId="1" fontId="9" fillId="0" borderId="0" xfId="1" applyNumberFormat="1" applyFont="1" applyFill="1" applyBorder="1" applyAlignment="1">
      <alignment horizontal="right" vertical="center"/>
    </xf>
    <xf numFmtId="3" fontId="8" fillId="11" borderId="0" xfId="1" applyNumberFormat="1" applyFont="1" applyFill="1" applyBorder="1" applyAlignment="1">
      <alignment horizontal="right" vertical="center"/>
    </xf>
    <xf numFmtId="0" fontId="8" fillId="0" borderId="19" xfId="0" applyNumberFormat="1" applyFont="1" applyBorder="1" applyAlignment="1">
      <alignment horizontal="center" vertical="center"/>
    </xf>
    <xf numFmtId="0" fontId="9" fillId="0" borderId="4" xfId="0" applyFont="1" applyBorder="1" applyAlignment="1">
      <alignment horizontal="left" indent="1"/>
    </xf>
    <xf numFmtId="3" fontId="9" fillId="0" borderId="0" xfId="0" applyNumberFormat="1" applyFont="1" applyBorder="1"/>
    <xf numFmtId="0" fontId="8" fillId="6" borderId="7" xfId="0" applyFont="1" applyFill="1" applyBorder="1"/>
    <xf numFmtId="0" fontId="0" fillId="4" borderId="0" xfId="0" applyFill="1"/>
    <xf numFmtId="9" fontId="0" fillId="4" borderId="0" xfId="2" applyFont="1" applyFill="1"/>
    <xf numFmtId="0" fontId="8" fillId="6" borderId="4" xfId="0" applyFont="1" applyFill="1" applyBorder="1" applyAlignment="1">
      <alignment vertical="center" wrapText="1"/>
    </xf>
    <xf numFmtId="172" fontId="8" fillId="6" borderId="0" xfId="1" applyNumberFormat="1" applyFont="1" applyFill="1" applyBorder="1" applyAlignment="1">
      <alignment horizontal="center" vertical="center" wrapText="1"/>
    </xf>
    <xf numFmtId="172" fontId="8" fillId="6" borderId="0" xfId="1" applyNumberFormat="1" applyFont="1" applyFill="1" applyBorder="1" applyAlignment="1">
      <alignment horizontal="right" vertical="center" wrapText="1"/>
    </xf>
    <xf numFmtId="0" fontId="9" fillId="0" borderId="4" xfId="0" applyFont="1" applyFill="1" applyBorder="1" applyAlignment="1">
      <alignment horizontal="left" vertical="center" wrapText="1" indent="1"/>
    </xf>
    <xf numFmtId="167" fontId="9" fillId="0" borderId="0" xfId="1" applyNumberFormat="1" applyFont="1" applyFill="1" applyBorder="1" applyAlignment="1">
      <alignment horizontal="center" vertical="center"/>
    </xf>
    <xf numFmtId="0" fontId="9" fillId="0" borderId="4" xfId="0" quotePrefix="1" applyFont="1" applyFill="1" applyBorder="1" applyAlignment="1">
      <alignment horizontal="left" vertical="center" wrapText="1" indent="3"/>
    </xf>
    <xf numFmtId="49" fontId="9" fillId="0" borderId="4" xfId="0" quotePrefix="1" applyNumberFormat="1" applyFont="1" applyFill="1" applyBorder="1" applyAlignment="1">
      <alignment horizontal="left" vertical="center" wrapText="1" indent="3"/>
    </xf>
    <xf numFmtId="167" fontId="8" fillId="6" borderId="0" xfId="1" applyNumberFormat="1" applyFont="1" applyFill="1" applyBorder="1" applyAlignment="1">
      <alignment horizontal="center" vertical="center" wrapText="1"/>
    </xf>
    <xf numFmtId="167" fontId="8" fillId="6" borderId="0" xfId="1" applyNumberFormat="1" applyFont="1" applyFill="1" applyBorder="1" applyAlignment="1">
      <alignment horizontal="right" vertical="center" wrapText="1"/>
    </xf>
    <xf numFmtId="0" fontId="8" fillId="6" borderId="4" xfId="0" applyFont="1" applyFill="1" applyBorder="1" applyAlignment="1">
      <alignment horizontal="left" vertical="center" wrapText="1"/>
    </xf>
    <xf numFmtId="167" fontId="8" fillId="6" borderId="0" xfId="1" applyNumberFormat="1" applyFont="1" applyFill="1" applyBorder="1" applyAlignment="1">
      <alignment horizontal="center" vertical="center"/>
    </xf>
    <xf numFmtId="167" fontId="8" fillId="6" borderId="0" xfId="1" applyNumberFormat="1" applyFont="1" applyFill="1" applyBorder="1" applyAlignment="1">
      <alignment horizontal="right" vertical="center"/>
    </xf>
    <xf numFmtId="0" fontId="12" fillId="0" borderId="0" xfId="0" applyFont="1" applyFill="1" applyBorder="1" applyAlignment="1" applyProtection="1">
      <alignment vertical="top" wrapText="1"/>
      <protection locked="0"/>
    </xf>
    <xf numFmtId="0" fontId="3" fillId="0" borderId="2" xfId="0" applyNumberFormat="1" applyFont="1" applyFill="1" applyBorder="1" applyAlignment="1">
      <alignment horizontal="center" vertical="center"/>
    </xf>
    <xf numFmtId="0" fontId="3" fillId="0" borderId="3" xfId="0" applyNumberFormat="1" applyFont="1" applyFill="1" applyBorder="1" applyAlignment="1">
      <alignment horizontal="center" vertical="center"/>
    </xf>
    <xf numFmtId="0" fontId="0" fillId="12" borderId="0" xfId="0" applyFont="1" applyFill="1" applyBorder="1" applyAlignment="1">
      <alignment horizontal="left" indent="1"/>
    </xf>
    <xf numFmtId="167" fontId="0" fillId="12" borderId="0" xfId="1" applyNumberFormat="1" applyFont="1" applyFill="1" applyBorder="1"/>
    <xf numFmtId="0" fontId="0" fillId="4" borderId="0" xfId="0" applyFont="1" applyFill="1" applyBorder="1" applyAlignment="1">
      <alignment horizontal="left" indent="2"/>
    </xf>
    <xf numFmtId="0" fontId="0" fillId="0" borderId="0" xfId="0" applyFont="1" applyFill="1" applyBorder="1" applyAlignment="1">
      <alignment horizontal="left" indent="2"/>
    </xf>
    <xf numFmtId="0" fontId="3" fillId="6" borderId="8" xfId="0" applyFont="1" applyFill="1" applyBorder="1"/>
    <xf numFmtId="167" fontId="3" fillId="6" borderId="8" xfId="1" applyNumberFormat="1" applyFont="1" applyFill="1" applyBorder="1"/>
    <xf numFmtId="0" fontId="8" fillId="0" borderId="2" xfId="0" applyNumberFormat="1" applyFont="1" applyFill="1" applyBorder="1" applyAlignment="1">
      <alignment horizontal="center" vertical="center"/>
    </xf>
    <xf numFmtId="0" fontId="8" fillId="0" borderId="3" xfId="0" applyNumberFormat="1" applyFont="1" applyFill="1" applyBorder="1" applyAlignment="1">
      <alignment horizontal="center" vertical="center"/>
    </xf>
    <xf numFmtId="172" fontId="8" fillId="6" borderId="7" xfId="1" applyNumberFormat="1" applyFont="1" applyFill="1" applyBorder="1" applyAlignment="1">
      <alignment horizontal="left" vertical="center" wrapText="1"/>
    </xf>
    <xf numFmtId="167" fontId="8" fillId="6" borderId="0" xfId="1" applyNumberFormat="1" applyFont="1" applyFill="1" applyBorder="1" applyAlignment="1">
      <alignment horizontal="left" vertical="center" wrapText="1"/>
    </xf>
    <xf numFmtId="167" fontId="9" fillId="0" borderId="0" xfId="1" applyNumberFormat="1" applyFont="1" applyFill="1" applyBorder="1" applyAlignment="1">
      <alignment horizontal="left" vertical="center" wrapText="1"/>
    </xf>
    <xf numFmtId="0" fontId="9" fillId="0" borderId="4" xfId="0" applyFont="1" applyFill="1" applyBorder="1" applyAlignment="1">
      <alignment horizontal="left" vertical="center" wrapText="1" indent="3"/>
    </xf>
    <xf numFmtId="0" fontId="10" fillId="0" borderId="4" xfId="0" applyFont="1" applyFill="1" applyBorder="1" applyAlignment="1">
      <alignment horizontal="left" vertical="center" wrapText="1" indent="6"/>
    </xf>
    <xf numFmtId="167" fontId="10" fillId="0" borderId="0" xfId="1" applyNumberFormat="1" applyFont="1" applyFill="1" applyBorder="1" applyAlignment="1">
      <alignment horizontal="left" vertical="center" wrapText="1"/>
    </xf>
    <xf numFmtId="0" fontId="9" fillId="0" borderId="4" xfId="0" applyFont="1" applyFill="1" applyBorder="1" applyAlignment="1">
      <alignment horizontal="left" vertical="center" wrapText="1"/>
    </xf>
    <xf numFmtId="0" fontId="14" fillId="0" borderId="0" xfId="0" applyFont="1" applyBorder="1"/>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0" fillId="0" borderId="0" xfId="0" applyFont="1" applyBorder="1"/>
    <xf numFmtId="3" fontId="0" fillId="0" borderId="5" xfId="1" applyNumberFormat="1" applyFont="1" applyBorder="1" applyAlignment="1">
      <alignment horizontal="center" vertical="center"/>
    </xf>
    <xf numFmtId="3" fontId="0" fillId="0" borderId="0" xfId="1" applyNumberFormat="1" applyFont="1" applyBorder="1" applyAlignment="1">
      <alignment horizontal="center" vertical="center"/>
    </xf>
    <xf numFmtId="3" fontId="3" fillId="0" borderId="5" xfId="1" applyNumberFormat="1" applyFont="1" applyBorder="1"/>
    <xf numFmtId="0" fontId="0" fillId="0" borderId="1" xfId="0" applyFont="1" applyBorder="1"/>
    <xf numFmtId="3" fontId="0" fillId="0" borderId="3" xfId="1" applyNumberFormat="1" applyFont="1" applyBorder="1" applyAlignment="1">
      <alignment horizontal="center" vertical="center"/>
    </xf>
    <xf numFmtId="3" fontId="0" fillId="0" borderId="1" xfId="1" applyNumberFormat="1" applyFont="1" applyBorder="1" applyAlignment="1">
      <alignment horizontal="center" vertical="center"/>
    </xf>
    <xf numFmtId="3" fontId="3" fillId="0" borderId="3" xfId="1" applyNumberFormat="1" applyFont="1" applyBorder="1"/>
    <xf numFmtId="0" fontId="8" fillId="6" borderId="0" xfId="0" applyFont="1" applyFill="1" applyBorder="1" applyAlignment="1">
      <alignment horizontal="left" vertical="center" wrapText="1"/>
    </xf>
    <xf numFmtId="3" fontId="8" fillId="6" borderId="5" xfId="1" applyNumberFormat="1" applyFont="1" applyFill="1" applyBorder="1" applyAlignment="1">
      <alignment horizontal="center" vertical="center"/>
    </xf>
    <xf numFmtId="3" fontId="8" fillId="6" borderId="0" xfId="1" applyNumberFormat="1" applyFont="1" applyFill="1" applyBorder="1" applyAlignment="1">
      <alignment horizontal="center" vertical="center"/>
    </xf>
    <xf numFmtId="3" fontId="8" fillId="6" borderId="0" xfId="0" applyNumberFormat="1" applyFont="1" applyFill="1" applyBorder="1" applyAlignment="1">
      <alignment horizontal="center" vertical="center" wrapText="1"/>
    </xf>
    <xf numFmtId="3" fontId="8" fillId="6" borderId="5" xfId="1" applyNumberFormat="1" applyFont="1" applyFill="1" applyBorder="1" applyAlignment="1">
      <alignment horizontal="right" vertical="center"/>
    </xf>
    <xf numFmtId="0" fontId="3" fillId="6" borderId="0" xfId="0" applyFont="1" applyFill="1" applyBorder="1" applyAlignment="1">
      <alignment horizontal="left" vertical="center"/>
    </xf>
    <xf numFmtId="3" fontId="3" fillId="6" borderId="0" xfId="0" applyNumberFormat="1" applyFont="1" applyFill="1" applyBorder="1" applyAlignment="1">
      <alignment vertical="center"/>
    </xf>
    <xf numFmtId="3" fontId="3" fillId="6" borderId="0" xfId="0" applyNumberFormat="1" applyFont="1" applyFill="1" applyBorder="1" applyAlignment="1">
      <alignment horizontal="right" vertical="center"/>
    </xf>
    <xf numFmtId="0" fontId="0" fillId="4" borderId="0" xfId="0" applyFont="1" applyFill="1" applyBorder="1" applyAlignment="1">
      <alignment horizontal="left" vertical="center" indent="1"/>
    </xf>
    <xf numFmtId="3" fontId="0" fillId="4" borderId="0" xfId="0" applyNumberFormat="1" applyFont="1" applyFill="1" applyBorder="1" applyAlignment="1">
      <alignment horizontal="right" vertical="center"/>
    </xf>
    <xf numFmtId="3" fontId="0" fillId="4" borderId="0" xfId="0" applyNumberFormat="1" applyFont="1" applyFill="1" applyBorder="1" applyAlignment="1">
      <alignment vertical="center"/>
    </xf>
    <xf numFmtId="3" fontId="0" fillId="4" borderId="0" xfId="0" applyNumberFormat="1" applyFont="1" applyFill="1" applyBorder="1" applyProtection="1">
      <protection locked="0"/>
    </xf>
    <xf numFmtId="0" fontId="0" fillId="0" borderId="0" xfId="0" applyFill="1" applyAlignment="1">
      <alignment wrapText="1"/>
    </xf>
    <xf numFmtId="0" fontId="20" fillId="4" borderId="0" xfId="0" applyNumberFormat="1" applyFont="1" applyFill="1" applyBorder="1" applyAlignment="1">
      <alignment horizontal="center" vertical="center" wrapText="1"/>
    </xf>
    <xf numFmtId="0" fontId="8" fillId="4" borderId="6" xfId="0" applyFont="1" applyFill="1" applyBorder="1" applyAlignment="1">
      <alignment horizontal="left" vertical="center" wrapText="1"/>
    </xf>
    <xf numFmtId="0" fontId="8" fillId="4" borderId="2" xfId="0" applyFont="1" applyFill="1" applyBorder="1" applyAlignment="1">
      <alignment horizontal="center" vertical="center"/>
    </xf>
    <xf numFmtId="1" fontId="8" fillId="4" borderId="2" xfId="0" applyNumberFormat="1" applyFont="1" applyFill="1" applyBorder="1" applyAlignment="1">
      <alignment horizontal="center" vertical="center"/>
    </xf>
    <xf numFmtId="1" fontId="8" fillId="4" borderId="3" xfId="0" applyNumberFormat="1" applyFont="1" applyFill="1" applyBorder="1" applyAlignment="1">
      <alignment horizontal="center" vertical="center"/>
    </xf>
    <xf numFmtId="167" fontId="9" fillId="0" borderId="0" xfId="1" applyNumberFormat="1" applyFont="1" applyFill="1" applyBorder="1" applyAlignment="1">
      <alignment vertical="center"/>
    </xf>
    <xf numFmtId="0" fontId="8" fillId="6" borderId="7" xfId="0" applyFont="1" applyFill="1" applyBorder="1" applyAlignment="1">
      <alignment horizontal="left" vertical="center" wrapText="1" indent="1"/>
    </xf>
    <xf numFmtId="9" fontId="8" fillId="6" borderId="8" xfId="2" applyFont="1" applyFill="1" applyBorder="1" applyAlignment="1">
      <alignment vertical="center"/>
    </xf>
    <xf numFmtId="0" fontId="21" fillId="0" borderId="0" xfId="0" applyFont="1" applyFill="1" applyBorder="1" applyAlignment="1" applyProtection="1">
      <alignment vertical="top" wrapText="1"/>
      <protection locked="0"/>
    </xf>
    <xf numFmtId="0" fontId="22" fillId="0" borderId="2" xfId="0" applyFont="1" applyFill="1" applyBorder="1" applyAlignment="1">
      <alignment horizontal="center" vertical="center"/>
    </xf>
    <xf numFmtId="0" fontId="22" fillId="0" borderId="3" xfId="0" applyFont="1" applyFill="1" applyBorder="1" applyAlignment="1">
      <alignment horizontal="center" vertical="center"/>
    </xf>
    <xf numFmtId="0" fontId="22" fillId="0" borderId="7" xfId="0" applyFont="1" applyFill="1" applyBorder="1"/>
    <xf numFmtId="169" fontId="23" fillId="0" borderId="0" xfId="0" applyNumberFormat="1" applyFont="1" applyFill="1"/>
    <xf numFmtId="0" fontId="22" fillId="0" borderId="4" xfId="0" applyFont="1" applyFill="1" applyBorder="1"/>
    <xf numFmtId="0" fontId="12" fillId="0" borderId="4" xfId="0" applyFont="1" applyFill="1" applyBorder="1" applyAlignment="1" applyProtection="1">
      <alignment vertical="top" wrapText="1"/>
      <protection locked="0"/>
    </xf>
    <xf numFmtId="0" fontId="9" fillId="0" borderId="4" xfId="0" applyFont="1" applyFill="1" applyBorder="1" applyAlignment="1">
      <alignment vertical="center"/>
    </xf>
    <xf numFmtId="0" fontId="8" fillId="0" borderId="2"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9" xfId="0" applyFont="1" applyFill="1" applyBorder="1" applyAlignment="1">
      <alignment horizontal="center" vertical="center"/>
    </xf>
    <xf numFmtId="0" fontId="3" fillId="12" borderId="4" xfId="0" applyFont="1" applyFill="1" applyBorder="1" applyAlignment="1">
      <alignment vertical="center"/>
    </xf>
    <xf numFmtId="172" fontId="3" fillId="12" borderId="0" xfId="1" applyNumberFormat="1" applyFont="1" applyFill="1" applyBorder="1" applyAlignment="1">
      <alignment vertical="center"/>
    </xf>
    <xf numFmtId="173" fontId="3" fillId="12" borderId="0" xfId="1" applyNumberFormat="1" applyFont="1" applyFill="1" applyBorder="1" applyAlignment="1">
      <alignment vertical="center"/>
    </xf>
    <xf numFmtId="173" fontId="3" fillId="12" borderId="8" xfId="1" applyNumberFormat="1" applyFont="1" applyFill="1" applyBorder="1" applyAlignment="1">
      <alignment vertical="center"/>
    </xf>
    <xf numFmtId="173" fontId="3" fillId="12" borderId="4" xfId="1" applyNumberFormat="1" applyFont="1" applyFill="1" applyBorder="1" applyAlignment="1">
      <alignment vertical="center"/>
    </xf>
    <xf numFmtId="169" fontId="9" fillId="0" borderId="0" xfId="1" applyNumberFormat="1" applyFont="1" applyFill="1" applyBorder="1" applyAlignment="1">
      <alignment horizontal="center" vertical="center"/>
    </xf>
    <xf numFmtId="173" fontId="9" fillId="0" borderId="0" xfId="1" applyNumberFormat="1" applyFont="1" applyFill="1" applyBorder="1" applyAlignment="1">
      <alignment vertical="center"/>
    </xf>
    <xf numFmtId="173" fontId="9" fillId="0" borderId="4" xfId="1" applyNumberFormat="1" applyFont="1" applyFill="1" applyBorder="1" applyAlignment="1">
      <alignment vertical="center"/>
    </xf>
    <xf numFmtId="0" fontId="10" fillId="0" borderId="4" xfId="0" applyFont="1" applyFill="1" applyBorder="1" applyAlignment="1">
      <alignment horizontal="left" vertical="center" wrapText="1" indent="5"/>
    </xf>
    <xf numFmtId="169" fontId="10" fillId="0" borderId="0" xfId="1" applyNumberFormat="1" applyFont="1" applyFill="1" applyBorder="1" applyAlignment="1">
      <alignment horizontal="center" vertical="center"/>
    </xf>
    <xf numFmtId="169" fontId="10" fillId="0" borderId="0" xfId="1" applyNumberFormat="1" applyFont="1" applyFill="1" applyBorder="1" applyAlignment="1">
      <alignment horizontal="right" vertical="center"/>
    </xf>
    <xf numFmtId="173" fontId="10" fillId="0" borderId="0" xfId="1" applyNumberFormat="1" applyFont="1" applyFill="1" applyBorder="1" applyAlignment="1">
      <alignment vertical="center"/>
    </xf>
    <xf numFmtId="173" fontId="10" fillId="0" borderId="4" xfId="1" applyNumberFormat="1" applyFont="1" applyFill="1" applyBorder="1" applyAlignment="1">
      <alignment vertical="center"/>
    </xf>
    <xf numFmtId="172" fontId="9" fillId="0" borderId="0" xfId="1" applyNumberFormat="1" applyFont="1" applyFill="1" applyBorder="1" applyAlignment="1">
      <alignment horizontal="center" vertical="center"/>
    </xf>
    <xf numFmtId="172" fontId="9" fillId="0" borderId="0" xfId="1" applyNumberFormat="1" applyFont="1" applyFill="1" applyBorder="1" applyAlignment="1">
      <alignment horizontal="right" vertical="center"/>
    </xf>
    <xf numFmtId="0" fontId="3" fillId="12" borderId="4" xfId="0" applyFont="1" applyFill="1" applyBorder="1" applyAlignment="1">
      <alignment horizontal="left" vertical="center" wrapText="1"/>
    </xf>
    <xf numFmtId="172" fontId="3" fillId="12" borderId="0" xfId="1" applyNumberFormat="1" applyFont="1" applyFill="1" applyBorder="1" applyAlignment="1">
      <alignment horizontal="center" vertical="center"/>
    </xf>
    <xf numFmtId="173" fontId="3" fillId="12" borderId="1" xfId="1" applyNumberFormat="1" applyFont="1" applyFill="1" applyBorder="1" applyAlignment="1">
      <alignment vertical="center"/>
    </xf>
    <xf numFmtId="173" fontId="3" fillId="12" borderId="6" xfId="1" applyNumberFormat="1" applyFont="1" applyFill="1" applyBorder="1" applyAlignment="1">
      <alignment vertical="center"/>
    </xf>
    <xf numFmtId="169" fontId="8" fillId="6" borderId="8" xfId="1" applyNumberFormat="1" applyFont="1" applyFill="1" applyBorder="1" applyAlignment="1">
      <alignment horizontal="center" vertical="center"/>
    </xf>
    <xf numFmtId="172" fontId="8" fillId="6" borderId="8" xfId="1" applyNumberFormat="1" applyFont="1" applyFill="1" applyBorder="1" applyAlignment="1">
      <alignment horizontal="center" vertical="center"/>
    </xf>
    <xf numFmtId="172" fontId="8" fillId="6" borderId="8" xfId="1" applyNumberFormat="1" applyFont="1" applyFill="1" applyBorder="1" applyAlignment="1">
      <alignment horizontal="right" vertical="center"/>
    </xf>
    <xf numFmtId="173" fontId="8" fillId="6" borderId="8" xfId="1" applyNumberFormat="1" applyFont="1" applyFill="1" applyBorder="1" applyAlignment="1">
      <alignment vertical="center"/>
    </xf>
    <xf numFmtId="173" fontId="8" fillId="6" borderId="7" xfId="1" applyNumberFormat="1" applyFont="1" applyFill="1" applyBorder="1" applyAlignment="1">
      <alignment vertical="center"/>
    </xf>
    <xf numFmtId="0" fontId="0" fillId="4" borderId="0" xfId="0" applyFont="1" applyFill="1"/>
    <xf numFmtId="0" fontId="9" fillId="0" borderId="6" xfId="0" applyFont="1" applyFill="1" applyBorder="1" applyAlignment="1">
      <alignment horizontal="center" vertical="center" wrapText="1"/>
    </xf>
    <xf numFmtId="0" fontId="8" fillId="6" borderId="0" xfId="0" applyFont="1" applyFill="1" applyBorder="1" applyAlignment="1">
      <alignment vertical="top" wrapText="1"/>
    </xf>
    <xf numFmtId="2" fontId="8" fillId="6" borderId="0" xfId="0" applyNumberFormat="1" applyFont="1" applyFill="1" applyBorder="1" applyAlignment="1">
      <alignment horizontal="center" vertical="top" wrapText="1"/>
    </xf>
    <xf numFmtId="0" fontId="9" fillId="0" borderId="4" xfId="0" applyFont="1" applyFill="1" applyBorder="1" applyAlignment="1">
      <alignment vertical="center" wrapText="1"/>
    </xf>
    <xf numFmtId="1" fontId="8" fillId="0" borderId="19" xfId="0" applyNumberFormat="1" applyFont="1" applyBorder="1" applyAlignment="1">
      <alignment horizontal="center" vertical="center"/>
    </xf>
    <xf numFmtId="49" fontId="9" fillId="0" borderId="4" xfId="0" applyNumberFormat="1" applyFont="1" applyBorder="1" applyAlignment="1">
      <alignment vertical="center" wrapText="1"/>
    </xf>
    <xf numFmtId="175" fontId="9" fillId="0" borderId="0" xfId="1" applyNumberFormat="1" applyFont="1" applyBorder="1" applyAlignment="1">
      <alignment horizontal="right" vertical="center"/>
    </xf>
    <xf numFmtId="175" fontId="9" fillId="0" borderId="0" xfId="0" applyNumberFormat="1" applyFont="1" applyBorder="1" applyAlignment="1">
      <alignment horizontal="right" vertical="center"/>
    </xf>
    <xf numFmtId="1" fontId="8" fillId="0" borderId="2" xfId="0" applyNumberFormat="1" applyFont="1" applyBorder="1" applyAlignment="1">
      <alignment horizontal="center" vertical="center"/>
    </xf>
    <xf numFmtId="1" fontId="8" fillId="0" borderId="3" xfId="0" applyNumberFormat="1" applyFont="1" applyBorder="1" applyAlignment="1">
      <alignment horizontal="center" vertical="center"/>
    </xf>
    <xf numFmtId="49" fontId="9" fillId="0" borderId="4" xfId="0" applyNumberFormat="1" applyFont="1" applyBorder="1" applyAlignment="1">
      <alignment horizontal="left" vertical="center" indent="1"/>
    </xf>
    <xf numFmtId="49" fontId="8" fillId="13" borderId="7" xfId="0" applyNumberFormat="1" applyFont="1" applyFill="1" applyBorder="1" applyAlignment="1">
      <alignment vertical="center"/>
    </xf>
    <xf numFmtId="9" fontId="8" fillId="13" borderId="8" xfId="2" applyFont="1" applyFill="1" applyBorder="1" applyAlignment="1">
      <alignment horizontal="right" vertical="center"/>
    </xf>
    <xf numFmtId="1" fontId="8" fillId="0" borderId="2" xfId="0" applyNumberFormat="1" applyFont="1" applyFill="1" applyBorder="1" applyAlignment="1">
      <alignment horizontal="center" vertical="center"/>
    </xf>
    <xf numFmtId="1" fontId="8" fillId="0" borderId="1" xfId="0" applyNumberFormat="1" applyFont="1" applyFill="1" applyBorder="1" applyAlignment="1">
      <alignment horizontal="center" vertical="center"/>
    </xf>
    <xf numFmtId="49" fontId="9" fillId="4" borderId="4" xfId="0" applyNumberFormat="1" applyFont="1" applyFill="1" applyBorder="1" applyAlignment="1">
      <alignment vertical="top"/>
    </xf>
    <xf numFmtId="167" fontId="9" fillId="4" borderId="0" xfId="1" applyNumberFormat="1" applyFont="1" applyFill="1" applyBorder="1" applyAlignment="1">
      <alignment vertical="center"/>
    </xf>
    <xf numFmtId="167" fontId="9" fillId="4" borderId="0" xfId="1" applyNumberFormat="1" applyFont="1" applyFill="1" applyBorder="1" applyAlignment="1">
      <alignment vertical="top"/>
    </xf>
    <xf numFmtId="49" fontId="8" fillId="13" borderId="7" xfId="0" applyNumberFormat="1" applyFont="1" applyFill="1" applyBorder="1" applyAlignment="1">
      <alignment vertical="top"/>
    </xf>
    <xf numFmtId="174" fontId="8" fillId="13" borderId="8" xfId="2" applyNumberFormat="1" applyFont="1" applyFill="1" applyBorder="1" applyAlignment="1">
      <alignment vertical="center"/>
    </xf>
    <xf numFmtId="0" fontId="24" fillId="0" borderId="6" xfId="0" applyFont="1" applyFill="1" applyBorder="1"/>
    <xf numFmtId="0" fontId="25" fillId="0" borderId="19" xfId="0" applyFont="1" applyFill="1" applyBorder="1" applyAlignment="1">
      <alignment horizontal="center" vertical="center"/>
    </xf>
    <xf numFmtId="0" fontId="24" fillId="0" borderId="7" xfId="0" applyFont="1" applyFill="1" applyBorder="1"/>
    <xf numFmtId="174" fontId="24" fillId="0" borderId="0" xfId="2" applyNumberFormat="1" applyFont="1" applyFill="1" applyBorder="1"/>
    <xf numFmtId="0" fontId="24" fillId="0" borderId="4" xfId="0" applyFont="1" applyFill="1" applyBorder="1"/>
    <xf numFmtId="174" fontId="24" fillId="0" borderId="0" xfId="0" applyNumberFormat="1" applyFont="1" applyFill="1" applyBorder="1"/>
    <xf numFmtId="0" fontId="25" fillId="14" borderId="0" xfId="0" applyFont="1" applyFill="1" applyBorder="1"/>
    <xf numFmtId="0" fontId="24" fillId="14" borderId="0" xfId="0" applyFont="1" applyFill="1" applyBorder="1"/>
    <xf numFmtId="0" fontId="27" fillId="0" borderId="0" xfId="0" applyFont="1" applyFill="1" applyBorder="1" applyAlignment="1" applyProtection="1">
      <alignment vertical="top" wrapText="1"/>
      <protection locked="0"/>
    </xf>
    <xf numFmtId="1" fontId="28" fillId="0" borderId="2" xfId="0" applyNumberFormat="1" applyFont="1" applyFill="1" applyBorder="1" applyAlignment="1">
      <alignment horizontal="center" vertical="center" wrapText="1"/>
    </xf>
    <xf numFmtId="1" fontId="28" fillId="0" borderId="3" xfId="0" applyNumberFormat="1" applyFont="1" applyFill="1" applyBorder="1" applyAlignment="1">
      <alignment horizontal="center" vertical="center" wrapText="1"/>
    </xf>
    <xf numFmtId="0" fontId="28" fillId="0" borderId="7" xfId="0" applyFont="1" applyFill="1" applyBorder="1" applyAlignment="1">
      <alignment horizontal="left" vertical="center" wrapText="1"/>
    </xf>
    <xf numFmtId="3" fontId="28" fillId="0" borderId="0" xfId="0" applyNumberFormat="1" applyFont="1" applyFill="1" applyBorder="1" applyAlignment="1">
      <alignment horizontal="right" indent="1"/>
    </xf>
    <xf numFmtId="3" fontId="29" fillId="0" borderId="0" xfId="0" applyNumberFormat="1" applyFont="1" applyFill="1" applyBorder="1" applyAlignment="1">
      <alignment horizontal="right" vertical="center" indent="1"/>
    </xf>
    <xf numFmtId="0" fontId="29" fillId="0" borderId="4" xfId="0" applyFont="1" applyFill="1" applyBorder="1" applyAlignment="1">
      <alignment horizontal="left" vertical="center" wrapText="1"/>
    </xf>
    <xf numFmtId="3" fontId="29" fillId="0" borderId="0" xfId="0" applyNumberFormat="1" applyFont="1" applyFill="1" applyBorder="1" applyAlignment="1">
      <alignment horizontal="right" indent="1"/>
    </xf>
    <xf numFmtId="0" fontId="29" fillId="0" borderId="4" xfId="0" applyFont="1" applyFill="1" applyBorder="1" applyAlignment="1">
      <alignment horizontal="left" vertical="center" wrapText="1" indent="1"/>
    </xf>
    <xf numFmtId="1" fontId="29" fillId="0" borderId="0" xfId="0" applyNumberFormat="1" applyFont="1" applyFill="1" applyBorder="1" applyAlignment="1">
      <alignment horizontal="right" indent="1"/>
    </xf>
    <xf numFmtId="1" fontId="29" fillId="0" borderId="0" xfId="0" applyNumberFormat="1" applyFont="1" applyFill="1" applyBorder="1" applyAlignment="1">
      <alignment horizontal="right" vertical="center" indent="1"/>
    </xf>
    <xf numFmtId="0" fontId="29" fillId="0" borderId="2" xfId="0" applyFont="1" applyFill="1" applyBorder="1" applyAlignment="1">
      <alignment horizontal="center"/>
    </xf>
    <xf numFmtId="0" fontId="29" fillId="0" borderId="4" xfId="0" applyFont="1" applyFill="1" applyBorder="1" applyAlignment="1">
      <alignment wrapText="1"/>
    </xf>
    <xf numFmtId="169" fontId="29" fillId="0" borderId="0" xfId="0" applyNumberFormat="1" applyFont="1" applyFill="1" applyBorder="1"/>
    <xf numFmtId="169" fontId="28" fillId="0" borderId="0" xfId="0" applyNumberFormat="1" applyFont="1" applyFill="1" applyBorder="1"/>
    <xf numFmtId="0" fontId="29" fillId="15" borderId="4" xfId="0" applyFont="1" applyFill="1" applyBorder="1"/>
    <xf numFmtId="174" fontId="29" fillId="15" borderId="0" xfId="2" applyNumberFormat="1" applyFont="1" applyFill="1" applyBorder="1"/>
    <xf numFmtId="0" fontId="25" fillId="0" borderId="13" xfId="0" applyFont="1" applyFill="1" applyBorder="1" applyAlignment="1">
      <alignment horizontal="center" vertical="center"/>
    </xf>
    <xf numFmtId="0" fontId="25" fillId="0" borderId="5" xfId="0" applyFont="1" applyFill="1" applyBorder="1" applyAlignment="1"/>
    <xf numFmtId="0" fontId="25" fillId="0" borderId="3" xfId="0" applyFont="1" applyFill="1" applyBorder="1" applyAlignment="1">
      <alignment horizontal="center"/>
    </xf>
    <xf numFmtId="0" fontId="25" fillId="0" borderId="6" xfId="0" applyFont="1" applyFill="1" applyBorder="1" applyAlignment="1">
      <alignment horizontal="center"/>
    </xf>
    <xf numFmtId="0" fontId="25" fillId="0" borderId="13" xfId="0" applyFont="1" applyFill="1" applyBorder="1" applyAlignment="1">
      <alignment horizontal="center"/>
    </xf>
    <xf numFmtId="0" fontId="25" fillId="0" borderId="5" xfId="0" applyFont="1" applyFill="1" applyBorder="1" applyAlignment="1">
      <alignment horizontal="center"/>
    </xf>
    <xf numFmtId="3" fontId="24" fillId="0" borderId="12" xfId="0" applyNumberFormat="1" applyFont="1" applyFill="1" applyBorder="1"/>
    <xf numFmtId="3" fontId="24" fillId="0" borderId="8" xfId="0" applyNumberFormat="1" applyFont="1" applyFill="1" applyBorder="1"/>
    <xf numFmtId="3" fontId="24" fillId="0" borderId="5" xfId="0" applyNumberFormat="1" applyFont="1" applyFill="1" applyBorder="1"/>
    <xf numFmtId="3" fontId="24" fillId="0" borderId="0" xfId="0" applyNumberFormat="1" applyFont="1" applyFill="1" applyBorder="1"/>
    <xf numFmtId="0" fontId="29" fillId="0" borderId="2" xfId="0" applyNumberFormat="1" applyFont="1" applyFill="1" applyBorder="1" applyAlignment="1" applyProtection="1">
      <alignment horizontal="center" vertical="center"/>
      <protection locked="0"/>
    </xf>
    <xf numFmtId="0" fontId="29" fillId="0" borderId="3" xfId="0" applyNumberFormat="1" applyFont="1" applyFill="1" applyBorder="1" applyAlignment="1" applyProtection="1">
      <alignment horizontal="center" vertical="center"/>
      <protection locked="0"/>
    </xf>
    <xf numFmtId="0" fontId="29" fillId="0" borderId="7" xfId="0" applyFont="1" applyFill="1" applyBorder="1" applyAlignment="1">
      <alignment horizontal="left" vertical="center" wrapText="1"/>
    </xf>
    <xf numFmtId="9" fontId="29" fillId="0" borderId="0" xfId="2" applyFont="1" applyFill="1" applyBorder="1" applyProtection="1"/>
    <xf numFmtId="0" fontId="29" fillId="16" borderId="4" xfId="0" applyFont="1" applyFill="1" applyBorder="1" applyAlignment="1">
      <alignment horizontal="left" vertical="center" wrapText="1"/>
    </xf>
    <xf numFmtId="9" fontId="29" fillId="16" borderId="0" xfId="2" applyFont="1" applyFill="1" applyBorder="1" applyProtection="1"/>
    <xf numFmtId="0" fontId="28" fillId="17" borderId="4" xfId="0" applyFont="1" applyFill="1" applyBorder="1" applyAlignment="1">
      <alignment horizontal="left" vertical="center" wrapText="1"/>
    </xf>
    <xf numFmtId="3" fontId="28" fillId="17" borderId="0" xfId="0" applyNumberFormat="1" applyFont="1" applyFill="1" applyBorder="1" applyAlignment="1">
      <alignment horizontal="right" indent="1"/>
    </xf>
    <xf numFmtId="0" fontId="30" fillId="0" borderId="4" xfId="0" applyFont="1" applyFill="1" applyBorder="1" applyAlignment="1">
      <alignment horizontal="left" vertical="center" wrapText="1" indent="2"/>
    </xf>
    <xf numFmtId="3" fontId="30" fillId="0" borderId="0" xfId="0" applyNumberFormat="1" applyFont="1" applyFill="1" applyBorder="1" applyAlignment="1">
      <alignment horizontal="right" indent="1"/>
    </xf>
    <xf numFmtId="0" fontId="30" fillId="0" borderId="4" xfId="0" applyFont="1" applyFill="1" applyBorder="1" applyAlignment="1">
      <alignment horizontal="left" vertical="center" wrapText="1" indent="3"/>
    </xf>
    <xf numFmtId="1" fontId="30" fillId="0" borderId="0" xfId="0" applyNumberFormat="1" applyFont="1" applyFill="1" applyBorder="1" applyAlignment="1">
      <alignment horizontal="right" indent="1"/>
    </xf>
    <xf numFmtId="0" fontId="28" fillId="17" borderId="4" xfId="0" applyFont="1" applyFill="1" applyBorder="1" applyAlignment="1">
      <alignment horizontal="left" vertical="center"/>
    </xf>
    <xf numFmtId="0" fontId="24" fillId="14" borderId="4" xfId="0" applyFont="1" applyFill="1" applyBorder="1" applyAlignment="1">
      <alignment vertical="top"/>
    </xf>
    <xf numFmtId="0" fontId="24" fillId="14" borderId="6" xfId="0" applyFont="1" applyFill="1" applyBorder="1" applyAlignment="1">
      <alignment wrapText="1"/>
    </xf>
    <xf numFmtId="0" fontId="25" fillId="14" borderId="2" xfId="0" applyFont="1" applyFill="1" applyBorder="1" applyAlignment="1">
      <alignment horizontal="center" vertical="center" wrapText="1"/>
    </xf>
    <xf numFmtId="0" fontId="25" fillId="14" borderId="19" xfId="0" applyFont="1" applyFill="1" applyBorder="1" applyAlignment="1">
      <alignment horizontal="center" vertical="center" wrapText="1"/>
    </xf>
    <xf numFmtId="0" fontId="26" fillId="14" borderId="7" xfId="0" applyFont="1" applyFill="1" applyBorder="1" applyAlignment="1">
      <alignment horizontal="left" wrapText="1" indent="1"/>
    </xf>
    <xf numFmtId="171" fontId="26" fillId="14" borderId="8" xfId="1" applyNumberFormat="1" applyFont="1" applyFill="1" applyBorder="1" applyAlignment="1">
      <alignment horizontal="right" vertical="center"/>
    </xf>
    <xf numFmtId="171" fontId="26" fillId="14" borderId="7" xfId="1" applyNumberFormat="1" applyFont="1" applyFill="1" applyBorder="1" applyAlignment="1">
      <alignment horizontal="right" vertical="center"/>
    </xf>
    <xf numFmtId="171" fontId="26" fillId="14" borderId="12" xfId="1" applyNumberFormat="1" applyFont="1" applyFill="1" applyBorder="1" applyAlignment="1">
      <alignment horizontal="right" vertical="center"/>
    </xf>
    <xf numFmtId="0" fontId="26" fillId="17" borderId="4" xfId="0" applyFont="1" applyFill="1" applyBorder="1" applyAlignment="1">
      <alignment horizontal="left" wrapText="1" indent="1"/>
    </xf>
    <xf numFmtId="171" fontId="26" fillId="17" borderId="0" xfId="1" applyNumberFormat="1" applyFont="1" applyFill="1" applyBorder="1" applyAlignment="1">
      <alignment horizontal="right" vertical="center"/>
    </xf>
    <xf numFmtId="171" fontId="26" fillId="17" borderId="4" xfId="1" applyNumberFormat="1" applyFont="1" applyFill="1" applyBorder="1" applyAlignment="1">
      <alignment horizontal="right" vertical="center"/>
    </xf>
    <xf numFmtId="171" fontId="26" fillId="17" borderId="5" xfId="1" applyNumberFormat="1" applyFont="1" applyFill="1" applyBorder="1" applyAlignment="1">
      <alignment horizontal="right" vertical="center"/>
    </xf>
    <xf numFmtId="0" fontId="26" fillId="14" borderId="4" xfId="0" applyFont="1" applyFill="1" applyBorder="1" applyAlignment="1">
      <alignment horizontal="left" wrapText="1" indent="1"/>
    </xf>
    <xf numFmtId="171" fontId="26" fillId="14" borderId="0" xfId="1" applyNumberFormat="1" applyFont="1" applyFill="1" applyBorder="1" applyAlignment="1">
      <alignment horizontal="right" vertical="center"/>
    </xf>
    <xf numFmtId="171" fontId="26" fillId="14" borderId="4" xfId="1" applyNumberFormat="1" applyFont="1" applyFill="1" applyBorder="1" applyAlignment="1">
      <alignment horizontal="right" vertical="center"/>
    </xf>
    <xf numFmtId="171" fontId="26" fillId="14" borderId="5" xfId="1" applyNumberFormat="1" applyFont="1" applyFill="1" applyBorder="1" applyAlignment="1">
      <alignment horizontal="right" vertical="center"/>
    </xf>
    <xf numFmtId="0" fontId="26" fillId="14" borderId="6" xfId="0" applyFont="1" applyFill="1" applyBorder="1" applyAlignment="1">
      <alignment horizontal="left" wrapText="1" indent="1"/>
    </xf>
    <xf numFmtId="171" fontId="26" fillId="14" borderId="1" xfId="1" applyNumberFormat="1" applyFont="1" applyFill="1" applyBorder="1" applyAlignment="1">
      <alignment horizontal="right" vertical="center"/>
    </xf>
    <xf numFmtId="171" fontId="26" fillId="14" borderId="6" xfId="1" applyNumberFormat="1" applyFont="1" applyFill="1" applyBorder="1" applyAlignment="1">
      <alignment horizontal="right" vertical="center"/>
    </xf>
    <xf numFmtId="171" fontId="26" fillId="14" borderId="3" xfId="1" applyNumberFormat="1" applyFont="1" applyFill="1" applyBorder="1" applyAlignment="1">
      <alignment horizontal="right" vertical="center"/>
    </xf>
    <xf numFmtId="0" fontId="25" fillId="18" borderId="7" xfId="0" applyFont="1" applyFill="1" applyBorder="1" applyAlignment="1">
      <alignment vertical="center" wrapText="1"/>
    </xf>
    <xf numFmtId="171" fontId="25" fillId="18" borderId="8" xfId="1" applyNumberFormat="1" applyFont="1" applyFill="1" applyBorder="1" applyAlignment="1">
      <alignment horizontal="right" vertical="center"/>
    </xf>
    <xf numFmtId="171" fontId="25" fillId="18" borderId="7" xfId="1" applyNumberFormat="1" applyFont="1" applyFill="1" applyBorder="1" applyAlignment="1">
      <alignment horizontal="right" vertical="center"/>
    </xf>
    <xf numFmtId="171" fontId="25" fillId="18" borderId="12" xfId="1" applyNumberFormat="1" applyFont="1" applyFill="1" applyBorder="1" applyAlignment="1">
      <alignment horizontal="right" vertical="center" wrapText="1"/>
    </xf>
    <xf numFmtId="171" fontId="25" fillId="18" borderId="8" xfId="1" applyNumberFormat="1" applyFont="1" applyFill="1" applyBorder="1" applyAlignment="1">
      <alignment horizontal="right" vertical="center" wrapText="1"/>
    </xf>
    <xf numFmtId="0" fontId="26" fillId="15" borderId="4" xfId="0" applyFont="1" applyFill="1" applyBorder="1" applyAlignment="1">
      <alignment horizontal="left" vertical="center" wrapText="1" indent="1"/>
    </xf>
    <xf numFmtId="0" fontId="26" fillId="0" borderId="0" xfId="0" applyFont="1" applyFill="1" applyBorder="1" applyAlignment="1">
      <alignment horizontal="left" vertical="center" wrapText="1" indent="1"/>
    </xf>
    <xf numFmtId="174" fontId="26" fillId="0" borderId="0" xfId="2" applyNumberFormat="1" applyFont="1" applyFill="1" applyBorder="1" applyAlignment="1">
      <alignment horizontal="left" vertical="center" wrapText="1" indent="1"/>
    </xf>
    <xf numFmtId="0" fontId="26" fillId="19" borderId="1" xfId="0" applyFont="1" applyFill="1" applyBorder="1" applyAlignment="1">
      <alignment horizontal="left" vertical="center" indent="1"/>
    </xf>
    <xf numFmtId="174" fontId="26" fillId="19" borderId="1" xfId="2" applyNumberFormat="1" applyFont="1" applyFill="1" applyBorder="1" applyAlignment="1">
      <alignment horizontal="left" vertical="center" wrapText="1" indent="1"/>
    </xf>
    <xf numFmtId="0" fontId="26" fillId="14" borderId="4" xfId="0" applyFont="1" applyFill="1" applyBorder="1" applyAlignment="1">
      <alignment horizontal="left" vertical="top" wrapText="1" indent="1"/>
    </xf>
    <xf numFmtId="0" fontId="26" fillId="17" borderId="4" xfId="0" applyFont="1" applyFill="1" applyBorder="1" applyAlignment="1">
      <alignment horizontal="left" vertical="top" wrapText="1" indent="1"/>
    </xf>
    <xf numFmtId="164" fontId="25" fillId="18" borderId="12" xfId="1" applyNumberFormat="1" applyFont="1" applyFill="1" applyBorder="1" applyAlignment="1">
      <alignment vertical="center"/>
    </xf>
    <xf numFmtId="164" fontId="25" fillId="18" borderId="8" xfId="1" applyNumberFormat="1" applyFont="1" applyFill="1" applyBorder="1" applyAlignment="1">
      <alignment vertical="center"/>
    </xf>
    <xf numFmtId="164" fontId="25" fillId="18" borderId="7" xfId="1" applyNumberFormat="1" applyFont="1" applyFill="1" applyBorder="1" applyAlignment="1">
      <alignment vertical="center"/>
    </xf>
    <xf numFmtId="0" fontId="26" fillId="0" borderId="4" xfId="0" applyFont="1" applyFill="1" applyBorder="1" applyAlignment="1">
      <alignment horizontal="left" wrapText="1" indent="1"/>
    </xf>
    <xf numFmtId="164" fontId="26" fillId="0" borderId="5" xfId="1" applyNumberFormat="1" applyFont="1" applyFill="1" applyBorder="1" applyAlignment="1">
      <alignment vertical="center"/>
    </xf>
    <xf numFmtId="164" fontId="26" fillId="0" borderId="0" xfId="1" applyNumberFormat="1" applyFont="1" applyFill="1" applyBorder="1" applyAlignment="1">
      <alignment vertical="center"/>
    </xf>
    <xf numFmtId="164" fontId="26" fillId="0" borderId="4" xfId="1" applyNumberFormat="1" applyFont="1" applyFill="1" applyBorder="1" applyAlignment="1">
      <alignment vertical="center"/>
    </xf>
    <xf numFmtId="164" fontId="25" fillId="18" borderId="5" xfId="1" applyNumberFormat="1" applyFont="1" applyFill="1" applyBorder="1" applyAlignment="1">
      <alignment vertical="center"/>
    </xf>
    <xf numFmtId="164" fontId="25" fillId="18" borderId="0" xfId="1" applyNumberFormat="1" applyFont="1" applyFill="1" applyBorder="1" applyAlignment="1">
      <alignment vertical="center"/>
    </xf>
    <xf numFmtId="164" fontId="25" fillId="18" borderId="4" xfId="1" applyNumberFormat="1" applyFont="1" applyFill="1" applyBorder="1" applyAlignment="1">
      <alignment vertical="center"/>
    </xf>
    <xf numFmtId="0" fontId="25" fillId="0" borderId="19" xfId="0" applyFont="1" applyFill="1" applyBorder="1" applyAlignment="1">
      <alignment horizontal="center" vertical="center" wrapText="1"/>
    </xf>
    <xf numFmtId="1" fontId="18" fillId="7" borderId="19" xfId="0" applyNumberFormat="1" applyFont="1" applyFill="1" applyBorder="1" applyAlignment="1">
      <alignment horizontal="center" vertical="center" wrapText="1"/>
    </xf>
    <xf numFmtId="3" fontId="18" fillId="6" borderId="7" xfId="0" applyNumberFormat="1" applyFont="1" applyFill="1" applyBorder="1" applyAlignment="1">
      <alignment horizontal="left" vertical="center"/>
    </xf>
    <xf numFmtId="164" fontId="18" fillId="6" borderId="12" xfId="1" applyNumberFormat="1" applyFont="1" applyFill="1" applyBorder="1" applyAlignment="1">
      <alignment vertical="center"/>
    </xf>
    <xf numFmtId="164" fontId="18" fillId="6" borderId="8" xfId="1" applyNumberFormat="1" applyFont="1" applyFill="1" applyBorder="1" applyAlignment="1">
      <alignment vertical="center"/>
    </xf>
    <xf numFmtId="164" fontId="18" fillId="6" borderId="7" xfId="1" applyNumberFormat="1" applyFont="1" applyFill="1" applyBorder="1" applyAlignment="1">
      <alignment vertical="center"/>
    </xf>
    <xf numFmtId="0" fontId="19" fillId="0" borderId="4" xfId="0" applyFont="1" applyFill="1" applyBorder="1" applyAlignment="1">
      <alignment horizontal="left" wrapText="1" indent="1"/>
    </xf>
    <xf numFmtId="164" fontId="19" fillId="0" borderId="5" xfId="1" applyNumberFormat="1" applyFont="1" applyFill="1" applyBorder="1" applyAlignment="1">
      <alignment vertical="center"/>
    </xf>
    <xf numFmtId="164" fontId="19" fillId="0" borderId="0" xfId="1" applyNumberFormat="1" applyFont="1" applyFill="1" applyBorder="1" applyAlignment="1">
      <alignment vertical="center"/>
    </xf>
    <xf numFmtId="164" fontId="19" fillId="0" borderId="4" xfId="1" applyNumberFormat="1" applyFont="1" applyFill="1" applyBorder="1" applyAlignment="1">
      <alignment vertical="center"/>
    </xf>
    <xf numFmtId="0" fontId="33" fillId="0" borderId="4" xfId="0" applyFont="1" applyFill="1" applyBorder="1" applyAlignment="1">
      <alignment horizontal="left" wrapText="1" indent="3"/>
    </xf>
    <xf numFmtId="164" fontId="33" fillId="0" borderId="5" xfId="1" applyNumberFormat="1" applyFont="1" applyFill="1" applyBorder="1" applyAlignment="1">
      <alignment vertical="center"/>
    </xf>
    <xf numFmtId="164" fontId="33" fillId="0" borderId="0" xfId="1" applyNumberFormat="1" applyFont="1" applyFill="1" applyBorder="1" applyAlignment="1">
      <alignment vertical="center"/>
    </xf>
    <xf numFmtId="164" fontId="33" fillId="0" borderId="4" xfId="1" applyNumberFormat="1" applyFont="1" applyFill="1" applyBorder="1" applyAlignment="1">
      <alignment vertical="center"/>
    </xf>
    <xf numFmtId="3" fontId="18" fillId="6" borderId="4" xfId="0" applyNumberFormat="1" applyFont="1" applyFill="1" applyBorder="1" applyAlignment="1">
      <alignment horizontal="left" vertical="center"/>
    </xf>
    <xf numFmtId="164" fontId="18" fillId="6" borderId="5" xfId="1" applyNumberFormat="1" applyFont="1" applyFill="1" applyBorder="1" applyAlignment="1">
      <alignment vertical="center"/>
    </xf>
    <xf numFmtId="164" fontId="18" fillId="6" borderId="0" xfId="1" applyNumberFormat="1" applyFont="1" applyFill="1" applyBorder="1" applyAlignment="1">
      <alignment vertical="center"/>
    </xf>
    <xf numFmtId="164" fontId="18" fillId="6" borderId="4" xfId="1" applyNumberFormat="1" applyFont="1" applyFill="1" applyBorder="1" applyAlignment="1">
      <alignment vertical="center"/>
    </xf>
    <xf numFmtId="176" fontId="19" fillId="0" borderId="5" xfId="1" applyNumberFormat="1" applyFont="1" applyFill="1" applyBorder="1" applyAlignment="1">
      <alignment vertical="center"/>
    </xf>
    <xf numFmtId="176" fontId="19" fillId="0" borderId="0" xfId="1" applyNumberFormat="1" applyFont="1" applyFill="1" applyBorder="1" applyAlignment="1">
      <alignment vertical="center"/>
    </xf>
    <xf numFmtId="176" fontId="19" fillId="0" borderId="4" xfId="1" applyNumberFormat="1" applyFont="1" applyFill="1" applyBorder="1" applyAlignment="1">
      <alignment vertical="center"/>
    </xf>
    <xf numFmtId="0" fontId="19" fillId="7" borderId="4" xfId="0" applyFont="1" applyFill="1" applyBorder="1" applyAlignment="1">
      <alignment horizontal="left" wrapText="1" indent="1"/>
    </xf>
    <xf numFmtId="164" fontId="19" fillId="4" borderId="5" xfId="1" applyNumberFormat="1" applyFont="1" applyFill="1" applyBorder="1" applyAlignment="1">
      <alignment vertical="center"/>
    </xf>
    <xf numFmtId="164" fontId="19" fillId="4" borderId="0" xfId="1" applyNumberFormat="1" applyFont="1" applyFill="1" applyBorder="1" applyAlignment="1">
      <alignment vertical="center"/>
    </xf>
    <xf numFmtId="164" fontId="19" fillId="7" borderId="0" xfId="1" applyNumberFormat="1" applyFont="1" applyFill="1" applyBorder="1" applyAlignment="1">
      <alignment vertical="center"/>
    </xf>
    <xf numFmtId="164" fontId="19" fillId="7" borderId="4" xfId="1" applyNumberFormat="1" applyFont="1" applyFill="1" applyBorder="1" applyAlignment="1">
      <alignment vertical="center"/>
    </xf>
    <xf numFmtId="176" fontId="19" fillId="7" borderId="5" xfId="1" applyNumberFormat="1" applyFont="1" applyFill="1" applyBorder="1" applyAlignment="1">
      <alignment vertical="center"/>
    </xf>
    <xf numFmtId="177" fontId="19" fillId="7" borderId="0" xfId="1" applyNumberFormat="1" applyFont="1" applyFill="1" applyBorder="1" applyAlignment="1">
      <alignment vertical="center"/>
    </xf>
    <xf numFmtId="176" fontId="19" fillId="7" borderId="4" xfId="1" applyNumberFormat="1" applyFont="1" applyFill="1" applyBorder="1" applyAlignment="1">
      <alignment vertical="center"/>
    </xf>
    <xf numFmtId="0" fontId="24" fillId="0" borderId="0" xfId="0" applyFont="1" applyFill="1" applyBorder="1"/>
    <xf numFmtId="0" fontId="25" fillId="20" borderId="27" xfId="0" applyFont="1" applyFill="1" applyBorder="1"/>
    <xf numFmtId="0" fontId="25" fillId="20" borderId="0" xfId="0" applyFont="1" applyFill="1" applyBorder="1"/>
    <xf numFmtId="0" fontId="25" fillId="20" borderId="28" xfId="0" applyFont="1" applyFill="1" applyBorder="1"/>
    <xf numFmtId="0" fontId="24" fillId="0" borderId="29" xfId="0" applyFont="1" applyFill="1" applyBorder="1"/>
    <xf numFmtId="174" fontId="24" fillId="0" borderId="29" xfId="2" applyNumberFormat="1" applyFont="1" applyFill="1" applyBorder="1"/>
    <xf numFmtId="174" fontId="24" fillId="0" borderId="26" xfId="2" applyNumberFormat="1" applyFont="1" applyFill="1" applyBorder="1"/>
    <xf numFmtId="174" fontId="24" fillId="0" borderId="30" xfId="2" applyNumberFormat="1" applyFont="1" applyFill="1" applyBorder="1"/>
    <xf numFmtId="0" fontId="24" fillId="0" borderId="27" xfId="0" applyFont="1" applyFill="1" applyBorder="1"/>
    <xf numFmtId="174" fontId="24" fillId="0" borderId="27" xfId="2" applyNumberFormat="1" applyFont="1" applyFill="1" applyBorder="1"/>
    <xf numFmtId="174" fontId="24" fillId="0" borderId="28" xfId="2" applyNumberFormat="1" applyFont="1" applyFill="1" applyBorder="1"/>
    <xf numFmtId="0" fontId="24" fillId="0" borderId="31" xfId="0" applyFont="1" applyFill="1" applyBorder="1"/>
    <xf numFmtId="174" fontId="24" fillId="0" borderId="31" xfId="2" applyNumberFormat="1" applyFont="1" applyFill="1" applyBorder="1"/>
    <xf numFmtId="174" fontId="24" fillId="0" borderId="23" xfId="2" applyNumberFormat="1" applyFont="1" applyFill="1" applyBorder="1"/>
    <xf numFmtId="174" fontId="24" fillId="0" borderId="32" xfId="2" applyNumberFormat="1" applyFont="1" applyFill="1" applyBorder="1"/>
    <xf numFmtId="9" fontId="24" fillId="0" borderId="23" xfId="0" applyNumberFormat="1" applyFont="1" applyFill="1" applyBorder="1"/>
    <xf numFmtId="9" fontId="24" fillId="0" borderId="32" xfId="0" applyNumberFormat="1" applyFont="1" applyFill="1" applyBorder="1"/>
    <xf numFmtId="1" fontId="25" fillId="0" borderId="19" xfId="0" applyNumberFormat="1" applyFont="1" applyFill="1" applyBorder="1" applyAlignment="1">
      <alignment horizontal="center" vertical="center" wrapText="1"/>
    </xf>
    <xf numFmtId="178" fontId="25" fillId="0" borderId="3" xfId="0" applyNumberFormat="1" applyFont="1" applyFill="1" applyBorder="1" applyAlignment="1">
      <alignment horizontal="center" vertical="center" wrapText="1"/>
    </xf>
    <xf numFmtId="178" fontId="25" fillId="0" borderId="2" xfId="0" applyNumberFormat="1" applyFont="1" applyFill="1" applyBorder="1" applyAlignment="1">
      <alignment horizontal="center" vertical="center" wrapText="1"/>
    </xf>
    <xf numFmtId="178" fontId="25" fillId="0" borderId="6" xfId="0" applyNumberFormat="1" applyFont="1" applyFill="1" applyBorder="1" applyAlignment="1">
      <alignment horizontal="center" vertical="center" wrapText="1"/>
    </xf>
    <xf numFmtId="178" fontId="25" fillId="0" borderId="19" xfId="0" applyNumberFormat="1" applyFont="1" applyFill="1" applyBorder="1" applyAlignment="1">
      <alignment horizontal="center" vertical="center" wrapText="1"/>
    </xf>
    <xf numFmtId="0" fontId="25" fillId="18" borderId="4" xfId="0" applyFont="1" applyFill="1" applyBorder="1" applyAlignment="1">
      <alignment vertical="center"/>
    </xf>
    <xf numFmtId="0" fontId="25" fillId="18" borderId="14" xfId="0" applyFont="1" applyFill="1" applyBorder="1" applyAlignment="1">
      <alignment vertical="center"/>
    </xf>
    <xf numFmtId="0" fontId="25" fillId="18" borderId="0" xfId="0" applyFont="1" applyFill="1" applyBorder="1" applyAlignment="1">
      <alignment vertical="center"/>
    </xf>
    <xf numFmtId="0" fontId="25" fillId="18" borderId="7" xfId="0" applyFont="1" applyFill="1" applyBorder="1" applyAlignment="1">
      <alignment vertical="center"/>
    </xf>
    <xf numFmtId="0" fontId="25" fillId="18" borderId="5" xfId="0" applyFont="1" applyFill="1" applyBorder="1" applyAlignment="1">
      <alignment vertical="center"/>
    </xf>
    <xf numFmtId="0" fontId="34" fillId="0" borderId="4" xfId="0" applyFont="1" applyFill="1" applyBorder="1" applyAlignment="1">
      <alignment horizontal="left" wrapText="1" indent="1"/>
    </xf>
    <xf numFmtId="164" fontId="26" fillId="0" borderId="13" xfId="1" applyNumberFormat="1" applyFont="1" applyFill="1" applyBorder="1" applyAlignment="1">
      <alignment vertical="center"/>
    </xf>
    <xf numFmtId="164" fontId="24" fillId="14" borderId="5" xfId="1" applyNumberFormat="1" applyFont="1" applyFill="1" applyBorder="1"/>
    <xf numFmtId="164" fontId="24" fillId="14" borderId="0" xfId="1" applyNumberFormat="1" applyFont="1" applyFill="1" applyBorder="1"/>
    <xf numFmtId="164" fontId="24" fillId="14" borderId="4" xfId="1" applyNumberFormat="1" applyFont="1" applyFill="1" applyBorder="1"/>
    <xf numFmtId="164" fontId="25" fillId="18" borderId="13" xfId="1" applyNumberFormat="1" applyFont="1" applyFill="1" applyBorder="1" applyAlignment="1">
      <alignment vertical="center"/>
    </xf>
    <xf numFmtId="164" fontId="26" fillId="0" borderId="5" xfId="1" applyNumberFormat="1" applyFont="1" applyFill="1" applyBorder="1" applyAlignment="1">
      <alignment horizontal="right" vertical="center"/>
    </xf>
    <xf numFmtId="164" fontId="26" fillId="0" borderId="13" xfId="1" applyNumberFormat="1" applyFont="1" applyFill="1" applyBorder="1" applyAlignment="1">
      <alignment horizontal="right" vertical="center"/>
    </xf>
    <xf numFmtId="164" fontId="26" fillId="0" borderId="0" xfId="1" applyNumberFormat="1" applyFont="1" applyFill="1" applyBorder="1" applyAlignment="1">
      <alignment horizontal="right" vertical="center"/>
    </xf>
    <xf numFmtId="164" fontId="26" fillId="0" borderId="4" xfId="1" applyNumberFormat="1" applyFont="1" applyFill="1" applyBorder="1" applyAlignment="1">
      <alignment horizontal="right" vertical="center"/>
    </xf>
    <xf numFmtId="164" fontId="26" fillId="0" borderId="6" xfId="1" applyNumberFormat="1" applyFont="1" applyFill="1" applyBorder="1" applyAlignment="1">
      <alignment horizontal="right" vertical="center"/>
    </xf>
    <xf numFmtId="17" fontId="25" fillId="14" borderId="0" xfId="0" applyNumberFormat="1" applyFont="1" applyFill="1" applyBorder="1"/>
    <xf numFmtId="2" fontId="24" fillId="14" borderId="0" xfId="0" applyNumberFormat="1" applyFont="1" applyFill="1" applyBorder="1"/>
    <xf numFmtId="179" fontId="24" fillId="14" borderId="0" xfId="1" applyNumberFormat="1" applyFont="1" applyFill="1" applyBorder="1"/>
    <xf numFmtId="0" fontId="25" fillId="0" borderId="6" xfId="0" applyFont="1" applyFill="1" applyBorder="1" applyAlignment="1">
      <alignment vertical="center"/>
    </xf>
    <xf numFmtId="17" fontId="25" fillId="14" borderId="1" xfId="0" applyNumberFormat="1" applyFont="1" applyFill="1" applyBorder="1" applyAlignment="1">
      <alignment vertical="center"/>
    </xf>
    <xf numFmtId="0" fontId="25" fillId="0" borderId="4" xfId="0" applyFont="1" applyFill="1" applyBorder="1" applyAlignment="1">
      <alignment horizontal="left" indent="1"/>
    </xf>
    <xf numFmtId="173" fontId="24" fillId="14" borderId="0" xfId="0" applyNumberFormat="1" applyFont="1" applyFill="1" applyBorder="1"/>
    <xf numFmtId="173" fontId="24" fillId="0" borderId="0" xfId="0" applyNumberFormat="1" applyFont="1" applyFill="1" applyBorder="1"/>
    <xf numFmtId="0" fontId="25" fillId="17" borderId="7" xfId="0" applyFont="1" applyFill="1" applyBorder="1"/>
    <xf numFmtId="174" fontId="25" fillId="17" borderId="8" xfId="2" applyNumberFormat="1" applyFont="1" applyFill="1" applyBorder="1"/>
    <xf numFmtId="0" fontId="25" fillId="0" borderId="2" xfId="0" applyFont="1" applyFill="1" applyBorder="1" applyAlignment="1">
      <alignment horizontal="center"/>
    </xf>
    <xf numFmtId="0" fontId="25" fillId="0" borderId="19" xfId="0" applyFont="1" applyFill="1" applyBorder="1" applyAlignment="1">
      <alignment horizontal="center"/>
    </xf>
    <xf numFmtId="164" fontId="24" fillId="0" borderId="0" xfId="1" applyNumberFormat="1" applyFont="1" applyFill="1" applyBorder="1" applyAlignment="1">
      <alignment horizontal="left" indent="1"/>
    </xf>
    <xf numFmtId="164" fontId="24" fillId="0" borderId="12" xfId="1" applyNumberFormat="1" applyFont="1" applyFill="1" applyBorder="1" applyAlignment="1">
      <alignment horizontal="right"/>
    </xf>
    <xf numFmtId="164" fontId="24" fillId="0" borderId="8" xfId="1" applyNumberFormat="1" applyFont="1" applyFill="1" applyBorder="1" applyAlignment="1">
      <alignment horizontal="right"/>
    </xf>
    <xf numFmtId="164" fontId="24" fillId="0" borderId="0" xfId="1" applyNumberFormat="1" applyFont="1" applyFill="1" applyBorder="1" applyAlignment="1">
      <alignment horizontal="right"/>
    </xf>
    <xf numFmtId="164" fontId="24" fillId="0" borderId="0" xfId="1" applyNumberFormat="1" applyFont="1" applyFill="1" applyBorder="1" applyAlignment="1">
      <alignment horizontal="right" vertical="center"/>
    </xf>
    <xf numFmtId="164" fontId="24" fillId="0" borderId="5" xfId="1" applyNumberFormat="1" applyFont="1" applyFill="1" applyBorder="1" applyAlignment="1">
      <alignment horizontal="right"/>
    </xf>
    <xf numFmtId="164" fontId="24" fillId="0" borderId="4" xfId="1" applyNumberFormat="1" applyFont="1" applyFill="1" applyBorder="1" applyAlignment="1">
      <alignment horizontal="right"/>
    </xf>
    <xf numFmtId="164" fontId="25" fillId="18" borderId="8" xfId="1" applyNumberFormat="1" applyFont="1" applyFill="1" applyBorder="1"/>
    <xf numFmtId="164" fontId="25" fillId="18" borderId="12" xfId="1" applyNumberFormat="1" applyFont="1" applyFill="1" applyBorder="1" applyAlignment="1">
      <alignment horizontal="right"/>
    </xf>
    <xf numFmtId="164" fontId="25" fillId="18" borderId="8" xfId="1" applyNumberFormat="1" applyFont="1" applyFill="1" applyBorder="1" applyAlignment="1">
      <alignment horizontal="right"/>
    </xf>
    <xf numFmtId="164" fontId="25" fillId="18" borderId="7" xfId="1" applyNumberFormat="1" applyFont="1" applyFill="1" applyBorder="1" applyAlignment="1">
      <alignment horizontal="right"/>
    </xf>
    <xf numFmtId="174" fontId="24" fillId="14" borderId="0" xfId="2" applyNumberFormat="1" applyFont="1" applyFill="1" applyBorder="1"/>
    <xf numFmtId="0" fontId="31" fillId="0" borderId="1" xfId="0" applyFont="1" applyFill="1" applyBorder="1" applyAlignment="1">
      <alignment vertical="center"/>
    </xf>
    <xf numFmtId="180" fontId="25" fillId="0" borderId="19" xfId="0" applyNumberFormat="1" applyFont="1" applyFill="1" applyBorder="1" applyAlignment="1"/>
    <xf numFmtId="0" fontId="31" fillId="0" borderId="4" xfId="0" applyFont="1" applyFill="1" applyBorder="1" applyAlignment="1">
      <alignment horizontal="left" wrapText="1" indent="1"/>
    </xf>
    <xf numFmtId="0" fontId="36" fillId="18" borderId="4" xfId="0" applyFont="1" applyFill="1" applyBorder="1" applyAlignment="1">
      <alignment wrapText="1"/>
    </xf>
    <xf numFmtId="180" fontId="25" fillId="0" borderId="9" xfId="0" applyNumberFormat="1" applyFont="1" applyFill="1" applyBorder="1" applyAlignment="1"/>
    <xf numFmtId="180" fontId="25" fillId="0" borderId="11" xfId="0" applyNumberFormat="1" applyFont="1" applyFill="1" applyBorder="1" applyAlignment="1"/>
    <xf numFmtId="3" fontId="31" fillId="0" borderId="0" xfId="0" applyNumberFormat="1" applyFont="1" applyFill="1" applyBorder="1" applyAlignment="1">
      <alignment horizontal="right" vertical="center"/>
    </xf>
    <xf numFmtId="3" fontId="31" fillId="0" borderId="5" xfId="0" applyNumberFormat="1" applyFont="1" applyFill="1" applyBorder="1" applyAlignment="1">
      <alignment horizontal="right" vertical="center"/>
    </xf>
    <xf numFmtId="3" fontId="31" fillId="0" borderId="4" xfId="0" applyNumberFormat="1" applyFont="1" applyFill="1" applyBorder="1" applyAlignment="1">
      <alignment horizontal="right" vertical="center"/>
    </xf>
    <xf numFmtId="3" fontId="24" fillId="14" borderId="5" xfId="0" applyNumberFormat="1" applyFont="1" applyFill="1" applyBorder="1"/>
    <xf numFmtId="3" fontId="24" fillId="14" borderId="0" xfId="0" applyNumberFormat="1" applyFont="1" applyFill="1" applyBorder="1"/>
    <xf numFmtId="3" fontId="36" fillId="18" borderId="0" xfId="0" applyNumberFormat="1" applyFont="1" applyFill="1" applyBorder="1" applyAlignment="1">
      <alignment wrapText="1"/>
    </xf>
    <xf numFmtId="3" fontId="36" fillId="18" borderId="5" xfId="0" applyNumberFormat="1" applyFont="1" applyFill="1" applyBorder="1" applyAlignment="1">
      <alignment wrapText="1"/>
    </xf>
    <xf numFmtId="3" fontId="36" fillId="18" borderId="4" xfId="0" applyNumberFormat="1" applyFont="1" applyFill="1" applyBorder="1" applyAlignment="1">
      <alignment wrapText="1"/>
    </xf>
    <xf numFmtId="0" fontId="31" fillId="0" borderId="4" xfId="0" applyFont="1" applyFill="1" applyBorder="1" applyAlignment="1">
      <alignment horizontal="left" wrapText="1"/>
    </xf>
    <xf numFmtId="0" fontId="31" fillId="0" borderId="6" xfId="0" applyFont="1" applyFill="1" applyBorder="1"/>
    <xf numFmtId="0" fontId="36" fillId="0" borderId="6" xfId="0" applyFont="1" applyFill="1" applyBorder="1"/>
    <xf numFmtId="0" fontId="36" fillId="0" borderId="2" xfId="0" applyFont="1" applyFill="1" applyBorder="1" applyAlignment="1">
      <alignment horizontal="center"/>
    </xf>
    <xf numFmtId="1" fontId="36" fillId="0" borderId="2" xfId="0" applyNumberFormat="1" applyFont="1" applyFill="1" applyBorder="1" applyAlignment="1">
      <alignment horizontal="center" vertical="center" wrapText="1"/>
    </xf>
    <xf numFmtId="1" fontId="36" fillId="0" borderId="6" xfId="0" applyNumberFormat="1" applyFont="1" applyFill="1" applyBorder="1" applyAlignment="1">
      <alignment horizontal="center" vertical="center" wrapText="1"/>
    </xf>
    <xf numFmtId="0" fontId="36" fillId="0" borderId="2" xfId="0" applyFont="1" applyFill="1" applyBorder="1"/>
    <xf numFmtId="1" fontId="36" fillId="0" borderId="0" xfId="0" applyNumberFormat="1" applyFont="1" applyFill="1" applyBorder="1" applyAlignment="1">
      <alignment horizontal="center" vertical="center" wrapText="1"/>
    </xf>
    <xf numFmtId="0" fontId="36" fillId="17" borderId="4" xfId="0" applyFont="1" applyFill="1" applyBorder="1" applyAlignment="1">
      <alignment wrapText="1"/>
    </xf>
    <xf numFmtId="164" fontId="36" fillId="17" borderId="8" xfId="1" applyNumberFormat="1" applyFont="1" applyFill="1" applyBorder="1" applyAlignment="1">
      <alignment horizontal="right" vertical="center"/>
    </xf>
    <xf numFmtId="164" fontId="36" fillId="17" borderId="7" xfId="1" applyNumberFormat="1" applyFont="1" applyFill="1" applyBorder="1" applyAlignment="1">
      <alignment horizontal="right" vertical="center"/>
    </xf>
    <xf numFmtId="164" fontId="36" fillId="17" borderId="8" xfId="1" applyNumberFormat="1" applyFont="1" applyFill="1" applyBorder="1" applyAlignment="1">
      <alignment horizontal="right" vertical="center" indent="1"/>
    </xf>
    <xf numFmtId="164" fontId="31" fillId="0" borderId="0" xfId="1" applyNumberFormat="1" applyFont="1" applyFill="1" applyBorder="1" applyAlignment="1">
      <alignment horizontal="right" vertical="center"/>
    </xf>
    <xf numFmtId="164" fontId="31" fillId="0" borderId="4" xfId="1" applyNumberFormat="1" applyFont="1" applyFill="1" applyBorder="1" applyAlignment="1">
      <alignment horizontal="right" vertical="center"/>
    </xf>
    <xf numFmtId="0" fontId="36" fillId="17" borderId="7" xfId="0" applyFont="1" applyFill="1" applyBorder="1" applyAlignment="1">
      <alignment wrapText="1"/>
    </xf>
    <xf numFmtId="0" fontId="36" fillId="21" borderId="7" xfId="0" applyFont="1" applyFill="1" applyBorder="1" applyAlignment="1">
      <alignment vertical="center" wrapText="1"/>
    </xf>
    <xf numFmtId="164" fontId="36" fillId="21" borderId="8" xfId="1" applyNumberFormat="1" applyFont="1" applyFill="1" applyBorder="1" applyAlignment="1">
      <alignment horizontal="right" vertical="center"/>
    </xf>
    <xf numFmtId="164" fontId="36" fillId="21" borderId="7" xfId="1" applyNumberFormat="1" applyFont="1" applyFill="1" applyBorder="1" applyAlignment="1">
      <alignment horizontal="right" vertical="center"/>
    </xf>
    <xf numFmtId="0" fontId="37" fillId="0" borderId="19" xfId="0" applyFont="1" applyFill="1" applyBorder="1" applyAlignment="1">
      <alignment horizontal="center" vertical="center" wrapText="1"/>
    </xf>
    <xf numFmtId="0" fontId="37" fillId="0" borderId="9" xfId="0" applyFont="1" applyFill="1" applyBorder="1" applyAlignment="1">
      <alignment horizontal="center" vertical="center" wrapText="1"/>
    </xf>
    <xf numFmtId="1" fontId="38" fillId="0" borderId="7" xfId="0" applyNumberFormat="1" applyFont="1" applyFill="1" applyBorder="1" applyAlignment="1">
      <alignment horizontal="center" vertical="center" wrapText="1"/>
    </xf>
    <xf numFmtId="9" fontId="37" fillId="0" borderId="0" xfId="0" applyNumberFormat="1" applyFont="1" applyFill="1" applyBorder="1" applyAlignment="1">
      <alignment horizontal="center" vertical="center"/>
    </xf>
    <xf numFmtId="1" fontId="38" fillId="16" borderId="4" xfId="0" applyNumberFormat="1" applyFont="1" applyFill="1" applyBorder="1" applyAlignment="1">
      <alignment horizontal="center" vertical="center" wrapText="1"/>
    </xf>
    <xf numFmtId="9" fontId="37" fillId="16" borderId="0" xfId="0" applyNumberFormat="1" applyFont="1" applyFill="1" applyBorder="1" applyAlignment="1">
      <alignment horizontal="center" vertical="center"/>
    </xf>
    <xf numFmtId="1" fontId="38" fillId="0" borderId="4" xfId="0" applyNumberFormat="1" applyFont="1" applyFill="1" applyBorder="1" applyAlignment="1">
      <alignment horizontal="center" vertical="center" wrapText="1"/>
    </xf>
    <xf numFmtId="0" fontId="25" fillId="0" borderId="6" xfId="0" applyFont="1" applyFill="1" applyBorder="1"/>
    <xf numFmtId="1" fontId="25" fillId="0" borderId="2" xfId="0" applyNumberFormat="1" applyFont="1" applyFill="1" applyBorder="1"/>
    <xf numFmtId="1" fontId="25" fillId="0" borderId="3" xfId="0" applyNumberFormat="1" applyFont="1" applyFill="1" applyBorder="1"/>
    <xf numFmtId="0" fontId="24" fillId="0" borderId="7" xfId="0" applyFont="1" applyFill="1" applyBorder="1" applyAlignment="1">
      <alignment wrapText="1"/>
    </xf>
    <xf numFmtId="0" fontId="24" fillId="16" borderId="4" xfId="0" applyFont="1" applyFill="1" applyBorder="1" applyAlignment="1">
      <alignment wrapText="1"/>
    </xf>
    <xf numFmtId="3" fontId="39" fillId="16" borderId="0" xfId="0" applyNumberFormat="1" applyFont="1" applyFill="1" applyBorder="1"/>
    <xf numFmtId="3" fontId="24" fillId="16" borderId="0" xfId="0" applyNumberFormat="1" applyFont="1" applyFill="1" applyBorder="1"/>
    <xf numFmtId="0" fontId="24" fillId="0" borderId="4" xfId="0" applyFont="1" applyFill="1" applyBorder="1" applyAlignment="1">
      <alignment wrapText="1"/>
    </xf>
    <xf numFmtId="0" fontId="24" fillId="19" borderId="0" xfId="0" applyFont="1" applyFill="1" applyBorder="1"/>
    <xf numFmtId="3" fontId="24" fillId="19" borderId="0" xfId="0" applyNumberFormat="1" applyFont="1" applyFill="1" applyBorder="1"/>
    <xf numFmtId="1" fontId="25" fillId="0" borderId="19" xfId="0" applyNumberFormat="1" applyFont="1" applyFill="1" applyBorder="1"/>
    <xf numFmtId="0" fontId="25" fillId="16" borderId="9" xfId="0" applyFont="1" applyFill="1" applyBorder="1"/>
    <xf numFmtId="174" fontId="24" fillId="16" borderId="19" xfId="0" applyNumberFormat="1" applyFont="1" applyFill="1" applyBorder="1"/>
    <xf numFmtId="0" fontId="25" fillId="0" borderId="19" xfId="0" applyFont="1" applyFill="1" applyBorder="1" applyAlignment="1">
      <alignment horizontal="left" indent="1"/>
    </xf>
    <xf numFmtId="174" fontId="24" fillId="0" borderId="19" xfId="0" applyNumberFormat="1" applyFont="1" applyFill="1" applyBorder="1"/>
    <xf numFmtId="1" fontId="24" fillId="0" borderId="2" xfId="0" applyNumberFormat="1" applyFont="1" applyFill="1" applyBorder="1"/>
    <xf numFmtId="1" fontId="24" fillId="0" borderId="3" xfId="0" applyNumberFormat="1" applyFont="1" applyFill="1" applyBorder="1"/>
    <xf numFmtId="0" fontId="24" fillId="16" borderId="7" xfId="0" applyFont="1" applyFill="1" applyBorder="1"/>
    <xf numFmtId="174" fontId="24" fillId="16" borderId="12" xfId="0" applyNumberFormat="1" applyFont="1" applyFill="1" applyBorder="1"/>
    <xf numFmtId="174" fontId="24" fillId="16" borderId="8" xfId="0" applyNumberFormat="1" applyFont="1" applyFill="1" applyBorder="1"/>
    <xf numFmtId="0" fontId="32" fillId="0" borderId="4" xfId="0" applyFont="1" applyFill="1" applyBorder="1" applyAlignment="1">
      <alignment horizontal="left" indent="1"/>
    </xf>
    <xf numFmtId="174" fontId="32" fillId="0" borderId="5" xfId="0" applyNumberFormat="1" applyFont="1" applyFill="1" applyBorder="1" applyAlignment="1">
      <alignment horizontal="left" indent="1"/>
    </xf>
    <xf numFmtId="174" fontId="32" fillId="0" borderId="0" xfId="0" applyNumberFormat="1" applyFont="1" applyFill="1" applyBorder="1" applyAlignment="1">
      <alignment horizontal="left" indent="1"/>
    </xf>
    <xf numFmtId="0" fontId="25" fillId="0" borderId="2"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25" fillId="0" borderId="4" xfId="0" applyFont="1" applyFill="1" applyBorder="1" applyAlignment="1">
      <alignment horizontal="center"/>
    </xf>
    <xf numFmtId="174" fontId="24" fillId="0" borderId="5" xfId="2" applyNumberFormat="1" applyFont="1" applyFill="1" applyBorder="1" applyAlignment="1">
      <alignment horizontal="center" vertical="center" wrapText="1"/>
    </xf>
    <xf numFmtId="0" fontId="25" fillId="16" borderId="4" xfId="0" applyFont="1" applyFill="1" applyBorder="1" applyAlignment="1">
      <alignment horizontal="center" wrapText="1"/>
    </xf>
    <xf numFmtId="174" fontId="24" fillId="16" borderId="5" xfId="2" applyNumberFormat="1" applyFont="1" applyFill="1" applyBorder="1" applyAlignment="1">
      <alignment horizontal="center" vertical="center" wrapText="1"/>
    </xf>
    <xf numFmtId="0" fontId="25" fillId="0" borderId="4" xfId="0" applyFont="1" applyFill="1" applyBorder="1" applyAlignment="1">
      <alignment horizontal="center" vertical="center" wrapText="1"/>
    </xf>
    <xf numFmtId="1" fontId="40" fillId="0" borderId="2" xfId="0" applyNumberFormat="1" applyFont="1" applyFill="1" applyBorder="1" applyAlignment="1">
      <alignment horizontal="center" vertical="center" wrapText="1"/>
    </xf>
    <xf numFmtId="1" fontId="40" fillId="0" borderId="3" xfId="0" applyNumberFormat="1" applyFont="1" applyFill="1" applyBorder="1" applyAlignment="1">
      <alignment horizontal="center" vertical="center" wrapText="1"/>
    </xf>
    <xf numFmtId="0" fontId="24" fillId="0" borderId="7" xfId="0" applyFont="1" applyFill="1" applyBorder="1" applyAlignment="1">
      <alignment horizontal="left" indent="1"/>
    </xf>
    <xf numFmtId="3" fontId="24" fillId="0" borderId="0" xfId="8" applyNumberFormat="1" applyFont="1" applyFill="1" applyBorder="1" applyAlignment="1">
      <alignment horizontal="right" vertical="center"/>
    </xf>
    <xf numFmtId="0" fontId="24" fillId="16" borderId="4" xfId="0" applyFont="1" applyFill="1" applyBorder="1" applyAlignment="1">
      <alignment horizontal="left" wrapText="1" indent="1"/>
    </xf>
    <xf numFmtId="3" fontId="24" fillId="16" borderId="0" xfId="8" applyNumberFormat="1" applyFont="1" applyFill="1" applyBorder="1" applyAlignment="1">
      <alignment horizontal="right" vertical="center"/>
    </xf>
    <xf numFmtId="3" fontId="24" fillId="16" borderId="0" xfId="0" applyNumberFormat="1" applyFont="1" applyFill="1" applyBorder="1" applyAlignment="1">
      <alignment horizontal="right" wrapText="1"/>
    </xf>
    <xf numFmtId="0" fontId="24" fillId="0" borderId="4" xfId="0" applyFont="1" applyFill="1" applyBorder="1" applyAlignment="1">
      <alignment horizontal="left" indent="1"/>
    </xf>
    <xf numFmtId="0" fontId="25" fillId="0" borderId="2" xfId="0" applyFont="1" applyFill="1" applyBorder="1"/>
    <xf numFmtId="0" fontId="25" fillId="0" borderId="0" xfId="0" applyFont="1" applyFill="1" applyBorder="1"/>
    <xf numFmtId="0" fontId="25" fillId="0" borderId="3" xfId="0" applyFont="1" applyFill="1" applyBorder="1"/>
    <xf numFmtId="174" fontId="24" fillId="0" borderId="12" xfId="2" applyNumberFormat="1" applyFont="1" applyFill="1" applyBorder="1"/>
    <xf numFmtId="174" fontId="24" fillId="0" borderId="8" xfId="2" applyNumberFormat="1" applyFont="1" applyFill="1" applyBorder="1"/>
    <xf numFmtId="0" fontId="24" fillId="16" borderId="0" xfId="0" applyFont="1" applyFill="1" applyBorder="1"/>
    <xf numFmtId="174" fontId="24" fillId="16" borderId="5" xfId="2" applyNumberFormat="1" applyFont="1" applyFill="1" applyBorder="1"/>
    <xf numFmtId="174" fontId="24" fillId="16" borderId="0" xfId="2" applyNumberFormat="1" applyFont="1" applyFill="1" applyBorder="1"/>
    <xf numFmtId="174" fontId="24" fillId="0" borderId="5" xfId="2" applyNumberFormat="1" applyFont="1" applyFill="1" applyBorder="1"/>
    <xf numFmtId="10" fontId="24" fillId="16" borderId="5" xfId="0" applyNumberFormat="1" applyFont="1" applyFill="1" applyBorder="1"/>
    <xf numFmtId="10" fontId="24" fillId="16" borderId="0" xfId="0" applyNumberFormat="1" applyFont="1" applyFill="1" applyBorder="1"/>
    <xf numFmtId="0" fontId="25" fillId="14" borderId="4" xfId="0" applyFont="1" applyFill="1" applyBorder="1" applyAlignment="1">
      <alignment horizontal="left"/>
    </xf>
    <xf numFmtId="167" fontId="24" fillId="14" borderId="0" xfId="1" applyNumberFormat="1" applyFont="1" applyFill="1" applyBorder="1"/>
    <xf numFmtId="9" fontId="24" fillId="14" borderId="0" xfId="2" applyFont="1" applyFill="1" applyBorder="1" applyAlignment="1">
      <alignment horizontal="center"/>
    </xf>
    <xf numFmtId="0" fontId="25" fillId="17" borderId="4" xfId="0" applyFont="1" applyFill="1" applyBorder="1" applyAlignment="1">
      <alignment horizontal="left"/>
    </xf>
    <xf numFmtId="167" fontId="24" fillId="17" borderId="0" xfId="1" applyNumberFormat="1" applyFont="1" applyFill="1" applyBorder="1"/>
    <xf numFmtId="9" fontId="24" fillId="17" borderId="0" xfId="2" applyFont="1" applyFill="1" applyBorder="1" applyAlignment="1">
      <alignment horizontal="center"/>
    </xf>
    <xf numFmtId="0" fontId="24" fillId="14" borderId="4" xfId="0" applyFont="1" applyFill="1" applyBorder="1" applyAlignment="1">
      <alignment vertical="center" wrapText="1"/>
    </xf>
    <xf numFmtId="0" fontId="24" fillId="14" borderId="6" xfId="0" applyFont="1" applyFill="1" applyBorder="1" applyAlignment="1">
      <alignment vertical="center" wrapText="1"/>
    </xf>
    <xf numFmtId="0" fontId="24" fillId="14" borderId="2" xfId="0" applyFont="1" applyFill="1" applyBorder="1" applyAlignment="1">
      <alignment horizontal="center" vertical="center" wrapText="1"/>
    </xf>
    <xf numFmtId="0" fontId="24" fillId="17" borderId="4" xfId="0" applyFont="1" applyFill="1" applyBorder="1" applyAlignment="1">
      <alignment horizontal="left" vertical="center" indent="1"/>
    </xf>
    <xf numFmtId="3" fontId="24" fillId="17" borderId="0" xfId="1" applyNumberFormat="1" applyFont="1" applyFill="1" applyBorder="1" applyAlignment="1">
      <alignment horizontal="right" vertical="center"/>
    </xf>
    <xf numFmtId="9" fontId="24" fillId="17" borderId="7" xfId="2" applyFont="1" applyFill="1" applyBorder="1" applyAlignment="1">
      <alignment horizontal="right" vertical="center"/>
    </xf>
    <xf numFmtId="0" fontId="24" fillId="0" borderId="4" xfId="0" applyFont="1" applyFill="1" applyBorder="1" applyAlignment="1">
      <alignment horizontal="left" vertical="center" wrapText="1" indent="1"/>
    </xf>
    <xf numFmtId="3" fontId="24" fillId="14" borderId="0" xfId="1" applyNumberFormat="1" applyFont="1" applyFill="1" applyBorder="1" applyAlignment="1">
      <alignment horizontal="right" vertical="center"/>
    </xf>
    <xf numFmtId="9" fontId="24" fillId="14" borderId="4" xfId="0" applyNumberFormat="1" applyFont="1" applyFill="1" applyBorder="1" applyAlignment="1">
      <alignment horizontal="right" vertical="center"/>
    </xf>
    <xf numFmtId="9" fontId="24" fillId="17" borderId="4" xfId="0" applyNumberFormat="1" applyFont="1" applyFill="1" applyBorder="1" applyAlignment="1">
      <alignment horizontal="right" vertical="center"/>
    </xf>
    <xf numFmtId="0" fontId="24" fillId="14" borderId="4" xfId="0" applyFont="1" applyFill="1" applyBorder="1" applyAlignment="1">
      <alignment horizontal="left" vertical="center" indent="1"/>
    </xf>
    <xf numFmtId="0" fontId="24" fillId="17" borderId="4" xfId="0" applyFont="1" applyFill="1" applyBorder="1" applyAlignment="1">
      <alignment horizontal="left" vertical="center" wrapText="1" indent="1"/>
    </xf>
    <xf numFmtId="9" fontId="24" fillId="17" borderId="6" xfId="0" applyNumberFormat="1" applyFont="1" applyFill="1" applyBorder="1" applyAlignment="1">
      <alignment horizontal="right" vertical="center"/>
    </xf>
    <xf numFmtId="3" fontId="28" fillId="18" borderId="7" xfId="0" applyNumberFormat="1" applyFont="1" applyFill="1" applyBorder="1"/>
    <xf numFmtId="3" fontId="28" fillId="18" borderId="8" xfId="1" applyNumberFormat="1" applyFont="1" applyFill="1" applyBorder="1" applyAlignment="1">
      <alignment horizontal="right" vertical="center" wrapText="1"/>
    </xf>
    <xf numFmtId="9" fontId="28" fillId="18" borderId="7" xfId="2" applyFont="1" applyFill="1" applyBorder="1" applyAlignment="1">
      <alignment horizontal="right"/>
    </xf>
    <xf numFmtId="9" fontId="28" fillId="18" borderId="8" xfId="2" applyFont="1" applyFill="1" applyBorder="1" applyAlignment="1">
      <alignment horizontal="right"/>
    </xf>
    <xf numFmtId="0" fontId="14" fillId="4" borderId="4" xfId="0" applyFont="1" applyFill="1" applyBorder="1" applyAlignment="1">
      <alignment vertical="center" wrapText="1"/>
    </xf>
    <xf numFmtId="0" fontId="14" fillId="4" borderId="0" xfId="0" applyFont="1" applyFill="1"/>
    <xf numFmtId="0" fontId="14" fillId="4" borderId="6" xfId="0" applyFont="1" applyFill="1" applyBorder="1" applyAlignment="1">
      <alignment vertical="center" wrapText="1"/>
    </xf>
    <xf numFmtId="0" fontId="14" fillId="4" borderId="2" xfId="0" applyFont="1" applyFill="1" applyBorder="1" applyAlignment="1">
      <alignment horizontal="center" vertical="center" wrapText="1"/>
    </xf>
    <xf numFmtId="0" fontId="14" fillId="5" borderId="4" xfId="0" applyFont="1" applyFill="1" applyBorder="1" applyAlignment="1">
      <alignment horizontal="left" vertical="center" indent="1"/>
    </xf>
    <xf numFmtId="3" fontId="14" fillId="5" borderId="12" xfId="8" applyNumberFormat="1" applyFont="1" applyFill="1" applyBorder="1" applyAlignment="1">
      <alignment horizontal="right" vertical="center"/>
    </xf>
    <xf numFmtId="3" fontId="14" fillId="5" borderId="8" xfId="8" applyNumberFormat="1" applyFont="1" applyFill="1" applyBorder="1" applyAlignment="1">
      <alignment horizontal="right" vertical="center"/>
    </xf>
    <xf numFmtId="9" fontId="14" fillId="5" borderId="7" xfId="2" applyFont="1" applyFill="1" applyBorder="1" applyAlignment="1">
      <alignment horizontal="right" vertical="center"/>
    </xf>
    <xf numFmtId="167" fontId="14" fillId="5" borderId="12" xfId="8" applyNumberFormat="1" applyFont="1" applyFill="1" applyBorder="1" applyAlignment="1">
      <alignment horizontal="right" vertical="center"/>
    </xf>
    <xf numFmtId="167" fontId="14" fillId="5" borderId="8" xfId="8" applyNumberFormat="1" applyFont="1" applyFill="1" applyBorder="1" applyAlignment="1">
      <alignment horizontal="right" vertical="center"/>
    </xf>
    <xf numFmtId="9" fontId="14" fillId="5" borderId="8" xfId="2" applyFont="1" applyFill="1" applyBorder="1" applyAlignment="1">
      <alignment horizontal="right" vertical="center"/>
    </xf>
    <xf numFmtId="0" fontId="14" fillId="0" borderId="4" xfId="0" applyFont="1" applyFill="1" applyBorder="1" applyAlignment="1">
      <alignment horizontal="left" vertical="center" wrapText="1" indent="1"/>
    </xf>
    <xf numFmtId="3" fontId="14" fillId="4" borderId="5" xfId="8" applyNumberFormat="1" applyFont="1" applyFill="1" applyBorder="1" applyAlignment="1">
      <alignment horizontal="right" vertical="center"/>
    </xf>
    <xf numFmtId="3" fontId="14" fillId="4" borderId="0" xfId="8" applyNumberFormat="1" applyFont="1" applyFill="1" applyBorder="1" applyAlignment="1">
      <alignment horizontal="right" vertical="center"/>
    </xf>
    <xf numFmtId="9" fontId="14" fillId="4" borderId="4" xfId="0" applyNumberFormat="1" applyFont="1" applyFill="1" applyBorder="1" applyAlignment="1">
      <alignment horizontal="right" vertical="center"/>
    </xf>
    <xf numFmtId="167" fontId="14" fillId="4" borderId="5" xfId="8" applyNumberFormat="1" applyFont="1" applyFill="1" applyBorder="1" applyAlignment="1">
      <alignment horizontal="right" vertical="center"/>
    </xf>
    <xf numFmtId="167" fontId="14" fillId="4" borderId="0" xfId="8" applyNumberFormat="1" applyFont="1" applyFill="1" applyBorder="1" applyAlignment="1">
      <alignment horizontal="right" vertical="center"/>
    </xf>
    <xf numFmtId="9" fontId="14" fillId="4" borderId="0" xfId="0" applyNumberFormat="1" applyFont="1" applyFill="1" applyBorder="1" applyAlignment="1">
      <alignment horizontal="right" vertical="center"/>
    </xf>
    <xf numFmtId="3" fontId="14" fillId="5" borderId="5" xfId="8" applyNumberFormat="1" applyFont="1" applyFill="1" applyBorder="1" applyAlignment="1">
      <alignment horizontal="right" vertical="center"/>
    </xf>
    <xf numFmtId="3" fontId="14" fillId="5" borderId="0" xfId="8" applyNumberFormat="1" applyFont="1" applyFill="1" applyBorder="1" applyAlignment="1">
      <alignment horizontal="right" vertical="center"/>
    </xf>
    <xf numFmtId="9" fontId="14" fillId="5" borderId="4" xfId="0" applyNumberFormat="1" applyFont="1" applyFill="1" applyBorder="1" applyAlignment="1">
      <alignment horizontal="right" vertical="center"/>
    </xf>
    <xf numFmtId="167" fontId="14" fillId="5" borderId="5" xfId="8" applyNumberFormat="1" applyFont="1" applyFill="1" applyBorder="1" applyAlignment="1">
      <alignment horizontal="right" vertical="center"/>
    </xf>
    <xf numFmtId="167" fontId="14" fillId="5" borderId="0" xfId="8" applyNumberFormat="1" applyFont="1" applyFill="1" applyBorder="1" applyAlignment="1">
      <alignment horizontal="right" vertical="center"/>
    </xf>
    <xf numFmtId="9" fontId="14" fillId="5" borderId="0" xfId="0" applyNumberFormat="1" applyFont="1" applyFill="1" applyBorder="1" applyAlignment="1">
      <alignment horizontal="right" vertical="center"/>
    </xf>
    <xf numFmtId="3" fontId="13" fillId="6" borderId="7" xfId="0" applyNumberFormat="1" applyFont="1" applyFill="1" applyBorder="1"/>
    <xf numFmtId="3" fontId="13" fillId="6" borderId="8" xfId="8" applyNumberFormat="1" applyFont="1" applyFill="1" applyBorder="1" applyAlignment="1">
      <alignment horizontal="right" vertical="center" wrapText="1"/>
    </xf>
    <xf numFmtId="9" fontId="13" fillId="6" borderId="7" xfId="2" applyFont="1" applyFill="1" applyBorder="1" applyAlignment="1">
      <alignment horizontal="right"/>
    </xf>
    <xf numFmtId="164" fontId="13" fillId="6" borderId="8" xfId="8" applyNumberFormat="1" applyFont="1" applyFill="1" applyBorder="1" applyAlignment="1">
      <alignment horizontal="right" vertical="center" wrapText="1"/>
    </xf>
    <xf numFmtId="9" fontId="13" fillId="6" borderId="8" xfId="2" applyFont="1" applyFill="1" applyBorder="1" applyAlignment="1">
      <alignment horizontal="right"/>
    </xf>
    <xf numFmtId="0" fontId="28" fillId="0" borderId="2" xfId="0" applyNumberFormat="1" applyFont="1" applyFill="1" applyBorder="1" applyAlignment="1">
      <alignment horizontal="center" vertical="center" wrapText="1"/>
    </xf>
    <xf numFmtId="0" fontId="28" fillId="0" borderId="3" xfId="0" applyNumberFormat="1" applyFont="1" applyFill="1" applyBorder="1" applyAlignment="1">
      <alignment horizontal="center" vertical="center" wrapText="1"/>
    </xf>
    <xf numFmtId="169" fontId="29" fillId="0" borderId="0" xfId="1" applyNumberFormat="1" applyFont="1" applyFill="1" applyBorder="1" applyAlignment="1">
      <alignment horizontal="right" vertical="center" wrapText="1"/>
    </xf>
    <xf numFmtId="169" fontId="28" fillId="17" borderId="0" xfId="1" applyNumberFormat="1" applyFont="1" applyFill="1" applyBorder="1" applyAlignment="1">
      <alignment horizontal="right" vertical="center" wrapText="1"/>
    </xf>
    <xf numFmtId="0" fontId="27" fillId="0" borderId="4" xfId="0" applyFont="1" applyFill="1" applyBorder="1" applyAlignment="1">
      <alignment vertical="center" wrapText="1"/>
    </xf>
    <xf numFmtId="0" fontId="28" fillId="17" borderId="7" xfId="0" applyFont="1" applyFill="1" applyBorder="1" applyAlignment="1">
      <alignment wrapText="1"/>
    </xf>
    <xf numFmtId="4" fontId="29" fillId="17" borderId="0" xfId="0" applyNumberFormat="1" applyFont="1" applyFill="1" applyBorder="1" applyAlignment="1">
      <alignment horizontal="right" wrapText="1" indent="1"/>
    </xf>
    <xf numFmtId="0" fontId="29" fillId="0" borderId="4" xfId="0" applyFont="1" applyFill="1" applyBorder="1" applyAlignment="1">
      <alignment horizontal="left" wrapText="1" indent="1"/>
    </xf>
    <xf numFmtId="181" fontId="29" fillId="0" borderId="0" xfId="1" applyNumberFormat="1" applyFont="1" applyFill="1" applyBorder="1" applyAlignment="1">
      <alignment horizontal="right" wrapText="1" indent="1"/>
    </xf>
    <xf numFmtId="0" fontId="28" fillId="17" borderId="4" xfId="0" applyFont="1" applyFill="1" applyBorder="1" applyAlignment="1">
      <alignment wrapText="1"/>
    </xf>
    <xf numFmtId="181" fontId="29" fillId="17" borderId="0" xfId="1" applyNumberFormat="1" applyFont="1" applyFill="1" applyBorder="1" applyAlignment="1">
      <alignment horizontal="right" wrapText="1" indent="1"/>
    </xf>
    <xf numFmtId="173" fontId="29" fillId="17" borderId="0" xfId="1" applyNumberFormat="1" applyFont="1" applyFill="1" applyBorder="1" applyAlignment="1">
      <alignment horizontal="right" wrapText="1"/>
    </xf>
    <xf numFmtId="173" fontId="29" fillId="17" borderId="0" xfId="0" applyNumberFormat="1" applyFont="1" applyFill="1" applyBorder="1" applyAlignment="1">
      <alignment horizontal="right" wrapText="1"/>
    </xf>
    <xf numFmtId="0" fontId="27" fillId="0" borderId="6" xfId="0" applyFont="1" applyFill="1" applyBorder="1" applyAlignment="1">
      <alignment horizontal="left" vertical="top" wrapText="1"/>
    </xf>
    <xf numFmtId="169" fontId="28" fillId="17" borderId="0" xfId="0" applyNumberFormat="1" applyFont="1" applyFill="1" applyBorder="1" applyAlignment="1">
      <alignment horizontal="right" vertical="center" wrapText="1"/>
    </xf>
    <xf numFmtId="1" fontId="24" fillId="14" borderId="7" xfId="0" applyNumberFormat="1" applyFont="1" applyFill="1" applyBorder="1" applyAlignment="1">
      <alignment horizontal="left"/>
    </xf>
    <xf numFmtId="1" fontId="24" fillId="14" borderId="4" xfId="0" applyNumberFormat="1" applyFont="1" applyFill="1" applyBorder="1" applyAlignment="1">
      <alignment horizontal="left"/>
    </xf>
    <xf numFmtId="1" fontId="24" fillId="17" borderId="4" xfId="0" applyNumberFormat="1" applyFont="1" applyFill="1" applyBorder="1" applyAlignment="1">
      <alignment horizontal="left"/>
    </xf>
    <xf numFmtId="173" fontId="24" fillId="17" borderId="0" xfId="0" applyNumberFormat="1" applyFont="1" applyFill="1" applyBorder="1"/>
    <xf numFmtId="3" fontId="24" fillId="17" borderId="0" xfId="0" applyNumberFormat="1" applyFont="1" applyFill="1" applyBorder="1"/>
    <xf numFmtId="169" fontId="24" fillId="0" borderId="0" xfId="0" applyNumberFormat="1" applyFont="1" applyFill="1" applyBorder="1"/>
    <xf numFmtId="0" fontId="24" fillId="17" borderId="4" xfId="0" applyFont="1" applyFill="1" applyBorder="1"/>
    <xf numFmtId="169" fontId="24" fillId="17" borderId="0" xfId="0" applyNumberFormat="1" applyFont="1" applyFill="1" applyBorder="1"/>
    <xf numFmtId="1" fontId="24" fillId="0" borderId="0" xfId="0" applyNumberFormat="1" applyFont="1" applyFill="1" applyBorder="1"/>
    <xf numFmtId="1" fontId="24" fillId="17" borderId="0" xfId="0" applyNumberFormat="1" applyFont="1" applyFill="1" applyBorder="1"/>
    <xf numFmtId="0" fontId="41" fillId="22" borderId="12" xfId="0" applyFont="1" applyFill="1" applyBorder="1" applyAlignment="1">
      <alignment vertical="center" wrapText="1"/>
    </xf>
    <xf numFmtId="11" fontId="41" fillId="22" borderId="12" xfId="0" applyNumberFormat="1" applyFont="1" applyFill="1" applyBorder="1" applyAlignment="1">
      <alignment vertical="center" wrapText="1"/>
    </xf>
    <xf numFmtId="11" fontId="41" fillId="22" borderId="7" xfId="0" applyNumberFormat="1" applyFont="1" applyFill="1" applyBorder="1" applyAlignment="1">
      <alignment vertical="center" wrapText="1"/>
    </xf>
    <xf numFmtId="11" fontId="41" fillId="22" borderId="8" xfId="0" applyNumberFormat="1" applyFont="1" applyFill="1" applyBorder="1" applyAlignment="1">
      <alignment vertical="center" wrapText="1"/>
    </xf>
    <xf numFmtId="11" fontId="41" fillId="22" borderId="11" xfId="0" applyNumberFormat="1" applyFont="1" applyFill="1" applyBorder="1" applyAlignment="1">
      <alignment vertical="center" wrapText="1"/>
    </xf>
    <xf numFmtId="11" fontId="41" fillId="22" borderId="0" xfId="0" applyNumberFormat="1" applyFont="1" applyFill="1" applyBorder="1" applyAlignment="1">
      <alignment vertical="center" wrapText="1"/>
    </xf>
    <xf numFmtId="0" fontId="24" fillId="0" borderId="5" xfId="0" applyFont="1" applyFill="1" applyBorder="1"/>
    <xf numFmtId="169" fontId="24" fillId="0" borderId="12" xfId="0" applyNumberFormat="1" applyFont="1" applyFill="1" applyBorder="1" applyAlignment="1">
      <alignment horizontal="center" vertical="center"/>
    </xf>
    <xf numFmtId="169" fontId="24" fillId="0" borderId="7" xfId="0" applyNumberFormat="1" applyFont="1" applyFill="1" applyBorder="1" applyAlignment="1">
      <alignment horizontal="center" vertical="center"/>
    </xf>
    <xf numFmtId="169" fontId="24" fillId="0" borderId="14" xfId="0" applyNumberFormat="1" applyFont="1" applyFill="1" applyBorder="1" applyAlignment="1">
      <alignment horizontal="center" vertical="center"/>
    </xf>
    <xf numFmtId="169" fontId="24" fillId="0" borderId="5" xfId="0" applyNumberFormat="1" applyFont="1" applyFill="1" applyBorder="1" applyAlignment="1">
      <alignment horizontal="center" vertical="center"/>
    </xf>
    <xf numFmtId="169" fontId="24" fillId="0" borderId="4" xfId="0" applyNumberFormat="1" applyFont="1" applyFill="1" applyBorder="1" applyAlignment="1">
      <alignment horizontal="center" vertical="center"/>
    </xf>
    <xf numFmtId="169" fontId="24" fillId="0" borderId="0" xfId="0" applyNumberFormat="1" applyFont="1" applyFill="1" applyBorder="1" applyAlignment="1">
      <alignment horizontal="center" vertical="center"/>
    </xf>
    <xf numFmtId="0" fontId="24" fillId="0" borderId="3" xfId="0" applyFont="1" applyFill="1" applyBorder="1"/>
    <xf numFmtId="169" fontId="24" fillId="0" borderId="3" xfId="0" applyNumberFormat="1" applyFont="1" applyFill="1" applyBorder="1" applyAlignment="1">
      <alignment horizontal="center" vertical="center"/>
    </xf>
    <xf numFmtId="169" fontId="24" fillId="0" borderId="6" xfId="0" applyNumberFormat="1" applyFont="1" applyFill="1" applyBorder="1" applyAlignment="1">
      <alignment horizontal="center" vertical="center"/>
    </xf>
    <xf numFmtId="169" fontId="24" fillId="0" borderId="1" xfId="0" applyNumberFormat="1" applyFont="1" applyFill="1" applyBorder="1" applyAlignment="1">
      <alignment horizontal="center" vertical="center"/>
    </xf>
    <xf numFmtId="0" fontId="28" fillId="0" borderId="6"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8" fillId="0" borderId="3" xfId="0" applyFont="1" applyFill="1" applyBorder="1" applyAlignment="1">
      <alignment horizontal="center" vertical="center" wrapText="1"/>
    </xf>
    <xf numFmtId="174" fontId="24" fillId="0" borderId="0" xfId="2" applyNumberFormat="1" applyFont="1" applyFill="1" applyBorder="1" applyAlignment="1">
      <alignment horizontal="center" vertical="center"/>
    </xf>
    <xf numFmtId="174" fontId="24" fillId="0" borderId="0" xfId="2" applyNumberFormat="1" applyFont="1" applyFill="1" applyBorder="1" applyAlignment="1">
      <alignment horizontal="center"/>
    </xf>
    <xf numFmtId="0" fontId="24" fillId="14" borderId="4" xfId="0" applyFont="1" applyFill="1" applyBorder="1" applyAlignment="1">
      <alignment horizontal="left" indent="1"/>
    </xf>
    <xf numFmtId="174" fontId="24" fillId="14" borderId="0" xfId="2" applyNumberFormat="1" applyFont="1" applyFill="1" applyBorder="1" applyAlignment="1">
      <alignment horizontal="center" vertical="center"/>
    </xf>
    <xf numFmtId="174" fontId="24" fillId="14" borderId="0" xfId="2" applyNumberFormat="1" applyFont="1" applyFill="1" applyBorder="1" applyAlignment="1">
      <alignment horizontal="center"/>
    </xf>
    <xf numFmtId="1" fontId="25" fillId="0" borderId="19" xfId="0" applyNumberFormat="1" applyFont="1" applyFill="1" applyBorder="1" applyAlignment="1">
      <alignment horizontal="center"/>
    </xf>
    <xf numFmtId="0" fontId="25" fillId="0" borderId="7" xfId="0" applyFont="1" applyFill="1" applyBorder="1" applyAlignment="1">
      <alignment horizontal="left" indent="1"/>
    </xf>
    <xf numFmtId="9" fontId="24" fillId="0" borderId="0" xfId="2" applyFont="1" applyFill="1" applyBorder="1" applyAlignment="1">
      <alignment horizontal="center" vertical="center"/>
    </xf>
    <xf numFmtId="9" fontId="24" fillId="0" borderId="0" xfId="2" applyNumberFormat="1" applyFont="1" applyFill="1" applyBorder="1" applyAlignment="1">
      <alignment horizontal="center" vertical="center"/>
    </xf>
    <xf numFmtId="0" fontId="25" fillId="0" borderId="4" xfId="0" applyFont="1" applyFill="1" applyBorder="1" applyAlignment="1">
      <alignment horizontal="left" vertical="center" indent="1"/>
    </xf>
    <xf numFmtId="0" fontId="25" fillId="17" borderId="7" xfId="0" applyFont="1" applyFill="1" applyBorder="1" applyAlignment="1">
      <alignment horizontal="left" vertical="center" wrapText="1"/>
    </xf>
    <xf numFmtId="9" fontId="24" fillId="17" borderId="12" xfId="2" applyFont="1" applyFill="1" applyBorder="1" applyAlignment="1">
      <alignment horizontal="center" vertical="center"/>
    </xf>
    <xf numFmtId="9" fontId="24" fillId="17" borderId="8" xfId="2" applyFont="1" applyFill="1" applyBorder="1" applyAlignment="1">
      <alignment horizontal="center" vertical="center"/>
    </xf>
    <xf numFmtId="9" fontId="24" fillId="17" borderId="8" xfId="2" applyNumberFormat="1" applyFont="1" applyFill="1" applyBorder="1" applyAlignment="1">
      <alignment horizontal="center" vertical="center"/>
    </xf>
    <xf numFmtId="0" fontId="29" fillId="23" borderId="0" xfId="0" applyFont="1" applyFill="1" applyBorder="1" applyAlignment="1"/>
    <xf numFmtId="174" fontId="24" fillId="0" borderId="0" xfId="2" applyNumberFormat="1" applyFont="1" applyFill="1" applyBorder="1" applyAlignment="1"/>
    <xf numFmtId="174" fontId="24" fillId="17" borderId="12" xfId="0" applyNumberFormat="1" applyFont="1" applyFill="1" applyBorder="1" applyAlignment="1">
      <alignment horizontal="right" vertical="center" wrapText="1"/>
    </xf>
    <xf numFmtId="174" fontId="24" fillId="17" borderId="8" xfId="0" applyNumberFormat="1" applyFont="1" applyFill="1" applyBorder="1" applyAlignment="1">
      <alignment horizontal="right" vertical="center" wrapText="1"/>
    </xf>
    <xf numFmtId="0" fontId="24" fillId="23" borderId="0" xfId="0" applyFont="1" applyFill="1" applyBorder="1"/>
    <xf numFmtId="10" fontId="24" fillId="0" borderId="0" xfId="2" applyNumberFormat="1" applyFont="1" applyFill="1" applyBorder="1"/>
    <xf numFmtId="10" fontId="24" fillId="0" borderId="0" xfId="2" applyNumberFormat="1" applyFont="1" applyFill="1" applyBorder="1" applyAlignment="1"/>
    <xf numFmtId="10" fontId="24" fillId="17" borderId="12" xfId="0" applyNumberFormat="1" applyFont="1" applyFill="1" applyBorder="1" applyAlignment="1">
      <alignment horizontal="right" vertical="center" wrapText="1"/>
    </xf>
    <xf numFmtId="10" fontId="24" fillId="17" borderId="8" xfId="0" applyNumberFormat="1" applyFont="1" applyFill="1" applyBorder="1" applyAlignment="1">
      <alignment horizontal="right" vertical="center" wrapText="1"/>
    </xf>
    <xf numFmtId="0" fontId="28" fillId="0" borderId="0" xfId="0" applyFont="1" applyFill="1" applyBorder="1" applyAlignment="1">
      <alignment horizontal="center" vertical="center"/>
    </xf>
    <xf numFmtId="0" fontId="42" fillId="0" borderId="0" xfId="0" applyFont="1" applyFill="1" applyBorder="1" applyAlignment="1">
      <alignment horizontal="center"/>
    </xf>
    <xf numFmtId="0" fontId="28" fillId="0" borderId="19" xfId="0" applyFont="1" applyFill="1" applyBorder="1" applyAlignment="1">
      <alignment horizontal="center" vertical="center"/>
    </xf>
    <xf numFmtId="0" fontId="28" fillId="0" borderId="9" xfId="0" applyFont="1" applyFill="1" applyBorder="1" applyAlignment="1">
      <alignment horizontal="center" vertical="center"/>
    </xf>
    <xf numFmtId="0" fontId="28" fillId="0" borderId="2" xfId="0" applyFont="1" applyFill="1" applyBorder="1" applyAlignment="1">
      <alignment horizontal="center" vertical="center"/>
    </xf>
    <xf numFmtId="0" fontId="28" fillId="0" borderId="3" xfId="0" applyFont="1" applyFill="1" applyBorder="1" applyAlignment="1">
      <alignment horizontal="center" vertical="center"/>
    </xf>
    <xf numFmtId="0" fontId="25" fillId="17" borderId="4" xfId="0" applyFont="1" applyFill="1" applyBorder="1" applyAlignment="1">
      <alignment horizontal="left" vertical="center" wrapText="1"/>
    </xf>
    <xf numFmtId="172" fontId="25" fillId="17" borderId="5" xfId="1" applyNumberFormat="1" applyFont="1" applyFill="1" applyBorder="1" applyAlignment="1">
      <alignment horizontal="right" vertical="center"/>
    </xf>
    <xf numFmtId="175" fontId="25" fillId="17" borderId="0" xfId="1" applyNumberFormat="1" applyFont="1" applyFill="1" applyBorder="1" applyAlignment="1">
      <alignment horizontal="right" vertical="center"/>
    </xf>
    <xf numFmtId="175" fontId="25" fillId="17" borderId="8" xfId="1" applyNumberFormat="1" applyFont="1" applyFill="1" applyBorder="1" applyAlignment="1">
      <alignment horizontal="right" vertical="center"/>
    </xf>
    <xf numFmtId="175" fontId="25" fillId="17" borderId="7" xfId="1" applyNumberFormat="1" applyFont="1" applyFill="1" applyBorder="1" applyAlignment="1">
      <alignment horizontal="right" vertical="center"/>
    </xf>
    <xf numFmtId="175" fontId="25" fillId="17" borderId="12" xfId="1" applyNumberFormat="1" applyFont="1" applyFill="1" applyBorder="1" applyAlignment="1">
      <alignment horizontal="right" vertical="center"/>
    </xf>
    <xf numFmtId="0" fontId="24" fillId="0" borderId="4" xfId="0" applyFont="1" applyFill="1" applyBorder="1" applyAlignment="1">
      <alignment horizontal="left" vertical="center" indent="1"/>
    </xf>
    <xf numFmtId="172" fontId="24" fillId="0" borderId="5" xfId="1" applyNumberFormat="1" applyFont="1" applyFill="1" applyBorder="1" applyAlignment="1">
      <alignment horizontal="right" vertical="center"/>
    </xf>
    <xf numFmtId="175" fontId="24" fillId="0" borderId="0" xfId="1" applyNumberFormat="1" applyFont="1" applyFill="1" applyBorder="1" applyAlignment="1">
      <alignment horizontal="right" vertical="center"/>
    </xf>
    <xf numFmtId="175" fontId="24" fillId="0" borderId="4" xfId="1" applyNumberFormat="1" applyFont="1" applyFill="1" applyBorder="1" applyAlignment="1">
      <alignment horizontal="right" vertical="center"/>
    </xf>
    <xf numFmtId="175" fontId="24" fillId="0" borderId="5" xfId="1" applyNumberFormat="1" applyFont="1" applyFill="1" applyBorder="1" applyAlignment="1">
      <alignment horizontal="right" vertical="center"/>
    </xf>
    <xf numFmtId="0" fontId="24" fillId="0" borderId="4" xfId="0" applyFont="1" applyFill="1" applyBorder="1" applyAlignment="1">
      <alignment horizontal="left" vertical="center" indent="3"/>
    </xf>
    <xf numFmtId="175" fontId="25" fillId="17" borderId="4" xfId="1" applyNumberFormat="1" applyFont="1" applyFill="1" applyBorder="1" applyAlignment="1">
      <alignment horizontal="right" vertical="center"/>
    </xf>
    <xf numFmtId="175" fontId="25" fillId="17" borderId="5" xfId="1" applyNumberFormat="1" applyFont="1" applyFill="1" applyBorder="1" applyAlignment="1">
      <alignment horizontal="right" vertical="center"/>
    </xf>
    <xf numFmtId="0" fontId="24" fillId="0" borderId="4" xfId="0" applyFont="1" applyFill="1" applyBorder="1" applyAlignment="1">
      <alignment horizontal="left" vertical="center" indent="2"/>
    </xf>
    <xf numFmtId="175" fontId="24" fillId="0" borderId="1" xfId="1" applyNumberFormat="1" applyFont="1" applyFill="1" applyBorder="1" applyAlignment="1">
      <alignment horizontal="right" vertical="center"/>
    </xf>
    <xf numFmtId="175" fontId="24" fillId="0" borderId="6" xfId="1" applyNumberFormat="1" applyFont="1" applyFill="1" applyBorder="1" applyAlignment="1">
      <alignment horizontal="right" vertical="center"/>
    </xf>
    <xf numFmtId="175" fontId="24" fillId="0" borderId="3" xfId="1" applyNumberFormat="1" applyFont="1" applyFill="1" applyBorder="1" applyAlignment="1">
      <alignment horizontal="right" vertical="center"/>
    </xf>
    <xf numFmtId="0" fontId="25" fillId="15" borderId="7" xfId="0" applyFont="1" applyFill="1" applyBorder="1" applyAlignment="1">
      <alignment horizontal="left" vertical="center" wrapText="1"/>
    </xf>
    <xf numFmtId="9" fontId="25" fillId="15" borderId="12" xfId="2" applyFont="1" applyFill="1" applyBorder="1" applyAlignment="1">
      <alignment horizontal="right" vertical="center"/>
    </xf>
    <xf numFmtId="9" fontId="25" fillId="15" borderId="8" xfId="2" applyFont="1" applyFill="1" applyBorder="1" applyAlignment="1">
      <alignment horizontal="right" vertical="center"/>
    </xf>
    <xf numFmtId="9" fontId="25" fillId="15" borderId="7" xfId="2" applyFont="1" applyFill="1" applyBorder="1" applyAlignment="1">
      <alignment horizontal="right" vertical="center"/>
    </xf>
    <xf numFmtId="0" fontId="24" fillId="0" borderId="2" xfId="0" applyFont="1" applyFill="1" applyBorder="1"/>
    <xf numFmtId="0" fontId="25" fillId="0" borderId="11" xfId="0" applyFont="1" applyFill="1" applyBorder="1" applyAlignment="1">
      <alignment vertical="center" wrapText="1"/>
    </xf>
    <xf numFmtId="11" fontId="25" fillId="0" borderId="9" xfId="0" applyNumberFormat="1" applyFont="1" applyFill="1" applyBorder="1" applyAlignment="1">
      <alignment horizontal="center" vertical="center" wrapText="1"/>
    </xf>
    <xf numFmtId="11" fontId="25" fillId="0" borderId="10" xfId="0" applyNumberFormat="1" applyFont="1" applyFill="1" applyBorder="1" applyAlignment="1">
      <alignment horizontal="center" vertical="center" wrapText="1"/>
    </xf>
    <xf numFmtId="11" fontId="25" fillId="0" borderId="11" xfId="0" applyNumberFormat="1" applyFont="1" applyFill="1" applyBorder="1" applyAlignment="1">
      <alignment horizontal="center" vertical="center" wrapText="1"/>
    </xf>
    <xf numFmtId="173" fontId="26" fillId="17" borderId="0" xfId="0" applyNumberFormat="1" applyFont="1" applyFill="1" applyBorder="1" applyAlignment="1">
      <alignment horizontal="right" vertical="center"/>
    </xf>
    <xf numFmtId="3" fontId="26" fillId="17" borderId="0" xfId="0" applyNumberFormat="1" applyFont="1" applyFill="1" applyBorder="1" applyAlignment="1">
      <alignment horizontal="right" vertical="center"/>
    </xf>
    <xf numFmtId="0" fontId="24" fillId="14" borderId="4" xfId="0" applyFont="1" applyFill="1" applyBorder="1"/>
    <xf numFmtId="0" fontId="25" fillId="14" borderId="2" xfId="0" applyFont="1" applyFill="1" applyBorder="1" applyAlignment="1">
      <alignment horizontal="center"/>
    </xf>
    <xf numFmtId="0" fontId="25" fillId="14" borderId="3" xfId="0" applyFont="1" applyFill="1" applyBorder="1" applyAlignment="1">
      <alignment horizontal="center" vertical="center"/>
    </xf>
    <xf numFmtId="3" fontId="25" fillId="14" borderId="0" xfId="0" applyNumberFormat="1" applyFont="1" applyFill="1" applyBorder="1"/>
    <xf numFmtId="0" fontId="25" fillId="0" borderId="19" xfId="0" applyNumberFormat="1" applyFont="1" applyFill="1" applyBorder="1" applyAlignment="1"/>
    <xf numFmtId="0" fontId="25" fillId="0" borderId="11" xfId="0" applyNumberFormat="1" applyFont="1" applyFill="1" applyBorder="1" applyAlignment="1"/>
    <xf numFmtId="0" fontId="25" fillId="0" borderId="9" xfId="0" applyNumberFormat="1" applyFont="1" applyFill="1" applyBorder="1" applyAlignment="1"/>
    <xf numFmtId="174" fontId="24" fillId="0" borderId="12" xfId="0" applyNumberFormat="1" applyFont="1" applyFill="1" applyBorder="1" applyAlignment="1"/>
    <xf numFmtId="174" fontId="24" fillId="0" borderId="0" xfId="0" applyNumberFormat="1" applyFont="1" applyFill="1" applyBorder="1" applyAlignment="1"/>
    <xf numFmtId="174" fontId="24" fillId="0" borderId="7" xfId="2" applyNumberFormat="1" applyFont="1" applyFill="1" applyBorder="1" applyAlignment="1"/>
    <xf numFmtId="174" fontId="24" fillId="0" borderId="4" xfId="2" applyNumberFormat="1" applyFont="1" applyFill="1" applyBorder="1" applyAlignment="1"/>
    <xf numFmtId="174" fontId="24" fillId="0" borderId="8" xfId="2" applyNumberFormat="1" applyFont="1" applyFill="1" applyBorder="1" applyAlignment="1"/>
    <xf numFmtId="174" fontId="24" fillId="0" borderId="5" xfId="0" applyNumberFormat="1" applyFont="1" applyFill="1" applyBorder="1" applyAlignment="1"/>
    <xf numFmtId="174" fontId="24" fillId="0" borderId="4" xfId="0" applyNumberFormat="1" applyFont="1" applyFill="1" applyBorder="1" applyAlignment="1"/>
    <xf numFmtId="0" fontId="36" fillId="0" borderId="19" xfId="0" applyFont="1" applyFill="1" applyBorder="1" applyAlignment="1">
      <alignment horizontal="center" vertical="center" wrapText="1"/>
    </xf>
    <xf numFmtId="0" fontId="36" fillId="0" borderId="11" xfId="0" applyFont="1" applyFill="1" applyBorder="1" applyAlignment="1">
      <alignment horizontal="center" vertical="center" wrapText="1"/>
    </xf>
    <xf numFmtId="0" fontId="31" fillId="14" borderId="4" xfId="0" applyFont="1" applyFill="1" applyBorder="1"/>
    <xf numFmtId="3" fontId="31" fillId="14" borderId="0" xfId="0" applyNumberFormat="1" applyFont="1" applyFill="1" applyBorder="1"/>
    <xf numFmtId="174" fontId="31" fillId="14" borderId="0" xfId="0" applyNumberFormat="1" applyFont="1" applyFill="1" applyBorder="1"/>
    <xf numFmtId="0" fontId="31" fillId="18" borderId="4" xfId="0" applyFont="1" applyFill="1" applyBorder="1"/>
    <xf numFmtId="3" fontId="31" fillId="18" borderId="0" xfId="0" applyNumberFormat="1" applyFont="1" applyFill="1" applyBorder="1"/>
    <xf numFmtId="174" fontId="31" fillId="18" borderId="0" xfId="0" applyNumberFormat="1" applyFont="1" applyFill="1" applyBorder="1"/>
    <xf numFmtId="0" fontId="31" fillId="14" borderId="15" xfId="0" applyFont="1" applyFill="1" applyBorder="1"/>
    <xf numFmtId="3" fontId="31" fillId="14" borderId="16" xfId="0" applyNumberFormat="1" applyFont="1" applyFill="1" applyBorder="1"/>
    <xf numFmtId="174" fontId="31" fillId="14" borderId="16" xfId="0" applyNumberFormat="1" applyFont="1" applyFill="1" applyBorder="1"/>
    <xf numFmtId="174" fontId="31" fillId="14" borderId="21" xfId="0" applyNumberFormat="1" applyFont="1" applyFill="1" applyBorder="1"/>
    <xf numFmtId="0" fontId="24" fillId="0" borderId="6" xfId="0" applyFont="1" applyFill="1" applyBorder="1" applyAlignment="1">
      <alignment horizontal="center" vertical="center"/>
    </xf>
    <xf numFmtId="0" fontId="24" fillId="18" borderId="4" xfId="0" applyFont="1" applyFill="1" applyBorder="1"/>
    <xf numFmtId="3" fontId="24" fillId="18" borderId="0" xfId="0" applyNumberFormat="1" applyFont="1" applyFill="1" applyBorder="1"/>
    <xf numFmtId="174" fontId="24" fillId="18" borderId="0" xfId="0" applyNumberFormat="1" applyFont="1" applyFill="1" applyBorder="1"/>
    <xf numFmtId="1" fontId="25" fillId="0" borderId="2" xfId="0" applyNumberFormat="1" applyFont="1" applyFill="1" applyBorder="1" applyAlignment="1">
      <alignment horizontal="center" vertical="center" wrapText="1"/>
    </xf>
    <xf numFmtId="1" fontId="25" fillId="0" borderId="3" xfId="0" applyNumberFormat="1" applyFont="1" applyFill="1" applyBorder="1" applyAlignment="1">
      <alignment horizontal="center" vertical="center" wrapText="1"/>
    </xf>
    <xf numFmtId="1" fontId="25" fillId="0" borderId="6"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wrapText="1"/>
    </xf>
    <xf numFmtId="1" fontId="25" fillId="0" borderId="10" xfId="0" applyNumberFormat="1" applyFont="1" applyFill="1" applyBorder="1" applyAlignment="1">
      <alignment horizontal="center" vertical="center" wrapText="1"/>
    </xf>
    <xf numFmtId="0" fontId="25" fillId="18" borderId="7" xfId="0" applyFont="1" applyFill="1" applyBorder="1" applyAlignment="1">
      <alignment horizontal="left" vertical="center"/>
    </xf>
    <xf numFmtId="3" fontId="25" fillId="18" borderId="12" xfId="0" applyNumberFormat="1" applyFont="1" applyFill="1" applyBorder="1" applyAlignment="1">
      <alignment horizontal="right" vertical="center"/>
    </xf>
    <xf numFmtId="3" fontId="25" fillId="18" borderId="8" xfId="0" applyNumberFormat="1" applyFont="1" applyFill="1" applyBorder="1" applyAlignment="1">
      <alignment horizontal="right" vertical="center"/>
    </xf>
    <xf numFmtId="3" fontId="25" fillId="18" borderId="7" xfId="0" applyNumberFormat="1" applyFont="1" applyFill="1" applyBorder="1" applyAlignment="1">
      <alignment horizontal="right" vertical="center"/>
    </xf>
    <xf numFmtId="0" fontId="26" fillId="0" borderId="4" xfId="0" applyFont="1" applyFill="1" applyBorder="1" applyAlignment="1">
      <alignment horizontal="left" vertical="center" wrapText="1" indent="1"/>
    </xf>
    <xf numFmtId="3" fontId="24" fillId="0" borderId="5" xfId="0" applyNumberFormat="1" applyFont="1" applyFill="1" applyBorder="1" applyAlignment="1">
      <alignment horizontal="right" vertical="center"/>
    </xf>
    <xf numFmtId="3" fontId="24" fillId="0" borderId="0" xfId="0" applyNumberFormat="1" applyFont="1" applyFill="1" applyBorder="1" applyAlignment="1">
      <alignment horizontal="right" vertical="center"/>
    </xf>
    <xf numFmtId="3" fontId="24" fillId="0" borderId="4" xfId="0" applyNumberFormat="1" applyFont="1" applyFill="1" applyBorder="1" applyAlignment="1">
      <alignment horizontal="right" vertical="center"/>
    </xf>
    <xf numFmtId="0" fontId="26" fillId="0" borderId="6" xfId="0" applyFont="1" applyFill="1" applyBorder="1" applyAlignment="1">
      <alignment horizontal="left" vertical="center" wrapText="1" indent="1"/>
    </xf>
    <xf numFmtId="3" fontId="24" fillId="0" borderId="3" xfId="0" applyNumberFormat="1" applyFont="1" applyFill="1" applyBorder="1" applyAlignment="1">
      <alignment horizontal="right" vertical="center"/>
    </xf>
    <xf numFmtId="3" fontId="24" fillId="0" borderId="1" xfId="0" applyNumberFormat="1" applyFont="1" applyFill="1" applyBorder="1" applyAlignment="1">
      <alignment horizontal="right" vertical="center"/>
    </xf>
    <xf numFmtId="3" fontId="24" fillId="0" borderId="6" xfId="0" applyNumberFormat="1" applyFont="1" applyFill="1" applyBorder="1" applyAlignment="1">
      <alignment horizontal="right" vertical="center"/>
    </xf>
    <xf numFmtId="0" fontId="25" fillId="15" borderId="7" xfId="0" applyFont="1" applyFill="1" applyBorder="1" applyAlignment="1">
      <alignment horizontal="left" vertical="center"/>
    </xf>
    <xf numFmtId="9" fontId="25" fillId="15" borderId="5" xfId="2" applyFont="1" applyFill="1" applyBorder="1" applyAlignment="1">
      <alignment horizontal="right" vertical="center"/>
    </xf>
    <xf numFmtId="9" fontId="25" fillId="15" borderId="0" xfId="2" applyFont="1" applyFill="1" applyBorder="1" applyAlignment="1">
      <alignment horizontal="right" vertical="center"/>
    </xf>
    <xf numFmtId="9" fontId="25" fillId="15" borderId="4" xfId="2" applyFont="1" applyFill="1" applyBorder="1" applyAlignment="1">
      <alignment horizontal="right" vertical="center"/>
    </xf>
    <xf numFmtId="9" fontId="24" fillId="0" borderId="5" xfId="2" applyFont="1" applyFill="1" applyBorder="1" applyAlignment="1">
      <alignment horizontal="right" vertical="center"/>
    </xf>
    <xf numFmtId="9" fontId="24" fillId="0" borderId="0" xfId="2" applyFont="1" applyFill="1" applyBorder="1" applyAlignment="1">
      <alignment horizontal="right" vertical="center"/>
    </xf>
    <xf numFmtId="9" fontId="24" fillId="0" borderId="4" xfId="2" applyFont="1" applyFill="1" applyBorder="1" applyAlignment="1">
      <alignment horizontal="right" vertical="center"/>
    </xf>
    <xf numFmtId="0" fontId="26" fillId="0" borderId="13" xfId="0" applyFont="1" applyFill="1" applyBorder="1" applyAlignment="1">
      <alignment horizontal="left" vertical="center" wrapText="1" indent="1"/>
    </xf>
    <xf numFmtId="0" fontId="25" fillId="0" borderId="0" xfId="0" applyFont="1" applyFill="1" applyBorder="1" applyAlignment="1">
      <alignment horizontal="center" vertical="center"/>
    </xf>
    <xf numFmtId="0" fontId="25" fillId="0" borderId="3" xfId="0" applyFont="1" applyFill="1" applyBorder="1" applyAlignment="1">
      <alignment horizontal="center" vertical="center" wrapText="1"/>
    </xf>
    <xf numFmtId="0" fontId="25" fillId="0" borderId="6" xfId="0" applyFont="1" applyFill="1" applyBorder="1" applyAlignment="1">
      <alignment horizontal="center" vertical="center" wrapText="1"/>
    </xf>
    <xf numFmtId="1" fontId="25" fillId="0" borderId="19" xfId="0" applyNumberFormat="1" applyFont="1" applyFill="1" applyBorder="1" applyAlignment="1">
      <alignment horizontal="center" vertical="center" wrapText="1"/>
    </xf>
    <xf numFmtId="3" fontId="3" fillId="6" borderId="8" xfId="0" applyNumberFormat="1" applyFont="1" applyFill="1" applyBorder="1" applyAlignment="1">
      <alignment horizontal="center" vertical="center"/>
    </xf>
    <xf numFmtId="0" fontId="12" fillId="0" borderId="4" xfId="0" applyFont="1" applyFill="1" applyBorder="1" applyAlignment="1">
      <alignment vertical="top" wrapText="1"/>
    </xf>
    <xf numFmtId="0" fontId="9" fillId="0" borderId="7" xfId="0" applyFont="1" applyFill="1" applyBorder="1" applyAlignment="1">
      <alignment horizontal="left" wrapText="1" indent="1"/>
    </xf>
    <xf numFmtId="0" fontId="9" fillId="0" borderId="4" xfId="0" applyFont="1" applyFill="1" applyBorder="1" applyAlignment="1">
      <alignment horizontal="left" wrapText="1" indent="1"/>
    </xf>
    <xf numFmtId="0" fontId="8" fillId="0" borderId="2" xfId="0" applyNumberFormat="1" applyFont="1" applyFill="1" applyBorder="1" applyAlignment="1">
      <alignment horizontal="center" vertical="center" wrapText="1"/>
    </xf>
    <xf numFmtId="0" fontId="0" fillId="0" borderId="0" xfId="0" applyAlignment="1"/>
    <xf numFmtId="0" fontId="8" fillId="10" borderId="4" xfId="0" applyFont="1" applyFill="1" applyBorder="1" applyAlignment="1">
      <alignment horizontal="left" vertical="center"/>
    </xf>
    <xf numFmtId="0" fontId="9" fillId="0" borderId="4" xfId="0" applyFont="1" applyFill="1" applyBorder="1" applyAlignment="1">
      <alignment horizontal="left" vertical="center" indent="2"/>
    </xf>
    <xf numFmtId="0" fontId="4" fillId="0" borderId="0" xfId="0" applyFont="1" applyAlignment="1"/>
    <xf numFmtId="0" fontId="0" fillId="4" borderId="0" xfId="0" applyFont="1" applyFill="1" applyAlignment="1"/>
    <xf numFmtId="0" fontId="24" fillId="6" borderId="4" xfId="0" applyFont="1" applyFill="1" applyBorder="1"/>
    <xf numFmtId="0" fontId="26" fillId="0" borderId="7" xfId="0" applyFont="1" applyFill="1" applyBorder="1" applyAlignment="1">
      <alignment horizontal="left" wrapText="1" indent="1"/>
    </xf>
    <xf numFmtId="3" fontId="26" fillId="0" borderId="5" xfId="0" applyNumberFormat="1" applyFont="1" applyFill="1" applyBorder="1" applyAlignment="1">
      <alignment horizontal="right" vertical="center"/>
    </xf>
    <xf numFmtId="3" fontId="26" fillId="0" borderId="0" xfId="0" applyNumberFormat="1" applyFont="1" applyFill="1" applyBorder="1" applyAlignment="1">
      <alignment horizontal="right" vertical="center"/>
    </xf>
    <xf numFmtId="3" fontId="26" fillId="0" borderId="8" xfId="0" applyNumberFormat="1" applyFont="1" applyFill="1" applyBorder="1" applyAlignment="1">
      <alignment horizontal="right" vertical="center"/>
    </xf>
    <xf numFmtId="3" fontId="26" fillId="0" borderId="4" xfId="0" applyNumberFormat="1" applyFont="1" applyFill="1" applyBorder="1" applyAlignment="1">
      <alignment horizontal="right" vertical="center"/>
    </xf>
    <xf numFmtId="3" fontId="26" fillId="0" borderId="7" xfId="0" applyNumberFormat="1" applyFont="1" applyFill="1" applyBorder="1" applyAlignment="1">
      <alignment horizontal="right" vertical="center"/>
    </xf>
    <xf numFmtId="0" fontId="25" fillId="18" borderId="4" xfId="0" applyFont="1" applyFill="1" applyBorder="1" applyAlignment="1">
      <alignment horizontal="left" vertical="center"/>
    </xf>
    <xf numFmtId="3" fontId="25" fillId="18" borderId="5" xfId="0" applyNumberFormat="1" applyFont="1" applyFill="1" applyBorder="1" applyAlignment="1">
      <alignment horizontal="right" vertical="center"/>
    </xf>
    <xf numFmtId="3" fontId="25" fillId="18" borderId="0" xfId="0" applyNumberFormat="1" applyFont="1" applyFill="1" applyBorder="1" applyAlignment="1">
      <alignment horizontal="right" vertical="center"/>
    </xf>
    <xf numFmtId="3" fontId="25" fillId="18" borderId="4" xfId="0" applyNumberFormat="1" applyFont="1" applyFill="1" applyBorder="1" applyAlignment="1">
      <alignment horizontal="right" vertical="center"/>
    </xf>
    <xf numFmtId="0" fontId="26" fillId="0" borderId="4" xfId="0" applyFont="1" applyFill="1" applyBorder="1" applyAlignment="1">
      <alignment wrapText="1"/>
    </xf>
    <xf numFmtId="9" fontId="26" fillId="0" borderId="5" xfId="0" applyNumberFormat="1" applyFont="1" applyFill="1" applyBorder="1" applyAlignment="1">
      <alignment horizontal="right" vertical="center"/>
    </xf>
    <xf numFmtId="9" fontId="26" fillId="0" borderId="0" xfId="0" applyNumberFormat="1" applyFont="1" applyFill="1" applyBorder="1" applyAlignment="1">
      <alignment horizontal="right" vertical="center"/>
    </xf>
    <xf numFmtId="9" fontId="26" fillId="0" borderId="4" xfId="0" applyNumberFormat="1" applyFont="1" applyFill="1" applyBorder="1" applyAlignment="1">
      <alignment horizontal="right" vertical="center"/>
    </xf>
    <xf numFmtId="0" fontId="24" fillId="0" borderId="0" xfId="0" applyFont="1" applyFill="1" applyBorder="1" applyAlignment="1">
      <alignment wrapText="1"/>
    </xf>
    <xf numFmtId="0" fontId="26" fillId="0" borderId="7" xfId="0" applyFont="1" applyFill="1" applyBorder="1" applyAlignment="1">
      <alignment horizontal="left" vertical="center" wrapText="1"/>
    </xf>
    <xf numFmtId="167" fontId="26" fillId="0" borderId="0" xfId="1" applyNumberFormat="1" applyFont="1" applyFill="1" applyBorder="1" applyAlignment="1">
      <alignment horizontal="left" vertical="center"/>
    </xf>
    <xf numFmtId="0" fontId="26" fillId="0" borderId="4" xfId="0" applyFont="1" applyFill="1" applyBorder="1" applyAlignment="1">
      <alignment horizontal="left" vertical="center" wrapText="1"/>
    </xf>
    <xf numFmtId="167" fontId="24" fillId="14" borderId="0" xfId="0" applyNumberFormat="1" applyFont="1" applyFill="1" applyBorder="1"/>
    <xf numFmtId="0" fontId="31" fillId="0" borderId="0" xfId="0" applyFont="1" applyFill="1" applyBorder="1" applyAlignment="1">
      <alignment wrapText="1"/>
    </xf>
    <xf numFmtId="0" fontId="31" fillId="0" borderId="7" xfId="0" applyFont="1" applyFill="1" applyBorder="1" applyAlignment="1">
      <alignment horizontal="left" vertical="top" wrapText="1"/>
    </xf>
    <xf numFmtId="0" fontId="31" fillId="0" borderId="4" xfId="0" applyFont="1" applyFill="1" applyBorder="1" applyAlignment="1">
      <alignment horizontal="left" vertical="top" wrapText="1"/>
    </xf>
    <xf numFmtId="0" fontId="31" fillId="0" borderId="4" xfId="0" applyFont="1" applyFill="1" applyBorder="1" applyAlignment="1">
      <alignment vertical="top" wrapText="1"/>
    </xf>
    <xf numFmtId="0" fontId="31" fillId="0" borderId="7" xfId="0" applyFont="1" applyFill="1" applyBorder="1" applyAlignment="1">
      <alignment horizontal="left" vertical="top" wrapText="1" indent="1"/>
    </xf>
    <xf numFmtId="0" fontId="31" fillId="0" borderId="4" xfId="0" applyFont="1" applyFill="1" applyBorder="1" applyAlignment="1">
      <alignment horizontal="left" vertical="top" wrapText="1" indent="1"/>
    </xf>
    <xf numFmtId="0" fontId="36" fillId="18" borderId="7" xfId="0" applyFont="1" applyFill="1" applyBorder="1" applyAlignment="1">
      <alignment wrapText="1"/>
    </xf>
    <xf numFmtId="3" fontId="36" fillId="18" borderId="8" xfId="0" applyNumberFormat="1" applyFont="1" applyFill="1" applyBorder="1" applyAlignment="1">
      <alignment horizontal="right" vertical="center"/>
    </xf>
    <xf numFmtId="0" fontId="25" fillId="18" borderId="8" xfId="0" applyFont="1" applyFill="1" applyBorder="1" applyAlignment="1">
      <alignment horizontal="left" vertical="center" wrapText="1"/>
    </xf>
    <xf numFmtId="167" fontId="25" fillId="18" borderId="12" xfId="1" applyNumberFormat="1" applyFont="1" applyFill="1" applyBorder="1" applyAlignment="1">
      <alignment horizontal="center" vertical="center"/>
    </xf>
    <xf numFmtId="167" fontId="25" fillId="18" borderId="0" xfId="1" applyNumberFormat="1" applyFont="1" applyFill="1" applyBorder="1" applyAlignment="1">
      <alignment horizontal="center" vertical="center" wrapText="1"/>
    </xf>
    <xf numFmtId="0" fontId="26" fillId="0" borderId="4" xfId="0" applyFont="1" applyFill="1" applyBorder="1" applyAlignment="1">
      <alignment horizontal="left" vertical="top" wrapText="1"/>
    </xf>
    <xf numFmtId="167" fontId="26" fillId="0" borderId="0" xfId="1" applyNumberFormat="1" applyFont="1" applyFill="1" applyBorder="1" applyAlignment="1">
      <alignment horizontal="right" vertical="center"/>
    </xf>
    <xf numFmtId="0" fontId="26" fillId="0" borderId="7" xfId="0" applyFont="1" applyFill="1" applyBorder="1" applyAlignment="1">
      <alignment horizontal="left" vertical="center" wrapText="1" indent="1"/>
    </xf>
    <xf numFmtId="0" fontId="26" fillId="17" borderId="4" xfId="0" applyFont="1" applyFill="1" applyBorder="1" applyAlignment="1">
      <alignment horizontal="left" vertical="center" wrapText="1" indent="1"/>
    </xf>
    <xf numFmtId="0" fontId="25" fillId="18" borderId="7" xfId="0" applyFont="1" applyFill="1" applyBorder="1" applyAlignment="1">
      <alignment horizontal="left" vertical="center" wrapText="1"/>
    </xf>
    <xf numFmtId="167" fontId="25" fillId="18" borderId="12" xfId="1" applyNumberFormat="1" applyFont="1" applyFill="1" applyBorder="1" applyAlignment="1">
      <alignment horizontal="right" vertical="center"/>
    </xf>
    <xf numFmtId="167" fontId="25" fillId="18" borderId="8" xfId="1" applyNumberFormat="1" applyFont="1" applyFill="1" applyBorder="1" applyAlignment="1">
      <alignment horizontal="right" vertical="center"/>
    </xf>
    <xf numFmtId="1" fontId="18" fillId="0" borderId="6"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67" fontId="19" fillId="0" borderId="0" xfId="8" applyNumberFormat="1" applyFont="1" applyFill="1" applyBorder="1" applyAlignment="1">
      <alignment horizontal="right" vertical="center"/>
    </xf>
    <xf numFmtId="167" fontId="19" fillId="5" borderId="0" xfId="8" applyNumberFormat="1" applyFont="1" applyFill="1" applyBorder="1" applyAlignment="1">
      <alignment horizontal="right" vertical="center"/>
    </xf>
    <xf numFmtId="0" fontId="19" fillId="0" borderId="4" xfId="0" applyFont="1" applyFill="1" applyBorder="1" applyAlignment="1">
      <alignment horizontal="left" vertical="center" wrapText="1" indent="1"/>
    </xf>
    <xf numFmtId="0" fontId="3" fillId="6" borderId="7" xfId="0" applyFont="1" applyFill="1" applyBorder="1" applyAlignment="1">
      <alignment horizontal="left" vertical="center" wrapText="1"/>
    </xf>
    <xf numFmtId="167" fontId="3" fillId="6" borderId="12" xfId="8" applyNumberFormat="1" applyFont="1" applyFill="1" applyBorder="1" applyAlignment="1">
      <alignment horizontal="right" vertical="center"/>
    </xf>
    <xf numFmtId="167" fontId="3" fillId="6" borderId="8" xfId="8" applyNumberFormat="1" applyFont="1" applyFill="1" applyBorder="1" applyAlignment="1">
      <alignment horizontal="right" vertical="center"/>
    </xf>
    <xf numFmtId="0" fontId="18" fillId="6" borderId="7" xfId="0" applyFont="1" applyFill="1" applyBorder="1" applyAlignment="1">
      <alignment wrapText="1"/>
    </xf>
    <xf numFmtId="3" fontId="19" fillId="0" borderId="0" xfId="0" applyNumberFormat="1" applyFont="1" applyFill="1" applyBorder="1" applyAlignment="1">
      <alignment horizontal="right" vertical="center"/>
    </xf>
    <xf numFmtId="1" fontId="25" fillId="0" borderId="9" xfId="0" applyNumberFormat="1" applyFont="1" applyFill="1" applyBorder="1" applyAlignment="1">
      <alignment horizontal="center" vertical="center" wrapText="1"/>
    </xf>
    <xf numFmtId="0" fontId="25" fillId="18" borderId="7" xfId="0" applyFont="1" applyFill="1" applyBorder="1" applyAlignment="1">
      <alignment wrapText="1"/>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172" fontId="19" fillId="0" borderId="0" xfId="8" applyNumberFormat="1" applyFont="1" applyFill="1" applyBorder="1" applyAlignment="1">
      <alignment horizontal="center" vertical="center" wrapText="1"/>
    </xf>
    <xf numFmtId="172" fontId="1" fillId="0" borderId="0" xfId="8" applyNumberFormat="1" applyFont="1" applyFill="1" applyBorder="1" applyAlignment="1">
      <alignment horizontal="right" vertical="center"/>
    </xf>
    <xf numFmtId="167" fontId="19" fillId="0" borderId="0" xfId="8" applyNumberFormat="1" applyFont="1" applyFill="1" applyBorder="1" applyAlignment="1">
      <alignment horizontal="right" vertical="center" wrapText="1"/>
    </xf>
    <xf numFmtId="0" fontId="19" fillId="0" borderId="4" xfId="0" applyFont="1" applyFill="1" applyBorder="1" applyAlignment="1">
      <alignment horizontal="left" vertical="center" wrapText="1" indent="2"/>
    </xf>
    <xf numFmtId="172" fontId="19" fillId="0" borderId="0" xfId="8" applyNumberFormat="1" applyFont="1" applyFill="1" applyBorder="1" applyAlignment="1">
      <alignment horizontal="right" vertical="center"/>
    </xf>
    <xf numFmtId="172" fontId="19" fillId="5" borderId="0" xfId="8" applyNumberFormat="1" applyFont="1" applyFill="1" applyBorder="1" applyAlignment="1">
      <alignment horizontal="center" vertical="center" wrapText="1"/>
    </xf>
    <xf numFmtId="172" fontId="19" fillId="5" borderId="0" xfId="8" applyNumberFormat="1" applyFont="1" applyFill="1" applyBorder="1" applyAlignment="1">
      <alignment horizontal="right" vertical="center"/>
    </xf>
    <xf numFmtId="167" fontId="19" fillId="5" borderId="0" xfId="8" applyNumberFormat="1" applyFont="1" applyFill="1" applyBorder="1" applyAlignment="1">
      <alignment horizontal="right" vertical="center" wrapText="1"/>
    </xf>
    <xf numFmtId="172" fontId="19" fillId="0" borderId="0" xfId="8" applyNumberFormat="1" applyFont="1" applyFill="1" applyBorder="1" applyAlignment="1">
      <alignment horizontal="center" vertical="center"/>
    </xf>
    <xf numFmtId="0" fontId="29" fillId="14" borderId="4" xfId="0" applyFont="1" applyFill="1" applyBorder="1"/>
    <xf numFmtId="1" fontId="28" fillId="14" borderId="0" xfId="0" applyNumberFormat="1" applyFont="1" applyFill="1" applyBorder="1" applyAlignment="1">
      <alignment vertical="center" wrapText="1"/>
    </xf>
    <xf numFmtId="1" fontId="28" fillId="14" borderId="4" xfId="0" applyNumberFormat="1" applyFont="1" applyFill="1" applyBorder="1" applyAlignment="1">
      <alignment vertical="center" wrapText="1"/>
    </xf>
    <xf numFmtId="0" fontId="29" fillId="14" borderId="6" xfId="0" applyFont="1" applyFill="1" applyBorder="1"/>
    <xf numFmtId="1" fontId="28" fillId="14" borderId="2" xfId="0" applyNumberFormat="1" applyFont="1" applyFill="1" applyBorder="1" applyAlignment="1">
      <alignment horizontal="center" vertical="center" wrapText="1"/>
    </xf>
    <xf numFmtId="1" fontId="28" fillId="14" borderId="6" xfId="0" applyNumberFormat="1" applyFont="1" applyFill="1" applyBorder="1" applyAlignment="1">
      <alignment horizontal="center" vertical="center" wrapText="1"/>
    </xf>
    <xf numFmtId="1" fontId="28" fillId="14" borderId="1" xfId="0" applyNumberFormat="1" applyFont="1" applyFill="1" applyBorder="1" applyAlignment="1">
      <alignment horizontal="center" vertical="center" wrapText="1"/>
    </xf>
    <xf numFmtId="0" fontId="29" fillId="14" borderId="4" xfId="0" applyFont="1" applyFill="1" applyBorder="1" applyAlignment="1">
      <alignment horizontal="left" vertical="top" wrapText="1"/>
    </xf>
    <xf numFmtId="167" fontId="29" fillId="14" borderId="0" xfId="1" applyNumberFormat="1" applyFont="1" applyFill="1" applyBorder="1" applyAlignment="1">
      <alignment horizontal="center" vertical="center"/>
    </xf>
    <xf numFmtId="167" fontId="29" fillId="14" borderId="4" xfId="1" applyNumberFormat="1" applyFont="1" applyFill="1" applyBorder="1" applyAlignment="1">
      <alignment horizontal="center" vertical="center"/>
    </xf>
    <xf numFmtId="167" fontId="29" fillId="14" borderId="12" xfId="1" applyNumberFormat="1" applyFont="1" applyFill="1" applyBorder="1" applyAlignment="1">
      <alignment horizontal="center" vertical="center"/>
    </xf>
    <xf numFmtId="0" fontId="29" fillId="17" borderId="4" xfId="0" applyFont="1" applyFill="1" applyBorder="1" applyAlignment="1">
      <alignment horizontal="left" vertical="top" wrapText="1" indent="2"/>
    </xf>
    <xf numFmtId="167" fontId="29" fillId="17" borderId="0" xfId="1" applyNumberFormat="1" applyFont="1" applyFill="1" applyBorder="1" applyAlignment="1">
      <alignment horizontal="center" vertical="center"/>
    </xf>
    <xf numFmtId="167" fontId="29" fillId="17" borderId="4" xfId="1" applyNumberFormat="1" applyFont="1" applyFill="1" applyBorder="1" applyAlignment="1">
      <alignment horizontal="center" vertical="center"/>
    </xf>
    <xf numFmtId="167" fontId="29" fillId="17" borderId="5" xfId="1" applyNumberFormat="1" applyFont="1" applyFill="1" applyBorder="1" applyAlignment="1">
      <alignment horizontal="center" vertical="center"/>
    </xf>
    <xf numFmtId="0" fontId="29" fillId="14" borderId="4" xfId="0" applyFont="1" applyFill="1" applyBorder="1" applyAlignment="1">
      <alignment horizontal="left" vertical="top" wrapText="1" indent="2"/>
    </xf>
    <xf numFmtId="167" fontId="29" fillId="14" borderId="5" xfId="1" applyNumberFormat="1" applyFont="1" applyFill="1" applyBorder="1" applyAlignment="1">
      <alignment horizontal="center" vertical="center"/>
    </xf>
    <xf numFmtId="167" fontId="25" fillId="18" borderId="7" xfId="1" applyNumberFormat="1" applyFont="1" applyFill="1" applyBorder="1" applyAlignment="1">
      <alignment horizontal="right" vertical="center"/>
    </xf>
    <xf numFmtId="0" fontId="0" fillId="0" borderId="6" xfId="0" applyFont="1" applyFill="1" applyBorder="1" applyAlignment="1">
      <alignment wrapText="1"/>
    </xf>
    <xf numFmtId="1" fontId="18" fillId="0" borderId="2" xfId="0" applyNumberFormat="1" applyFont="1" applyFill="1" applyBorder="1" applyAlignment="1">
      <alignment horizontal="center" vertical="center" wrapText="1"/>
    </xf>
    <xf numFmtId="1" fontId="18" fillId="0" borderId="3" xfId="0" applyNumberFormat="1" applyFont="1" applyFill="1" applyBorder="1" applyAlignment="1">
      <alignment horizontal="center" vertical="center" wrapText="1"/>
    </xf>
    <xf numFmtId="3" fontId="19" fillId="0" borderId="0" xfId="0" applyNumberFormat="1" applyFont="1" applyFill="1" applyBorder="1" applyAlignment="1">
      <alignment horizontal="center" vertical="center"/>
    </xf>
    <xf numFmtId="167" fontId="19" fillId="0" borderId="0" xfId="8" applyNumberFormat="1" applyFont="1" applyFill="1" applyBorder="1" applyAlignment="1">
      <alignment horizontal="center" vertical="center"/>
    </xf>
    <xf numFmtId="167" fontId="19" fillId="0" borderId="8" xfId="8" applyNumberFormat="1" applyFont="1" applyFill="1" applyBorder="1" applyAlignment="1">
      <alignment horizontal="center" vertical="center"/>
    </xf>
    <xf numFmtId="167" fontId="19" fillId="0" borderId="4" xfId="8" applyNumberFormat="1" applyFont="1" applyFill="1" applyBorder="1" applyAlignment="1">
      <alignment horizontal="center" vertical="center"/>
    </xf>
    <xf numFmtId="3" fontId="19" fillId="0" borderId="5" xfId="0" applyNumberFormat="1" applyFont="1" applyFill="1" applyBorder="1" applyAlignment="1">
      <alignment horizontal="center" vertical="center"/>
    </xf>
    <xf numFmtId="167" fontId="19" fillId="0" borderId="7" xfId="8" applyNumberFormat="1" applyFont="1" applyFill="1" applyBorder="1" applyAlignment="1">
      <alignment horizontal="center" vertical="center"/>
    </xf>
    <xf numFmtId="9" fontId="19" fillId="0" borderId="0" xfId="2" applyFont="1" applyFill="1" applyBorder="1" applyAlignment="1">
      <alignment horizontal="right" vertical="center"/>
    </xf>
    <xf numFmtId="9" fontId="19" fillId="0" borderId="8" xfId="2" applyFont="1" applyFill="1" applyBorder="1" applyAlignment="1">
      <alignment horizontal="right" vertical="center"/>
    </xf>
    <xf numFmtId="0" fontId="19" fillId="5" borderId="4" xfId="0" applyFont="1" applyFill="1" applyBorder="1" applyAlignment="1">
      <alignment horizontal="left" wrapText="1" indent="1"/>
    </xf>
    <xf numFmtId="3" fontId="19" fillId="5" borderId="0" xfId="0" applyNumberFormat="1" applyFont="1" applyFill="1" applyBorder="1" applyAlignment="1">
      <alignment horizontal="center" vertical="center"/>
    </xf>
    <xf numFmtId="167" fontId="19" fillId="5" borderId="0" xfId="8" applyNumberFormat="1" applyFont="1" applyFill="1" applyBorder="1" applyAlignment="1">
      <alignment horizontal="center" vertical="center"/>
    </xf>
    <xf numFmtId="167" fontId="19" fillId="5" borderId="4" xfId="8" applyNumberFormat="1" applyFont="1" applyFill="1" applyBorder="1" applyAlignment="1">
      <alignment horizontal="center" vertical="center"/>
    </xf>
    <xf numFmtId="3" fontId="19" fillId="5" borderId="5" xfId="0" applyNumberFormat="1" applyFont="1" applyFill="1" applyBorder="1" applyAlignment="1">
      <alignment horizontal="center" vertical="center"/>
    </xf>
    <xf numFmtId="9" fontId="19" fillId="5" borderId="0" xfId="2" applyFont="1" applyFill="1" applyBorder="1" applyAlignment="1">
      <alignment horizontal="right" vertical="center"/>
    </xf>
    <xf numFmtId="167" fontId="18" fillId="6" borderId="8" xfId="8" applyNumberFormat="1" applyFont="1" applyFill="1" applyBorder="1" applyAlignment="1">
      <alignment horizontal="right" vertical="center"/>
    </xf>
    <xf numFmtId="167" fontId="18" fillId="6" borderId="7" xfId="8" applyNumberFormat="1" applyFont="1" applyFill="1" applyBorder="1" applyAlignment="1">
      <alignment horizontal="right" vertical="center"/>
    </xf>
    <xf numFmtId="167" fontId="18" fillId="6" borderId="12" xfId="8" applyNumberFormat="1" applyFont="1" applyFill="1" applyBorder="1" applyAlignment="1">
      <alignment horizontal="right" vertical="center"/>
    </xf>
    <xf numFmtId="9" fontId="18" fillId="6" borderId="12" xfId="2" applyFont="1" applyFill="1" applyBorder="1" applyAlignment="1">
      <alignment horizontal="right" vertical="center"/>
    </xf>
    <xf numFmtId="9" fontId="18" fillId="6" borderId="8" xfId="2" applyFont="1" applyFill="1" applyBorder="1" applyAlignment="1">
      <alignment horizontal="right" vertical="center"/>
    </xf>
    <xf numFmtId="0" fontId="0" fillId="4" borderId="6" xfId="0" applyFont="1" applyFill="1" applyBorder="1"/>
    <xf numFmtId="1" fontId="8" fillId="7" borderId="2" xfId="0" applyNumberFormat="1" applyFont="1" applyFill="1" applyBorder="1" applyAlignment="1">
      <alignment horizontal="center" vertical="center" wrapText="1"/>
    </xf>
    <xf numFmtId="1" fontId="8" fillId="7" borderId="11" xfId="0" applyNumberFormat="1" applyFont="1" applyFill="1" applyBorder="1" applyAlignment="1">
      <alignment horizontal="center" vertical="center" wrapText="1"/>
    </xf>
    <xf numFmtId="1" fontId="8" fillId="7" borderId="6" xfId="0" applyNumberFormat="1" applyFont="1" applyFill="1" applyBorder="1" applyAlignment="1">
      <alignment horizontal="center" vertical="center" wrapText="1"/>
    </xf>
    <xf numFmtId="1" fontId="8" fillId="7" borderId="19" xfId="0" applyNumberFormat="1" applyFont="1" applyFill="1" applyBorder="1" applyAlignment="1">
      <alignment horizontal="center" vertical="center" wrapText="1"/>
    </xf>
    <xf numFmtId="1" fontId="8" fillId="7" borderId="10" xfId="0" applyNumberFormat="1" applyFont="1" applyFill="1" applyBorder="1" applyAlignment="1">
      <alignment horizontal="center" vertical="center" wrapText="1"/>
    </xf>
    <xf numFmtId="167" fontId="19" fillId="0" borderId="8" xfId="8" applyNumberFormat="1" applyFont="1" applyFill="1" applyBorder="1" applyAlignment="1">
      <alignment horizontal="right" vertical="center"/>
    </xf>
    <xf numFmtId="167" fontId="19" fillId="0" borderId="4" xfId="8" applyNumberFormat="1" applyFont="1" applyFill="1" applyBorder="1" applyAlignment="1">
      <alignment horizontal="right" vertical="center"/>
    </xf>
    <xf numFmtId="167" fontId="19" fillId="0" borderId="5" xfId="8" applyNumberFormat="1" applyFont="1" applyFill="1" applyBorder="1" applyAlignment="1">
      <alignment horizontal="right" vertical="center"/>
    </xf>
    <xf numFmtId="167" fontId="19" fillId="5" borderId="4" xfId="8" applyNumberFormat="1" applyFont="1" applyFill="1" applyBorder="1" applyAlignment="1">
      <alignment horizontal="right" vertical="center"/>
    </xf>
    <xf numFmtId="167" fontId="19" fillId="5" borderId="5" xfId="8" applyNumberFormat="1" applyFont="1" applyFill="1" applyBorder="1" applyAlignment="1">
      <alignment horizontal="right" vertical="center"/>
    </xf>
    <xf numFmtId="9" fontId="19" fillId="24" borderId="0" xfId="2" applyFont="1" applyFill="1" applyBorder="1" applyAlignment="1">
      <alignment horizontal="right" vertical="center"/>
    </xf>
    <xf numFmtId="9" fontId="18" fillId="13" borderId="8" xfId="2" applyFont="1" applyFill="1" applyBorder="1" applyAlignment="1">
      <alignment horizontal="right" vertical="center"/>
    </xf>
    <xf numFmtId="0" fontId="26" fillId="0" borderId="4" xfId="0" applyFont="1" applyFill="1" applyBorder="1" applyAlignment="1">
      <alignment horizontal="left" wrapText="1"/>
    </xf>
    <xf numFmtId="0" fontId="26" fillId="17" borderId="4" xfId="0" applyFont="1" applyFill="1" applyBorder="1" applyAlignment="1">
      <alignment horizontal="left" wrapText="1"/>
    </xf>
    <xf numFmtId="169" fontId="19" fillId="0" borderId="0" xfId="8" applyNumberFormat="1" applyFont="1" applyFill="1" applyBorder="1" applyAlignment="1">
      <alignment horizontal="right" vertical="center"/>
    </xf>
    <xf numFmtId="169" fontId="19" fillId="0" borderId="8" xfId="8" applyNumberFormat="1" applyFont="1" applyFill="1" applyBorder="1" applyAlignment="1">
      <alignment horizontal="right" vertical="center"/>
    </xf>
    <xf numFmtId="169" fontId="19" fillId="0" borderId="7" xfId="8" applyNumberFormat="1" applyFont="1" applyFill="1" applyBorder="1" applyAlignment="1">
      <alignment horizontal="right" vertical="center"/>
    </xf>
    <xf numFmtId="3" fontId="19" fillId="5" borderId="0" xfId="0" applyNumberFormat="1" applyFont="1" applyFill="1" applyBorder="1" applyAlignment="1">
      <alignment horizontal="right" vertical="center"/>
    </xf>
    <xf numFmtId="169" fontId="19" fillId="5" borderId="0" xfId="8" applyNumberFormat="1" applyFont="1" applyFill="1" applyBorder="1" applyAlignment="1">
      <alignment horizontal="right" vertical="center"/>
    </xf>
    <xf numFmtId="169" fontId="19" fillId="5" borderId="4" xfId="8" applyNumberFormat="1" applyFont="1" applyFill="1" applyBorder="1" applyAlignment="1">
      <alignment horizontal="right" vertical="center"/>
    </xf>
    <xf numFmtId="169" fontId="19" fillId="0" borderId="4" xfId="8" applyNumberFormat="1" applyFont="1" applyFill="1" applyBorder="1" applyAlignment="1">
      <alignment horizontal="right" vertical="center"/>
    </xf>
    <xf numFmtId="175" fontId="18" fillId="6" borderId="8" xfId="8" applyNumberFormat="1" applyFont="1" applyFill="1" applyBorder="1" applyAlignment="1">
      <alignment horizontal="right" vertical="center"/>
    </xf>
    <xf numFmtId="175" fontId="18" fillId="6" borderId="7" xfId="8" applyNumberFormat="1" applyFont="1" applyFill="1" applyBorder="1" applyAlignment="1">
      <alignment horizontal="right" vertical="center"/>
    </xf>
    <xf numFmtId="0" fontId="9" fillId="4" borderId="4" xfId="0" applyFont="1" applyFill="1" applyBorder="1"/>
    <xf numFmtId="1" fontId="8" fillId="7" borderId="0" xfId="0" applyNumberFormat="1" applyFont="1" applyFill="1" applyBorder="1" applyAlignment="1">
      <alignment vertical="center" wrapText="1"/>
    </xf>
    <xf numFmtId="1" fontId="8" fillId="7" borderId="4" xfId="0" applyNumberFormat="1" applyFont="1" applyFill="1" applyBorder="1" applyAlignment="1">
      <alignment vertical="center" wrapText="1"/>
    </xf>
    <xf numFmtId="0" fontId="9" fillId="4" borderId="6" xfId="0" applyFont="1" applyFill="1" applyBorder="1"/>
    <xf numFmtId="1" fontId="8" fillId="7" borderId="1" xfId="0" applyNumberFormat="1" applyFont="1" applyFill="1" applyBorder="1" applyAlignment="1">
      <alignment horizontal="center" vertical="center" wrapText="1"/>
    </xf>
    <xf numFmtId="0" fontId="9" fillId="4" borderId="4" xfId="0" applyFont="1" applyFill="1" applyBorder="1" applyAlignment="1">
      <alignment horizontal="left" vertical="top" wrapText="1"/>
    </xf>
    <xf numFmtId="167" fontId="9" fillId="4" borderId="0" xfId="8" applyNumberFormat="1" applyFont="1" applyFill="1" applyBorder="1" applyAlignment="1">
      <alignment horizontal="center" vertical="center"/>
    </xf>
    <xf numFmtId="167" fontId="9" fillId="4" borderId="4" xfId="8" applyNumberFormat="1" applyFont="1" applyFill="1" applyBorder="1" applyAlignment="1">
      <alignment horizontal="center" vertical="center"/>
    </xf>
    <xf numFmtId="167" fontId="9" fillId="4" borderId="12" xfId="8" applyNumberFormat="1" applyFont="1" applyFill="1" applyBorder="1" applyAlignment="1">
      <alignment horizontal="center" vertical="center"/>
    </xf>
    <xf numFmtId="0" fontId="9" fillId="25" borderId="4" xfId="0" applyFont="1" applyFill="1" applyBorder="1" applyAlignment="1">
      <alignment horizontal="left" vertical="top" wrapText="1" indent="2"/>
    </xf>
    <xf numFmtId="167" fontId="9" fillId="25" borderId="0" xfId="8" applyNumberFormat="1" applyFont="1" applyFill="1" applyBorder="1" applyAlignment="1">
      <alignment horizontal="center" vertical="center"/>
    </xf>
    <xf numFmtId="167" fontId="9" fillId="25" borderId="4" xfId="8" applyNumberFormat="1" applyFont="1" applyFill="1" applyBorder="1" applyAlignment="1">
      <alignment horizontal="center" vertical="center"/>
    </xf>
    <xf numFmtId="167" fontId="9" fillId="25" borderId="5" xfId="8" applyNumberFormat="1" applyFont="1" applyFill="1" applyBorder="1" applyAlignment="1">
      <alignment horizontal="center" vertical="center"/>
    </xf>
    <xf numFmtId="0" fontId="9" fillId="4" borderId="4" xfId="0" applyFont="1" applyFill="1" applyBorder="1" applyAlignment="1">
      <alignment horizontal="left" vertical="top" wrapText="1" indent="2"/>
    </xf>
    <xf numFmtId="167" fontId="9" fillId="4" borderId="5" xfId="8" applyNumberFormat="1" applyFont="1" applyFill="1" applyBorder="1" applyAlignment="1">
      <alignment horizontal="center" vertical="center"/>
    </xf>
    <xf numFmtId="0" fontId="3" fillId="0" borderId="9" xfId="0" applyFont="1" applyFill="1" applyBorder="1" applyAlignment="1">
      <alignment horizontal="center" wrapText="1"/>
    </xf>
    <xf numFmtId="0" fontId="3" fillId="0" borderId="11" xfId="0" applyFont="1" applyFill="1" applyBorder="1" applyAlignment="1">
      <alignment horizontal="center" wrapText="1"/>
    </xf>
    <xf numFmtId="1" fontId="18" fillId="0" borderId="10" xfId="0" applyNumberFormat="1" applyFont="1" applyFill="1" applyBorder="1" applyAlignment="1">
      <alignment horizontal="center" vertical="center" wrapText="1"/>
    </xf>
    <xf numFmtId="1" fontId="18" fillId="0" borderId="11" xfId="0" applyNumberFormat="1" applyFont="1" applyFill="1" applyBorder="1" applyAlignment="1">
      <alignment horizontal="center" vertical="center" wrapText="1"/>
    </xf>
    <xf numFmtId="0" fontId="6" fillId="0" borderId="0" xfId="0" applyFont="1" applyAlignment="1">
      <alignment wrapText="1"/>
    </xf>
    <xf numFmtId="3" fontId="0" fillId="0" borderId="0" xfId="0" applyNumberFormat="1"/>
    <xf numFmtId="0" fontId="3" fillId="0" borderId="1" xfId="0" applyNumberFormat="1" applyFont="1" applyBorder="1" applyAlignment="1">
      <alignment horizontal="center" vertical="center"/>
    </xf>
    <xf numFmtId="167" fontId="0" fillId="4" borderId="5" xfId="8" applyNumberFormat="1" applyFont="1" applyFill="1" applyBorder="1"/>
    <xf numFmtId="167" fontId="0" fillId="4" borderId="0" xfId="8" applyNumberFormat="1" applyFont="1" applyFill="1" applyBorder="1"/>
    <xf numFmtId="167" fontId="0" fillId="4" borderId="4" xfId="8" applyNumberFormat="1" applyFont="1" applyFill="1" applyBorder="1"/>
    <xf numFmtId="167" fontId="0" fillId="5" borderId="5" xfId="8" applyNumberFormat="1" applyFont="1" applyFill="1" applyBorder="1"/>
    <xf numFmtId="167" fontId="0" fillId="5" borderId="0" xfId="8" applyNumberFormat="1" applyFont="1" applyFill="1" applyBorder="1"/>
    <xf numFmtId="167" fontId="0" fillId="5" borderId="4" xfId="8" applyNumberFormat="1" applyFont="1" applyFill="1" applyBorder="1"/>
    <xf numFmtId="167" fontId="0" fillId="5" borderId="5" xfId="8" applyNumberFormat="1" applyFont="1" applyFill="1" applyBorder="1" applyAlignment="1">
      <alignment vertical="center"/>
    </xf>
    <xf numFmtId="167" fontId="0" fillId="5" borderId="0" xfId="8" applyNumberFormat="1" applyFont="1" applyFill="1" applyBorder="1" applyAlignment="1">
      <alignment vertical="center"/>
    </xf>
    <xf numFmtId="167" fontId="0" fillId="5" borderId="4" xfId="8" applyNumberFormat="1" applyFont="1" applyFill="1" applyBorder="1" applyAlignment="1">
      <alignment vertical="center"/>
    </xf>
    <xf numFmtId="167" fontId="0" fillId="4" borderId="22" xfId="8" applyNumberFormat="1" applyFont="1" applyFill="1" applyBorder="1"/>
    <xf numFmtId="167" fontId="0" fillId="4" borderId="23" xfId="8" applyNumberFormat="1" applyFont="1" applyFill="1" applyBorder="1"/>
    <xf numFmtId="167" fontId="0" fillId="4" borderId="24" xfId="8" applyNumberFormat="1" applyFont="1" applyFill="1" applyBorder="1"/>
    <xf numFmtId="3" fontId="24" fillId="0" borderId="8" xfId="0" applyNumberFormat="1" applyFont="1" applyFill="1" applyBorder="1" applyAlignment="1">
      <alignment horizontal="right" vertical="center"/>
    </xf>
    <xf numFmtId="3" fontId="25" fillId="6" borderId="0" xfId="0" applyNumberFormat="1" applyFont="1" applyFill="1" applyBorder="1" applyAlignment="1">
      <alignment horizontal="right" vertical="center"/>
    </xf>
    <xf numFmtId="174" fontId="26" fillId="15" borderId="0" xfId="2" applyNumberFormat="1" applyFont="1" applyFill="1" applyBorder="1" applyAlignment="1">
      <alignment horizontal="right" vertical="center" wrapText="1"/>
    </xf>
    <xf numFmtId="174" fontId="26" fillId="15" borderId="4" xfId="2" applyNumberFormat="1" applyFont="1" applyFill="1" applyBorder="1" applyAlignment="1">
      <alignment horizontal="right" vertical="center" wrapText="1"/>
    </xf>
    <xf numFmtId="174" fontId="26" fillId="15" borderId="5" xfId="2" applyNumberFormat="1" applyFont="1" applyFill="1" applyBorder="1" applyAlignment="1">
      <alignment horizontal="right" vertical="center" wrapText="1"/>
    </xf>
    <xf numFmtId="174" fontId="26" fillId="0" borderId="0" xfId="2" applyNumberFormat="1" applyFont="1" applyFill="1" applyBorder="1" applyAlignment="1">
      <alignment horizontal="right" vertical="center" wrapText="1" indent="1"/>
    </xf>
    <xf numFmtId="174" fontId="26" fillId="0" borderId="4" xfId="2" applyNumberFormat="1" applyFont="1" applyFill="1" applyBorder="1" applyAlignment="1">
      <alignment horizontal="right" vertical="center" wrapText="1" indent="1"/>
    </xf>
    <xf numFmtId="174" fontId="26" fillId="17" borderId="0" xfId="2" applyNumberFormat="1" applyFont="1" applyFill="1" applyBorder="1" applyAlignment="1">
      <alignment horizontal="right" vertical="center" wrapText="1" indent="1"/>
    </xf>
    <xf numFmtId="174" fontId="26" fillId="17" borderId="4" xfId="2" applyNumberFormat="1" applyFont="1" applyFill="1" applyBorder="1" applyAlignment="1">
      <alignment horizontal="right" vertical="center" wrapText="1" indent="1"/>
    </xf>
    <xf numFmtId="43" fontId="31" fillId="0" borderId="0" xfId="1" applyFont="1" applyFill="1" applyBorder="1" applyAlignment="1">
      <alignment horizontal="right" vertical="top"/>
    </xf>
    <xf numFmtId="43" fontId="31" fillId="0" borderId="0" xfId="1" applyFont="1" applyFill="1" applyBorder="1" applyAlignment="1">
      <alignment horizontal="right" vertical="center"/>
    </xf>
    <xf numFmtId="43" fontId="25" fillId="14" borderId="0" xfId="1" applyFont="1" applyFill="1" applyBorder="1"/>
    <xf numFmtId="172" fontId="1" fillId="0" borderId="7" xfId="8" applyNumberFormat="1" applyFont="1" applyFill="1" applyBorder="1" applyAlignment="1">
      <alignment horizontal="right" vertical="center"/>
    </xf>
    <xf numFmtId="172" fontId="19" fillId="0" borderId="4" xfId="8" applyNumberFormat="1" applyFont="1" applyFill="1" applyBorder="1" applyAlignment="1">
      <alignment horizontal="right" vertical="center"/>
    </xf>
    <xf numFmtId="172" fontId="19" fillId="5" borderId="4" xfId="8" applyNumberFormat="1" applyFont="1" applyFill="1" applyBorder="1" applyAlignment="1">
      <alignment horizontal="right" vertical="center"/>
    </xf>
    <xf numFmtId="167" fontId="3" fillId="6" borderId="7" xfId="8" applyNumberFormat="1" applyFont="1" applyFill="1" applyBorder="1" applyAlignment="1">
      <alignment horizontal="right" vertical="center"/>
    </xf>
    <xf numFmtId="174" fontId="24" fillId="0" borderId="14" xfId="2" applyNumberFormat="1" applyFont="1" applyFill="1" applyBorder="1" applyAlignment="1">
      <alignment horizontal="center" vertical="center" wrapText="1"/>
    </xf>
    <xf numFmtId="174" fontId="24" fillId="16" borderId="13" xfId="2" applyNumberFormat="1" applyFont="1" applyFill="1" applyBorder="1" applyAlignment="1">
      <alignment horizontal="center" vertical="center" wrapText="1"/>
    </xf>
    <xf numFmtId="174" fontId="24" fillId="0" borderId="13" xfId="2" applyNumberFormat="1" applyFont="1" applyFill="1" applyBorder="1" applyAlignment="1">
      <alignment horizontal="center" vertical="center" wrapText="1"/>
    </xf>
    <xf numFmtId="2" fontId="0" fillId="0" borderId="0" xfId="0" applyNumberFormat="1"/>
    <xf numFmtId="0" fontId="43" fillId="0" borderId="0" xfId="0" applyFont="1"/>
    <xf numFmtId="49" fontId="9" fillId="0" borderId="7" xfId="0" applyNumberFormat="1" applyFont="1" applyBorder="1" applyAlignment="1">
      <alignment vertical="center" wrapText="1"/>
    </xf>
    <xf numFmtId="2" fontId="25" fillId="0" borderId="4" xfId="0" applyNumberFormat="1" applyFont="1" applyFill="1" applyBorder="1" applyAlignment="1">
      <alignment wrapText="1"/>
    </xf>
    <xf numFmtId="2" fontId="25" fillId="0" borderId="1" xfId="0" applyNumberFormat="1" applyFont="1" applyFill="1" applyBorder="1" applyAlignment="1">
      <alignment wrapText="1"/>
    </xf>
    <xf numFmtId="2" fontId="25" fillId="0" borderId="0" xfId="0" applyNumberFormat="1" applyFont="1" applyFill="1" applyBorder="1" applyAlignment="1">
      <alignment wrapText="1"/>
    </xf>
    <xf numFmtId="174" fontId="26" fillId="0" borderId="0" xfId="0" applyNumberFormat="1" applyFont="1" applyFill="1" applyBorder="1" applyAlignment="1"/>
    <xf numFmtId="2" fontId="26" fillId="0" borderId="0" xfId="0" applyNumberFormat="1" applyFont="1" applyFill="1" applyBorder="1" applyAlignment="1">
      <alignment horizontal="left" wrapText="1" indent="1"/>
    </xf>
    <xf numFmtId="182" fontId="26" fillId="0" borderId="0" xfId="1" applyNumberFormat="1" applyFont="1" applyFill="1" applyBorder="1" applyAlignment="1">
      <alignment horizontal="right" vertical="center"/>
    </xf>
    <xf numFmtId="182" fontId="26" fillId="0" borderId="7" xfId="1" applyNumberFormat="1" applyFont="1" applyFill="1" applyBorder="1" applyAlignment="1">
      <alignment horizontal="right" vertical="center"/>
    </xf>
    <xf numFmtId="182" fontId="26" fillId="0" borderId="12" xfId="1" applyNumberFormat="1" applyFont="1" applyFill="1" applyBorder="1" applyAlignment="1">
      <alignment horizontal="right" vertical="center"/>
    </xf>
    <xf numFmtId="182" fontId="26" fillId="0" borderId="8" xfId="1" applyNumberFormat="1" applyFont="1" applyFill="1" applyBorder="1" applyAlignment="1">
      <alignment horizontal="right" vertical="center"/>
    </xf>
    <xf numFmtId="182" fontId="26" fillId="17" borderId="0" xfId="1" applyNumberFormat="1" applyFont="1" applyFill="1" applyBorder="1" applyAlignment="1">
      <alignment horizontal="right" vertical="center"/>
    </xf>
    <xf numFmtId="182" fontId="26" fillId="17" borderId="4" xfId="1" applyNumberFormat="1" applyFont="1" applyFill="1" applyBorder="1" applyAlignment="1">
      <alignment horizontal="right" vertical="center"/>
    </xf>
    <xf numFmtId="182" fontId="26" fillId="17" borderId="5" xfId="1" applyNumberFormat="1" applyFont="1" applyFill="1" applyBorder="1" applyAlignment="1">
      <alignment horizontal="right" vertical="center"/>
    </xf>
    <xf numFmtId="182" fontId="26" fillId="0" borderId="4" xfId="1" applyNumberFormat="1" applyFont="1" applyFill="1" applyBorder="1" applyAlignment="1">
      <alignment horizontal="right" vertical="center"/>
    </xf>
    <xf numFmtId="182" fontId="26" fillId="0" borderId="5" xfId="1" applyNumberFormat="1" applyFont="1" applyFill="1" applyBorder="1" applyAlignment="1">
      <alignment horizontal="right" vertical="center"/>
    </xf>
    <xf numFmtId="182" fontId="25" fillId="18" borderId="12" xfId="1" applyNumberFormat="1" applyFont="1" applyFill="1" applyBorder="1" applyAlignment="1">
      <alignment horizontal="right" vertical="center"/>
    </xf>
    <xf numFmtId="182" fontId="25" fillId="18" borderId="8" xfId="1" applyNumberFormat="1" applyFont="1" applyFill="1" applyBorder="1" applyAlignment="1">
      <alignment horizontal="right" vertical="center"/>
    </xf>
    <xf numFmtId="182" fontId="25" fillId="18" borderId="7" xfId="1" applyNumberFormat="1" applyFont="1" applyFill="1" applyBorder="1" applyAlignment="1">
      <alignment horizontal="right" vertical="center"/>
    </xf>
    <xf numFmtId="183" fontId="26" fillId="0" borderId="0" xfId="1" applyNumberFormat="1" applyFont="1" applyFill="1" applyBorder="1" applyAlignment="1">
      <alignment horizontal="right" vertical="center"/>
    </xf>
    <xf numFmtId="183" fontId="26" fillId="17" borderId="0" xfId="1" applyNumberFormat="1" applyFont="1" applyFill="1" applyBorder="1" applyAlignment="1">
      <alignment horizontal="right" vertical="center"/>
    </xf>
    <xf numFmtId="0" fontId="14" fillId="4" borderId="3" xfId="0" applyFont="1" applyFill="1" applyBorder="1" applyAlignment="1">
      <alignment horizontal="center" vertical="center" wrapText="1"/>
    </xf>
    <xf numFmtId="0" fontId="45" fillId="26" borderId="0" xfId="0" applyFont="1" applyFill="1" applyAlignment="1">
      <alignment horizontal="center" vertical="center"/>
    </xf>
    <xf numFmtId="0" fontId="46" fillId="4" borderId="0" xfId="0" applyFont="1" applyFill="1" applyAlignment="1">
      <alignment horizontal="center" vertical="center" wrapText="1"/>
    </xf>
    <xf numFmtId="0" fontId="47" fillId="4" borderId="0" xfId="0" applyFont="1" applyFill="1" applyAlignment="1">
      <alignment horizontal="left" vertical="center" wrapText="1"/>
    </xf>
    <xf numFmtId="0" fontId="46" fillId="4" borderId="0" xfId="0" applyFont="1" applyFill="1" applyAlignment="1">
      <alignment vertical="center" wrapText="1"/>
    </xf>
    <xf numFmtId="0" fontId="48" fillId="4" borderId="0" xfId="4" applyFont="1" applyFill="1" applyAlignment="1">
      <alignment vertical="center" wrapText="1"/>
    </xf>
    <xf numFmtId="0" fontId="48" fillId="4" borderId="0" xfId="4" applyFont="1" applyFill="1" applyAlignment="1">
      <alignment vertical="center"/>
    </xf>
    <xf numFmtId="0" fontId="49" fillId="27" borderId="0" xfId="0" applyFont="1" applyFill="1" applyAlignment="1">
      <alignment horizontal="center" vertical="center" wrapText="1"/>
    </xf>
    <xf numFmtId="0" fontId="47" fillId="27" borderId="0" xfId="0" applyFont="1" applyFill="1" applyAlignment="1">
      <alignment horizontal="left" vertical="center" wrapText="1"/>
    </xf>
    <xf numFmtId="0" fontId="49" fillId="27" borderId="0" xfId="0" applyFont="1" applyFill="1" applyAlignment="1">
      <alignment vertical="center"/>
    </xf>
    <xf numFmtId="0" fontId="48" fillId="27" borderId="0" xfId="4" applyFont="1" applyFill="1" applyAlignment="1">
      <alignment vertical="center"/>
    </xf>
    <xf numFmtId="0" fontId="49" fillId="27" borderId="0" xfId="0" applyFont="1" applyFill="1" applyAlignment="1">
      <alignment vertical="center" wrapText="1"/>
    </xf>
    <xf numFmtId="0" fontId="5" fillId="27" borderId="0" xfId="4" applyFill="1" applyAlignment="1">
      <alignment vertical="center"/>
    </xf>
    <xf numFmtId="0" fontId="49" fillId="4" borderId="0" xfId="0" applyFont="1" applyFill="1" applyAlignment="1">
      <alignment vertical="center" wrapText="1"/>
    </xf>
    <xf numFmtId="0" fontId="49" fillId="4" borderId="0" xfId="0" applyFont="1" applyFill="1" applyAlignment="1">
      <alignment vertical="center"/>
    </xf>
    <xf numFmtId="0" fontId="5" fillId="4" borderId="0" xfId="4" applyFill="1" applyAlignment="1">
      <alignment vertical="center"/>
    </xf>
    <xf numFmtId="0" fontId="46" fillId="27" borderId="0" xfId="0" applyFont="1" applyFill="1" applyAlignment="1">
      <alignment vertical="center"/>
    </xf>
    <xf numFmtId="0" fontId="49" fillId="4" borderId="0" xfId="0" applyFont="1" applyFill="1" applyAlignment="1">
      <alignment horizontal="center" vertical="center" wrapText="1"/>
    </xf>
    <xf numFmtId="0" fontId="46" fillId="4" borderId="0" xfId="0" applyFont="1" applyFill="1" applyAlignment="1">
      <alignment vertical="center"/>
    </xf>
    <xf numFmtId="0" fontId="49" fillId="27" borderId="0" xfId="0" applyFont="1" applyFill="1" applyAlignment="1">
      <alignment horizontal="center" vertical="center"/>
    </xf>
    <xf numFmtId="0" fontId="50" fillId="27" borderId="0" xfId="0" applyFont="1" applyFill="1" applyAlignment="1">
      <alignment vertical="center"/>
    </xf>
    <xf numFmtId="0" fontId="46" fillId="27" borderId="0" xfId="0" applyFont="1" applyFill="1" applyAlignment="1">
      <alignment horizontal="center" vertical="center" wrapText="1"/>
    </xf>
    <xf numFmtId="0" fontId="46" fillId="27" borderId="0" xfId="0" applyFont="1" applyFill="1" applyAlignment="1">
      <alignment vertical="center" wrapText="1"/>
    </xf>
    <xf numFmtId="0" fontId="46" fillId="0" borderId="0" xfId="0" applyFont="1"/>
    <xf numFmtId="0" fontId="5" fillId="4" borderId="0" xfId="4" applyFill="1"/>
    <xf numFmtId="0" fontId="44" fillId="0" borderId="0" xfId="0" applyFont="1"/>
    <xf numFmtId="0" fontId="46" fillId="0" borderId="1" xfId="0" applyFont="1" applyBorder="1"/>
    <xf numFmtId="0" fontId="51" fillId="4" borderId="19" xfId="0" applyNumberFormat="1" applyFont="1" applyFill="1" applyBorder="1" applyAlignment="1">
      <alignment horizontal="center" vertical="center"/>
    </xf>
    <xf numFmtId="0" fontId="51" fillId="4" borderId="19" xfId="0" applyFont="1" applyFill="1" applyBorder="1" applyAlignment="1">
      <alignment horizontal="center" vertical="center"/>
    </xf>
    <xf numFmtId="0" fontId="52" fillId="28" borderId="19" xfId="0" applyFont="1" applyFill="1" applyBorder="1" applyAlignment="1">
      <alignment horizontal="center" wrapText="1"/>
    </xf>
    <xf numFmtId="0" fontId="51" fillId="4" borderId="0" xfId="0" applyFont="1" applyFill="1"/>
    <xf numFmtId="0" fontId="46" fillId="4" borderId="0" xfId="0" applyFont="1" applyFill="1"/>
    <xf numFmtId="0" fontId="49" fillId="4" borderId="4" xfId="0" applyFont="1" applyFill="1" applyBorder="1" applyAlignment="1">
      <alignment horizontal="right" indent="1"/>
    </xf>
    <xf numFmtId="3" fontId="49" fillId="4" borderId="0" xfId="0" applyNumberFormat="1" applyFont="1" applyFill="1" applyBorder="1" applyAlignment="1">
      <alignment horizontal="center" vertical="center"/>
    </xf>
    <xf numFmtId="171" fontId="53" fillId="28" borderId="0" xfId="8" applyNumberFormat="1" applyFont="1" applyFill="1" applyBorder="1" applyAlignment="1">
      <alignment horizontal="center" vertical="center" wrapText="1"/>
    </xf>
    <xf numFmtId="3" fontId="46" fillId="4" borderId="0" xfId="0" applyNumberFormat="1" applyFont="1" applyFill="1" applyAlignment="1">
      <alignment horizontal="right"/>
    </xf>
    <xf numFmtId="0" fontId="51" fillId="4" borderId="0" xfId="0" applyFont="1" applyFill="1" applyAlignment="1">
      <alignment horizontal="left"/>
    </xf>
    <xf numFmtId="0" fontId="51" fillId="0" borderId="0" xfId="0" applyFont="1" applyAlignment="1">
      <alignment horizontal="left"/>
    </xf>
    <xf numFmtId="0" fontId="49" fillId="12" borderId="4" xfId="0" applyFont="1" applyFill="1" applyBorder="1" applyAlignment="1">
      <alignment horizontal="right" indent="1"/>
    </xf>
    <xf numFmtId="3" fontId="49" fillId="12" borderId="0" xfId="0" applyNumberFormat="1" applyFont="1" applyFill="1" applyBorder="1" applyAlignment="1">
      <alignment horizontal="center" vertical="center"/>
    </xf>
    <xf numFmtId="3" fontId="49" fillId="4" borderId="0" xfId="0" applyNumberFormat="1" applyFont="1" applyFill="1" applyBorder="1" applyAlignment="1">
      <alignment horizontal="center"/>
    </xf>
    <xf numFmtId="3" fontId="49" fillId="4" borderId="0" xfId="0" applyNumberFormat="1" applyFont="1" applyFill="1" applyBorder="1"/>
    <xf numFmtId="3" fontId="49" fillId="0" borderId="0" xfId="0" applyNumberFormat="1" applyFont="1" applyFill="1" applyBorder="1" applyAlignment="1">
      <alignment horizontal="center"/>
    </xf>
    <xf numFmtId="3" fontId="49" fillId="0" borderId="0" xfId="0" applyNumberFormat="1" applyFont="1" applyFill="1" applyBorder="1"/>
    <xf numFmtId="0" fontId="46" fillId="0" borderId="0" xfId="0" applyFont="1" applyFill="1"/>
    <xf numFmtId="0" fontId="49" fillId="12" borderId="4" xfId="0" applyFont="1" applyFill="1" applyBorder="1" applyAlignment="1">
      <alignment horizontal="right" wrapText="1" indent="1"/>
    </xf>
    <xf numFmtId="0" fontId="47" fillId="4" borderId="7" xfId="0" applyFont="1" applyFill="1" applyBorder="1" applyAlignment="1">
      <alignment horizontal="right"/>
    </xf>
    <xf numFmtId="3" fontId="51" fillId="4" borderId="8" xfId="0" applyNumberFormat="1" applyFont="1" applyFill="1" applyBorder="1" applyAlignment="1">
      <alignment horizontal="center" vertical="center"/>
    </xf>
    <xf numFmtId="171" fontId="52" fillId="28" borderId="8" xfId="8" applyNumberFormat="1" applyFont="1" applyFill="1" applyBorder="1" applyAlignment="1">
      <alignment horizontal="center" vertical="center" wrapText="1"/>
    </xf>
    <xf numFmtId="3" fontId="51" fillId="4" borderId="0" xfId="0" applyNumberFormat="1" applyFont="1" applyFill="1" applyAlignment="1">
      <alignment horizontal="right"/>
    </xf>
    <xf numFmtId="0" fontId="8" fillId="4" borderId="0" xfId="0" applyFont="1" applyFill="1" applyBorder="1"/>
    <xf numFmtId="3" fontId="3" fillId="4" borderId="0" xfId="0" applyNumberFormat="1" applyFont="1" applyFill="1" applyBorder="1" applyAlignment="1">
      <alignment horizontal="center" vertical="center"/>
    </xf>
    <xf numFmtId="171" fontId="54" fillId="4" borderId="0" xfId="8" applyNumberFormat="1" applyFont="1" applyFill="1" applyBorder="1" applyAlignment="1">
      <alignment horizontal="center" vertical="center" wrapText="1"/>
    </xf>
    <xf numFmtId="3" fontId="3" fillId="4" borderId="0" xfId="0" applyNumberFormat="1" applyFont="1" applyFill="1" applyAlignment="1">
      <alignment horizontal="right"/>
    </xf>
    <xf numFmtId="3" fontId="9" fillId="4" borderId="0" xfId="0" applyNumberFormat="1" applyFont="1" applyFill="1" applyBorder="1" applyAlignment="1">
      <alignment horizontal="center"/>
    </xf>
    <xf numFmtId="3" fontId="9" fillId="0" borderId="0" xfId="0" applyNumberFormat="1" applyFont="1" applyFill="1" applyBorder="1" applyAlignment="1">
      <alignment horizontal="center"/>
    </xf>
    <xf numFmtId="3" fontId="12" fillId="0" borderId="0" xfId="0" applyNumberFormat="1" applyFont="1" applyFill="1" applyBorder="1"/>
    <xf numFmtId="164" fontId="0" fillId="0" borderId="0" xfId="0" applyNumberFormat="1"/>
    <xf numFmtId="0" fontId="55" fillId="0" borderId="0" xfId="0" applyFont="1"/>
    <xf numFmtId="0" fontId="51" fillId="28" borderId="19" xfId="6" applyFont="1" applyFill="1" applyBorder="1" applyAlignment="1">
      <alignment horizontal="center" vertical="center" wrapText="1"/>
    </xf>
    <xf numFmtId="0" fontId="0" fillId="0" borderId="0" xfId="0" applyFill="1"/>
    <xf numFmtId="0" fontId="46" fillId="29" borderId="19" xfId="6" applyFont="1" applyFill="1" applyBorder="1" applyAlignment="1">
      <alignment horizontal="right"/>
    </xf>
    <xf numFmtId="0" fontId="46" fillId="29" borderId="19" xfId="6" applyFont="1" applyFill="1" applyBorder="1" applyAlignment="1">
      <alignment horizontal="center"/>
    </xf>
    <xf numFmtId="3" fontId="46" fillId="0" borderId="19" xfId="8" applyNumberFormat="1" applyFont="1" applyFill="1" applyBorder="1" applyAlignment="1">
      <alignment horizontal="center" vertical="center"/>
    </xf>
    <xf numFmtId="9" fontId="46" fillId="0" borderId="19" xfId="7" applyNumberFormat="1" applyFont="1" applyFill="1" applyBorder="1" applyAlignment="1">
      <alignment horizontal="center" vertical="center"/>
    </xf>
    <xf numFmtId="166" fontId="0" fillId="0" borderId="0" xfId="8" applyFont="1"/>
    <xf numFmtId="0" fontId="51" fillId="29" borderId="19" xfId="6" applyFont="1" applyFill="1" applyBorder="1" applyAlignment="1">
      <alignment horizontal="right" vertical="center" wrapText="1"/>
    </xf>
    <xf numFmtId="0" fontId="51" fillId="29" borderId="19" xfId="6" applyFont="1" applyFill="1" applyBorder="1" applyAlignment="1">
      <alignment horizontal="center" vertical="center"/>
    </xf>
    <xf numFmtId="3" fontId="51" fillId="0" borderId="19" xfId="8" applyNumberFormat="1" applyFont="1" applyFill="1" applyBorder="1" applyAlignment="1">
      <alignment horizontal="center" vertical="center"/>
    </xf>
    <xf numFmtId="9" fontId="51" fillId="0" borderId="19" xfId="7" applyNumberFormat="1" applyFont="1" applyFill="1" applyBorder="1" applyAlignment="1">
      <alignment horizontal="center" vertical="center"/>
    </xf>
    <xf numFmtId="0" fontId="46" fillId="0" borderId="0" xfId="0" applyFont="1" applyAlignment="1">
      <alignment vertical="center"/>
    </xf>
    <xf numFmtId="0" fontId="0" fillId="4" borderId="0" xfId="0" applyFill="1" applyBorder="1"/>
    <xf numFmtId="0" fontId="49" fillId="0" borderId="0" xfId="0" applyFont="1" applyFill="1" applyBorder="1" applyAlignment="1" applyProtection="1">
      <alignment vertical="top" wrapText="1"/>
      <protection locked="0"/>
    </xf>
    <xf numFmtId="0" fontId="51" fillId="0" borderId="2" xfId="0" applyNumberFormat="1" applyFont="1" applyFill="1" applyBorder="1" applyAlignment="1">
      <alignment horizontal="center" vertical="center"/>
    </xf>
    <xf numFmtId="0" fontId="51" fillId="0" borderId="3" xfId="0" applyNumberFormat="1" applyFont="1" applyFill="1" applyBorder="1" applyAlignment="1">
      <alignment horizontal="center" vertical="center"/>
    </xf>
    <xf numFmtId="0" fontId="51" fillId="30" borderId="33" xfId="0" applyNumberFormat="1" applyFont="1" applyFill="1" applyBorder="1" applyAlignment="1">
      <alignment horizontal="center" vertical="center" wrapText="1"/>
    </xf>
    <xf numFmtId="0" fontId="46" fillId="12" borderId="0" xfId="0" applyFont="1" applyFill="1" applyBorder="1" applyAlignment="1">
      <alignment horizontal="left" indent="1"/>
    </xf>
    <xf numFmtId="167" fontId="46" fillId="12" borderId="0" xfId="8" applyNumberFormat="1" applyFont="1" applyFill="1" applyBorder="1"/>
    <xf numFmtId="167" fontId="51" fillId="30" borderId="34" xfId="0" applyNumberFormat="1" applyFont="1" applyFill="1" applyBorder="1"/>
    <xf numFmtId="174" fontId="51" fillId="30" borderId="34" xfId="2" applyNumberFormat="1" applyFont="1" applyFill="1" applyBorder="1" applyAlignment="1">
      <alignment horizontal="center" vertical="center"/>
    </xf>
    <xf numFmtId="174" fontId="46" fillId="0" borderId="0" xfId="2" applyNumberFormat="1" applyFont="1"/>
    <xf numFmtId="0" fontId="46" fillId="4" borderId="0" xfId="0" applyFont="1" applyFill="1" applyBorder="1" applyAlignment="1">
      <alignment horizontal="left" indent="2"/>
    </xf>
    <xf numFmtId="167" fontId="46" fillId="4" borderId="0" xfId="8" applyNumberFormat="1" applyFont="1" applyFill="1" applyBorder="1"/>
    <xf numFmtId="9" fontId="46" fillId="0" borderId="0" xfId="2" applyFont="1"/>
    <xf numFmtId="0" fontId="46" fillId="0" borderId="0" xfId="0" applyFont="1" applyFill="1" applyBorder="1" applyAlignment="1">
      <alignment horizontal="left" indent="2"/>
    </xf>
    <xf numFmtId="0" fontId="51" fillId="6" borderId="8" xfId="0" applyFont="1" applyFill="1" applyBorder="1"/>
    <xf numFmtId="167" fontId="51" fillId="6" borderId="8" xfId="8" applyNumberFormat="1" applyFont="1" applyFill="1" applyBorder="1" applyAlignment="1">
      <alignment horizontal="center"/>
    </xf>
    <xf numFmtId="167" fontId="51" fillId="30" borderId="35" xfId="0" applyNumberFormat="1" applyFont="1" applyFill="1" applyBorder="1"/>
    <xf numFmtId="174" fontId="51" fillId="30" borderId="35" xfId="2" applyNumberFormat="1" applyFont="1" applyFill="1" applyBorder="1" applyAlignment="1">
      <alignment horizontal="center" vertical="center"/>
    </xf>
    <xf numFmtId="0" fontId="51" fillId="5" borderId="10" xfId="0" applyFont="1" applyFill="1" applyBorder="1"/>
    <xf numFmtId="9" fontId="51" fillId="5" borderId="10" xfId="2" applyFont="1" applyFill="1" applyBorder="1" applyAlignment="1">
      <alignment horizontal="center" vertical="center"/>
    </xf>
    <xf numFmtId="0" fontId="46" fillId="0" borderId="0" xfId="0" applyFont="1" applyBorder="1"/>
    <xf numFmtId="174" fontId="46" fillId="0" borderId="0" xfId="2" applyNumberFormat="1" applyFont="1" applyBorder="1"/>
    <xf numFmtId="174" fontId="46" fillId="12" borderId="0" xfId="2" applyNumberFormat="1" applyFont="1" applyFill="1" applyBorder="1" applyAlignment="1">
      <alignment horizontal="center" vertical="center"/>
    </xf>
    <xf numFmtId="174" fontId="46" fillId="4" borderId="0" xfId="2" applyNumberFormat="1" applyFont="1" applyFill="1" applyBorder="1" applyAlignment="1">
      <alignment horizontal="center" vertical="center"/>
    </xf>
    <xf numFmtId="9" fontId="51" fillId="6" borderId="8" xfId="2" applyNumberFormat="1" applyFont="1" applyFill="1" applyBorder="1" applyAlignment="1">
      <alignment horizontal="center" vertical="center"/>
    </xf>
    <xf numFmtId="9" fontId="49" fillId="4" borderId="0" xfId="2" applyFont="1" applyFill="1" applyBorder="1" applyAlignment="1">
      <alignment horizontal="center" vertical="center"/>
    </xf>
    <xf numFmtId="0" fontId="3" fillId="0" borderId="0" xfId="0" applyFont="1" applyFill="1" applyAlignment="1">
      <alignment horizontal="left" vertical="top"/>
    </xf>
    <xf numFmtId="0" fontId="56" fillId="0" borderId="36" xfId="0" applyFont="1" applyFill="1" applyBorder="1" applyAlignment="1" applyProtection="1">
      <alignment horizontal="left" vertical="center" wrapText="1"/>
      <protection locked="0"/>
    </xf>
    <xf numFmtId="0" fontId="51" fillId="0" borderId="36" xfId="0" applyNumberFormat="1" applyFont="1" applyFill="1" applyBorder="1" applyAlignment="1">
      <alignment horizontal="center" vertical="center"/>
    </xf>
    <xf numFmtId="0" fontId="51" fillId="30" borderId="37" xfId="0" applyNumberFormat="1" applyFont="1" applyFill="1" applyBorder="1" applyAlignment="1">
      <alignment horizontal="center" vertical="center" wrapText="1"/>
    </xf>
    <xf numFmtId="171" fontId="46" fillId="4" borderId="0" xfId="8" applyNumberFormat="1" applyFont="1" applyFill="1" applyBorder="1" applyAlignment="1">
      <alignment horizontal="left"/>
    </xf>
    <xf numFmtId="0" fontId="46" fillId="4" borderId="0" xfId="0" applyFont="1" applyFill="1" applyBorder="1" applyAlignment="1">
      <alignment horizontal="right" indent="2"/>
    </xf>
    <xf numFmtId="0" fontId="46" fillId="4" borderId="0" xfId="0" applyFont="1" applyFill="1" applyBorder="1" applyAlignment="1">
      <alignment horizontal="center" vertical="center"/>
    </xf>
    <xf numFmtId="175" fontId="46" fillId="0" borderId="0" xfId="8" applyNumberFormat="1" applyFont="1" applyFill="1" applyBorder="1" applyAlignment="1">
      <alignment horizontal="right" vertical="center"/>
    </xf>
    <xf numFmtId="9" fontId="51" fillId="30" borderId="38" xfId="2" applyNumberFormat="1" applyFont="1" applyFill="1" applyBorder="1" applyAlignment="1">
      <alignment horizontal="center" vertical="center"/>
    </xf>
    <xf numFmtId="9" fontId="51" fillId="30" borderId="37" xfId="2" applyNumberFormat="1" applyFont="1" applyFill="1" applyBorder="1" applyAlignment="1">
      <alignment horizontal="center" vertical="center"/>
    </xf>
    <xf numFmtId="0" fontId="46" fillId="4" borderId="0" xfId="0" applyFont="1" applyFill="1" applyBorder="1" applyAlignment="1">
      <alignment horizontal="right" wrapText="1" indent="2"/>
    </xf>
    <xf numFmtId="0" fontId="46" fillId="4" borderId="0" xfId="0" applyFont="1" applyFill="1" applyBorder="1" applyAlignment="1">
      <alignment horizontal="center" vertical="center" wrapText="1"/>
    </xf>
    <xf numFmtId="9" fontId="50" fillId="4" borderId="0" xfId="2" applyFont="1" applyFill="1" applyBorder="1" applyAlignment="1">
      <alignment horizontal="center" vertical="center"/>
    </xf>
    <xf numFmtId="9" fontId="51" fillId="30" borderId="39" xfId="2" applyNumberFormat="1" applyFont="1" applyFill="1" applyBorder="1" applyAlignment="1">
      <alignment horizontal="center" vertical="center"/>
    </xf>
    <xf numFmtId="0" fontId="51" fillId="6" borderId="8" xfId="0" applyFont="1" applyFill="1" applyBorder="1" applyAlignment="1">
      <alignment vertical="center"/>
    </xf>
    <xf numFmtId="0" fontId="51" fillId="6" borderId="8" xfId="0" applyFont="1" applyFill="1" applyBorder="1" applyAlignment="1">
      <alignment horizontal="center" vertical="center"/>
    </xf>
    <xf numFmtId="171" fontId="51" fillId="6" borderId="8" xfId="8" applyNumberFormat="1" applyFont="1" applyFill="1" applyBorder="1" applyAlignment="1">
      <alignment horizontal="right" vertical="center"/>
    </xf>
    <xf numFmtId="9" fontId="49" fillId="4" borderId="0" xfId="2" applyNumberFormat="1" applyFont="1" applyFill="1" applyBorder="1" applyAlignment="1">
      <alignment horizontal="center" vertical="center"/>
    </xf>
    <xf numFmtId="9" fontId="46" fillId="4" borderId="0" xfId="2" applyFont="1" applyFill="1" applyBorder="1" applyAlignment="1">
      <alignment horizontal="left"/>
    </xf>
    <xf numFmtId="0" fontId="46" fillId="0" borderId="0" xfId="0" applyFont="1" applyBorder="1" applyAlignment="1">
      <alignment horizontal="center" vertical="center"/>
    </xf>
    <xf numFmtId="171" fontId="46" fillId="0" borderId="0" xfId="0" applyNumberFormat="1" applyFont="1"/>
    <xf numFmtId="9" fontId="46" fillId="0" borderId="0" xfId="2" applyNumberFormat="1" applyFont="1"/>
    <xf numFmtId="174" fontId="49" fillId="4" borderId="0" xfId="2" applyNumberFormat="1" applyFont="1" applyFill="1" applyBorder="1" applyAlignment="1">
      <alignment horizontal="center" vertical="center"/>
    </xf>
    <xf numFmtId="0" fontId="46" fillId="4" borderId="0" xfId="0" applyFont="1" applyFill="1" applyAlignment="1">
      <alignment horizontal="center" vertical="center"/>
    </xf>
    <xf numFmtId="0" fontId="46" fillId="4" borderId="0" xfId="0" applyFont="1" applyFill="1" applyBorder="1"/>
    <xf numFmtId="0" fontId="47" fillId="0" borderId="36" xfId="0" applyFont="1" applyFill="1" applyBorder="1" applyAlignment="1" applyProtection="1">
      <alignment horizontal="right" vertical="center" wrapText="1"/>
      <protection locked="0"/>
    </xf>
    <xf numFmtId="0" fontId="47" fillId="0" borderId="36" xfId="0" applyFont="1" applyFill="1" applyBorder="1" applyAlignment="1" applyProtection="1">
      <alignment horizontal="center" vertical="center" wrapText="1"/>
      <protection locked="0"/>
    </xf>
    <xf numFmtId="0" fontId="51" fillId="6" borderId="36" xfId="0" applyNumberFormat="1" applyFont="1" applyFill="1" applyBorder="1" applyAlignment="1">
      <alignment horizontal="center" vertical="center"/>
    </xf>
    <xf numFmtId="174" fontId="46" fillId="0" borderId="0" xfId="2" applyNumberFormat="1" applyFont="1" applyFill="1" applyBorder="1" applyAlignment="1">
      <alignment horizontal="center" vertical="center"/>
    </xf>
    <xf numFmtId="0" fontId="46" fillId="5" borderId="0" xfId="0" applyFont="1" applyFill="1" applyBorder="1" applyAlignment="1">
      <alignment horizontal="left" indent="2"/>
    </xf>
    <xf numFmtId="174" fontId="46" fillId="5" borderId="0" xfId="2" applyNumberFormat="1" applyFont="1" applyFill="1" applyAlignment="1">
      <alignment horizontal="center" vertical="center"/>
    </xf>
    <xf numFmtId="0" fontId="46" fillId="5" borderId="0" xfId="0" applyFont="1" applyFill="1" applyBorder="1" applyAlignment="1">
      <alignment horizontal="left" vertical="center" wrapText="1" indent="2"/>
    </xf>
    <xf numFmtId="9" fontId="51" fillId="6" borderId="8" xfId="2" applyFont="1" applyFill="1" applyBorder="1" applyAlignment="1">
      <alignment horizontal="center" vertical="center"/>
    </xf>
    <xf numFmtId="0" fontId="0" fillId="0" borderId="0" xfId="0" applyAlignment="1">
      <alignment vertical="center"/>
    </xf>
    <xf numFmtId="0" fontId="0" fillId="4" borderId="0" xfId="0" applyFill="1" applyBorder="1" applyAlignment="1">
      <alignment vertical="center"/>
    </xf>
    <xf numFmtId="0" fontId="0" fillId="4" borderId="0" xfId="0" applyFill="1" applyAlignment="1">
      <alignment vertical="center"/>
    </xf>
    <xf numFmtId="174" fontId="0" fillId="0" borderId="0" xfId="2" applyNumberFormat="1" applyFont="1" applyAlignment="1">
      <alignment vertical="center"/>
    </xf>
    <xf numFmtId="0" fontId="49" fillId="0" borderId="0" xfId="0" applyFont="1" applyFill="1" applyBorder="1" applyAlignment="1" applyProtection="1">
      <alignment vertical="center" wrapText="1"/>
      <protection locked="0"/>
    </xf>
    <xf numFmtId="0" fontId="51" fillId="0" borderId="19" xfId="0" applyNumberFormat="1" applyFont="1" applyFill="1" applyBorder="1" applyAlignment="1">
      <alignment horizontal="center" vertical="center"/>
    </xf>
    <xf numFmtId="0" fontId="46" fillId="12" borderId="0" xfId="0" applyFont="1" applyFill="1" applyBorder="1" applyAlignment="1">
      <alignment horizontal="left" vertical="center"/>
    </xf>
    <xf numFmtId="171" fontId="46" fillId="30" borderId="0" xfId="8" applyNumberFormat="1" applyFont="1" applyFill="1" applyBorder="1" applyAlignment="1">
      <alignment horizontal="right" vertical="center"/>
    </xf>
    <xf numFmtId="9" fontId="46" fillId="0" borderId="0" xfId="2" applyFont="1" applyAlignment="1">
      <alignment vertical="center"/>
    </xf>
    <xf numFmtId="0" fontId="47" fillId="0" borderId="0" xfId="0" applyFont="1" applyFill="1" applyBorder="1" applyAlignment="1" applyProtection="1">
      <alignment horizontal="center" vertical="center" wrapText="1"/>
      <protection locked="0"/>
    </xf>
    <xf numFmtId="0" fontId="46" fillId="30" borderId="0" xfId="0" applyFont="1" applyFill="1" applyBorder="1" applyAlignment="1">
      <alignment horizontal="left" vertical="center"/>
    </xf>
    <xf numFmtId="9" fontId="46" fillId="30" borderId="0" xfId="2" applyFont="1" applyFill="1" applyBorder="1" applyAlignment="1">
      <alignment horizontal="right" vertical="center"/>
    </xf>
    <xf numFmtId="9" fontId="51" fillId="6" borderId="8" xfId="2" applyNumberFormat="1" applyFont="1" applyFill="1" applyBorder="1" applyAlignment="1">
      <alignment horizontal="right" vertical="center"/>
    </xf>
    <xf numFmtId="174" fontId="46" fillId="30" borderId="0" xfId="2" applyNumberFormat="1" applyFont="1" applyFill="1" applyBorder="1" applyAlignment="1">
      <alignment horizontal="right" vertical="center"/>
    </xf>
    <xf numFmtId="174" fontId="51" fillId="6" borderId="8" xfId="2" applyNumberFormat="1" applyFont="1" applyFill="1" applyBorder="1" applyAlignment="1">
      <alignment horizontal="right" vertical="center"/>
    </xf>
    <xf numFmtId="0" fontId="0" fillId="0" borderId="0" xfId="0" applyBorder="1" applyAlignment="1">
      <alignment vertical="center"/>
    </xf>
    <xf numFmtId="0" fontId="45" fillId="26" borderId="40" xfId="0" applyFont="1" applyFill="1" applyBorder="1" applyAlignment="1">
      <alignment horizontal="center" vertical="center"/>
    </xf>
    <xf numFmtId="0" fontId="45" fillId="26" borderId="40" xfId="0" applyFont="1" applyFill="1" applyBorder="1" applyAlignment="1">
      <alignment horizontal="center" vertical="center" wrapText="1"/>
    </xf>
    <xf numFmtId="0" fontId="45" fillId="11" borderId="40" xfId="0" applyFont="1" applyFill="1" applyBorder="1" applyAlignment="1">
      <alignment horizontal="center" vertical="center" wrapText="1"/>
    </xf>
    <xf numFmtId="0" fontId="49" fillId="31" borderId="40" xfId="0" applyFont="1" applyFill="1" applyBorder="1" applyAlignment="1">
      <alignment horizontal="center" vertical="center" wrapText="1"/>
    </xf>
    <xf numFmtId="0" fontId="49" fillId="10" borderId="40" xfId="0" applyFont="1" applyFill="1" applyBorder="1" applyAlignment="1">
      <alignment horizontal="center" wrapText="1"/>
    </xf>
    <xf numFmtId="17" fontId="46" fillId="31" borderId="40" xfId="0" applyNumberFormat="1" applyFont="1" applyFill="1" applyBorder="1" applyAlignment="1">
      <alignment horizontal="center" vertical="center"/>
    </xf>
    <xf numFmtId="4" fontId="46" fillId="0" borderId="40" xfId="0" applyNumberFormat="1" applyFont="1" applyBorder="1" applyAlignment="1">
      <alignment horizontal="center" vertical="center"/>
    </xf>
    <xf numFmtId="9" fontId="46" fillId="0" borderId="40" xfId="2" applyFont="1" applyBorder="1" applyAlignment="1">
      <alignment horizontal="center" vertical="center"/>
    </xf>
    <xf numFmtId="0" fontId="51" fillId="27" borderId="0" xfId="0" applyFont="1" applyFill="1" applyAlignment="1">
      <alignment horizontal="center" vertical="center"/>
    </xf>
    <xf numFmtId="0" fontId="46" fillId="27" borderId="0" xfId="0" applyFont="1" applyFill="1"/>
    <xf numFmtId="4" fontId="51" fillId="27" borderId="0" xfId="0" applyNumberFormat="1" applyFont="1" applyFill="1" applyAlignment="1">
      <alignment horizontal="center" vertical="center"/>
    </xf>
    <xf numFmtId="0" fontId="3" fillId="4" borderId="0" xfId="0" applyFont="1" applyFill="1" applyAlignment="1">
      <alignment horizontal="left" vertical="center"/>
    </xf>
    <xf numFmtId="0" fontId="57" fillId="4" borderId="0" xfId="0" applyFont="1" applyFill="1"/>
    <xf numFmtId="0" fontId="58" fillId="4" borderId="0" xfId="0" applyFont="1" applyFill="1" applyAlignment="1">
      <alignment wrapText="1"/>
    </xf>
    <xf numFmtId="0" fontId="46" fillId="4" borderId="0" xfId="0" applyFont="1" applyFill="1" applyAlignment="1">
      <alignment wrapText="1"/>
    </xf>
    <xf numFmtId="0" fontId="46" fillId="0" borderId="0" xfId="0" applyFont="1" applyAlignment="1">
      <alignment wrapText="1"/>
    </xf>
    <xf numFmtId="0" fontId="47" fillId="31" borderId="40" xfId="0" applyFont="1" applyFill="1" applyBorder="1" applyAlignment="1">
      <alignment horizontal="center" vertical="center" wrapText="1"/>
    </xf>
    <xf numFmtId="4" fontId="51" fillId="0" borderId="40" xfId="0" applyNumberFormat="1" applyFont="1" applyBorder="1" applyAlignment="1">
      <alignment horizontal="center" vertical="center"/>
    </xf>
    <xf numFmtId="9" fontId="51" fillId="29" borderId="40" xfId="2" applyFont="1" applyFill="1" applyBorder="1" applyAlignment="1">
      <alignment horizontal="center" vertical="center"/>
    </xf>
    <xf numFmtId="0" fontId="58" fillId="4" borderId="0" xfId="0" applyFont="1" applyFill="1"/>
    <xf numFmtId="0" fontId="51" fillId="4" borderId="6" xfId="0" applyFont="1" applyFill="1" applyBorder="1" applyAlignment="1">
      <alignment horizontal="center" vertical="center" wrapText="1"/>
    </xf>
    <xf numFmtId="0" fontId="51" fillId="4" borderId="2" xfId="0" applyFont="1" applyFill="1" applyBorder="1" applyAlignment="1">
      <alignment horizontal="center" vertical="center" wrapText="1"/>
    </xf>
    <xf numFmtId="0" fontId="51" fillId="4" borderId="3" xfId="0" applyFont="1" applyFill="1" applyBorder="1" applyAlignment="1">
      <alignment horizontal="center" vertical="center" wrapText="1"/>
    </xf>
    <xf numFmtId="0" fontId="51" fillId="4" borderId="4" xfId="0" applyFont="1" applyFill="1" applyBorder="1" applyAlignment="1">
      <alignment horizontal="center" vertical="center"/>
    </xf>
    <xf numFmtId="171" fontId="46" fillId="4" borderId="0" xfId="8" applyNumberFormat="1" applyFont="1" applyFill="1" applyBorder="1" applyAlignment="1">
      <alignment horizontal="center" vertical="center"/>
    </xf>
    <xf numFmtId="9" fontId="46" fillId="4" borderId="0" xfId="2" applyFont="1" applyFill="1" applyBorder="1" applyAlignment="1">
      <alignment horizontal="center" vertical="center"/>
    </xf>
    <xf numFmtId="0" fontId="51" fillId="29" borderId="4" xfId="0" applyFont="1" applyFill="1" applyBorder="1" applyAlignment="1">
      <alignment horizontal="center" vertical="center"/>
    </xf>
    <xf numFmtId="171" fontId="46" fillId="29" borderId="0" xfId="8" applyNumberFormat="1" applyFont="1" applyFill="1" applyBorder="1" applyAlignment="1">
      <alignment horizontal="center" vertical="center"/>
    </xf>
    <xf numFmtId="9" fontId="46" fillId="29" borderId="0" xfId="2" applyFont="1" applyFill="1" applyBorder="1" applyAlignment="1">
      <alignment horizontal="center" vertical="center"/>
    </xf>
    <xf numFmtId="0" fontId="59" fillId="4" borderId="0" xfId="0" applyFont="1" applyFill="1"/>
    <xf numFmtId="0" fontId="60" fillId="4" borderId="4" xfId="0" applyFont="1" applyFill="1" applyBorder="1" applyAlignment="1">
      <alignment horizontal="center" vertical="center"/>
    </xf>
    <xf numFmtId="171" fontId="61" fillId="4" borderId="0" xfId="8" applyNumberFormat="1" applyFont="1" applyFill="1" applyBorder="1" applyAlignment="1">
      <alignment horizontal="center" vertical="center"/>
    </xf>
    <xf numFmtId="9" fontId="61" fillId="4" borderId="0" xfId="2" applyFont="1" applyFill="1" applyBorder="1" applyAlignment="1">
      <alignment horizontal="center" vertical="center"/>
    </xf>
    <xf numFmtId="174" fontId="3" fillId="4" borderId="0" xfId="2" applyNumberFormat="1" applyFont="1" applyFill="1" applyBorder="1" applyAlignment="1">
      <alignment horizontal="center" vertical="center"/>
    </xf>
    <xf numFmtId="171" fontId="0" fillId="4" borderId="0" xfId="0" applyNumberFormat="1" applyFill="1" applyBorder="1"/>
    <xf numFmtId="0" fontId="0" fillId="4" borderId="0" xfId="0" applyFill="1" applyAlignment="1">
      <alignment horizontal="center" vertical="center"/>
    </xf>
    <xf numFmtId="0" fontId="0" fillId="0" borderId="0" xfId="0" applyAlignment="1">
      <alignment horizontal="center" vertical="center"/>
    </xf>
    <xf numFmtId="0" fontId="46" fillId="0" borderId="0" xfId="0" applyFont="1" applyAlignment="1">
      <alignment horizontal="center" vertical="center"/>
    </xf>
    <xf numFmtId="0" fontId="46" fillId="4" borderId="4" xfId="0" applyFont="1" applyFill="1" applyBorder="1" applyAlignment="1">
      <alignment vertical="center"/>
    </xf>
    <xf numFmtId="0" fontId="51" fillId="4" borderId="0" xfId="0" applyFont="1" applyFill="1" applyAlignment="1">
      <alignment horizontal="center" vertical="center"/>
    </xf>
    <xf numFmtId="0" fontId="46" fillId="4" borderId="7" xfId="0" applyFont="1" applyFill="1" applyBorder="1" applyAlignment="1">
      <alignment horizontal="left" vertical="center" wrapText="1"/>
    </xf>
    <xf numFmtId="171" fontId="46" fillId="4" borderId="8" xfId="8" applyNumberFormat="1" applyFont="1" applyFill="1" applyBorder="1" applyAlignment="1">
      <alignment horizontal="center" vertical="center"/>
    </xf>
    <xf numFmtId="0" fontId="46" fillId="29" borderId="4" xfId="0" applyFont="1" applyFill="1" applyBorder="1" applyAlignment="1">
      <alignment horizontal="left" vertical="center"/>
    </xf>
    <xf numFmtId="171" fontId="46" fillId="29" borderId="0" xfId="8" applyNumberFormat="1" applyFont="1" applyFill="1" applyAlignment="1">
      <alignment horizontal="center" vertical="center"/>
    </xf>
    <xf numFmtId="3" fontId="0" fillId="4" borderId="0" xfId="0" applyNumberFormat="1" applyFill="1" applyAlignment="1">
      <alignment vertical="center"/>
    </xf>
    <xf numFmtId="0" fontId="46" fillId="4" borderId="4" xfId="0" applyFont="1" applyFill="1" applyBorder="1" applyAlignment="1">
      <alignment horizontal="left" vertical="center"/>
    </xf>
    <xf numFmtId="171" fontId="46" fillId="4" borderId="0" xfId="8" applyNumberFormat="1" applyFont="1" applyFill="1" applyAlignment="1">
      <alignment horizontal="center" vertical="center"/>
    </xf>
    <xf numFmtId="0" fontId="51" fillId="4" borderId="7" xfId="0" applyFont="1" applyFill="1" applyBorder="1" applyAlignment="1">
      <alignment vertical="center"/>
    </xf>
    <xf numFmtId="0" fontId="57" fillId="4" borderId="4" xfId="0" applyFont="1" applyFill="1" applyBorder="1" applyAlignment="1">
      <alignment vertical="center"/>
    </xf>
    <xf numFmtId="3" fontId="57" fillId="4" borderId="0" xfId="0" applyNumberFormat="1" applyFont="1" applyFill="1" applyBorder="1" applyAlignment="1">
      <alignment horizontal="center" vertical="center"/>
    </xf>
    <xf numFmtId="9" fontId="46" fillId="4" borderId="8" xfId="2" applyFont="1" applyFill="1" applyBorder="1" applyAlignment="1">
      <alignment horizontal="center" vertical="center"/>
    </xf>
    <xf numFmtId="9" fontId="46" fillId="29" borderId="0" xfId="2" applyFont="1" applyFill="1" applyAlignment="1">
      <alignment horizontal="center" vertical="center"/>
    </xf>
    <xf numFmtId="9" fontId="46" fillId="4" borderId="0" xfId="2" applyFont="1" applyFill="1" applyAlignment="1">
      <alignment horizontal="center" vertical="center"/>
    </xf>
    <xf numFmtId="9" fontId="51" fillId="4" borderId="8" xfId="2" applyFont="1" applyFill="1" applyBorder="1" applyAlignment="1">
      <alignment horizontal="center" vertical="center"/>
    </xf>
    <xf numFmtId="166" fontId="0" fillId="4" borderId="0" xfId="0" applyNumberFormat="1" applyFill="1" applyAlignment="1">
      <alignment vertical="center"/>
    </xf>
    <xf numFmtId="0" fontId="46" fillId="4" borderId="4" xfId="0" applyFont="1" applyFill="1" applyBorder="1"/>
    <xf numFmtId="0" fontId="51" fillId="4" borderId="19" xfId="0" applyFont="1" applyFill="1" applyBorder="1" applyAlignment="1">
      <alignment horizontal="center"/>
    </xf>
    <xf numFmtId="0" fontId="46" fillId="4" borderId="7" xfId="0" applyFont="1" applyFill="1" applyBorder="1" applyAlignment="1">
      <alignment horizontal="left" wrapText="1" indent="1"/>
    </xf>
    <xf numFmtId="171" fontId="46" fillId="4" borderId="8" xfId="8" applyNumberFormat="1" applyFont="1" applyFill="1" applyBorder="1" applyAlignment="1">
      <alignment horizontal="right" vertical="center"/>
    </xf>
    <xf numFmtId="0" fontId="46" fillId="29" borderId="4" xfId="0" applyFont="1" applyFill="1" applyBorder="1" applyAlignment="1">
      <alignment horizontal="left" indent="1"/>
    </xf>
    <xf numFmtId="171" fontId="46" fillId="29" borderId="0" xfId="8" applyNumberFormat="1" applyFont="1" applyFill="1" applyAlignment="1">
      <alignment horizontal="right" vertical="center"/>
    </xf>
    <xf numFmtId="0" fontId="46" fillId="4" borderId="4" xfId="0" applyFont="1" applyFill="1" applyBorder="1" applyAlignment="1">
      <alignment horizontal="left" indent="1"/>
    </xf>
    <xf numFmtId="171" fontId="46" fillId="4" borderId="0" xfId="8" applyNumberFormat="1" applyFont="1" applyFill="1" applyAlignment="1">
      <alignment horizontal="right" vertical="center"/>
    </xf>
    <xf numFmtId="0" fontId="51" fillId="4" borderId="7" xfId="0" applyFont="1" applyFill="1" applyBorder="1"/>
    <xf numFmtId="171" fontId="51" fillId="4" borderId="8" xfId="0" applyNumberFormat="1" applyFont="1" applyFill="1" applyBorder="1" applyAlignment="1">
      <alignment horizontal="right"/>
    </xf>
    <xf numFmtId="9" fontId="46" fillId="4" borderId="8" xfId="2" applyFont="1" applyFill="1" applyBorder="1" applyAlignment="1">
      <alignment horizontal="right" vertical="center"/>
    </xf>
    <xf numFmtId="9" fontId="46" fillId="29" borderId="0" xfId="2" applyFont="1" applyFill="1" applyAlignment="1">
      <alignment horizontal="right" vertical="center"/>
    </xf>
    <xf numFmtId="9" fontId="46" fillId="4" borderId="0" xfId="2" applyFont="1" applyFill="1" applyAlignment="1">
      <alignment horizontal="right" vertical="center"/>
    </xf>
    <xf numFmtId="9" fontId="51" fillId="4" borderId="8" xfId="2" applyFont="1" applyFill="1" applyBorder="1" applyAlignment="1">
      <alignment horizontal="right" vertical="center"/>
    </xf>
    <xf numFmtId="0" fontId="51" fillId="29" borderId="1" xfId="0" applyFont="1" applyFill="1" applyBorder="1" applyAlignment="1">
      <alignment horizontal="center" vertical="center" wrapText="1"/>
    </xf>
    <xf numFmtId="0" fontId="46" fillId="4" borderId="7" xfId="0" applyFont="1" applyFill="1" applyBorder="1"/>
    <xf numFmtId="171" fontId="46" fillId="4" borderId="0" xfId="9" applyNumberFormat="1" applyFont="1" applyFill="1" applyAlignment="1">
      <alignment horizontal="center" vertical="center"/>
    </xf>
    <xf numFmtId="164" fontId="46" fillId="4" borderId="0" xfId="9" applyNumberFormat="1" applyFont="1" applyFill="1"/>
    <xf numFmtId="0" fontId="51" fillId="4" borderId="11" xfId="0" applyFont="1" applyFill="1" applyBorder="1"/>
    <xf numFmtId="171" fontId="51" fillId="4" borderId="9" xfId="0" applyNumberFormat="1" applyFont="1" applyFill="1" applyBorder="1" applyAlignment="1">
      <alignment horizontal="center" vertical="center"/>
    </xf>
    <xf numFmtId="171" fontId="51" fillId="4" borderId="10" xfId="0" applyNumberFormat="1" applyFont="1" applyFill="1" applyBorder="1" applyAlignment="1">
      <alignment horizontal="center" vertical="center"/>
    </xf>
    <xf numFmtId="0" fontId="51" fillId="29" borderId="19" xfId="0" applyFont="1" applyFill="1" applyBorder="1" applyAlignment="1">
      <alignment horizontal="center" vertical="center" wrapText="1"/>
    </xf>
    <xf numFmtId="171" fontId="46" fillId="4" borderId="0" xfId="9" applyNumberFormat="1" applyFont="1" applyFill="1" applyAlignment="1">
      <alignment horizontal="right" vertical="center"/>
    </xf>
    <xf numFmtId="171" fontId="51" fillId="4" borderId="9" xfId="0" applyNumberFormat="1" applyFont="1" applyFill="1" applyBorder="1" applyAlignment="1">
      <alignment horizontal="right" vertical="center"/>
    </xf>
    <xf numFmtId="171" fontId="51" fillId="4" borderId="10" xfId="0" applyNumberFormat="1" applyFont="1" applyFill="1" applyBorder="1" applyAlignment="1">
      <alignment horizontal="right" vertical="center"/>
    </xf>
    <xf numFmtId="0" fontId="0" fillId="4" borderId="0" xfId="0" applyFill="1" applyAlignment="1">
      <alignment horizontal="center"/>
    </xf>
    <xf numFmtId="0" fontId="14" fillId="4" borderId="0" xfId="0" applyFont="1" applyFill="1" applyBorder="1"/>
    <xf numFmtId="174" fontId="0" fillId="0" borderId="0" xfId="2" applyNumberFormat="1" applyFont="1"/>
    <xf numFmtId="169" fontId="0" fillId="0" borderId="0" xfId="0" applyNumberFormat="1"/>
    <xf numFmtId="174" fontId="0" fillId="0" borderId="0" xfId="2" applyNumberFormat="1" applyFont="1" applyAlignment="1">
      <alignment horizontal="center" vertical="center"/>
    </xf>
    <xf numFmtId="173" fontId="0" fillId="0" borderId="0" xfId="0" applyNumberFormat="1"/>
    <xf numFmtId="0" fontId="46" fillId="4" borderId="0" xfId="0" applyFont="1" applyFill="1" applyBorder="1" applyAlignment="1">
      <alignment horizontal="center"/>
    </xf>
    <xf numFmtId="174" fontId="46" fillId="0" borderId="0" xfId="2" applyNumberFormat="1" applyFont="1" applyAlignment="1">
      <alignment horizontal="center" vertical="center"/>
    </xf>
    <xf numFmtId="173" fontId="46" fillId="0" borderId="0" xfId="0" applyNumberFormat="1" applyFont="1"/>
    <xf numFmtId="0" fontId="46" fillId="4" borderId="1" xfId="0" applyFont="1" applyFill="1" applyBorder="1"/>
    <xf numFmtId="0" fontId="51" fillId="5" borderId="9" xfId="0" applyFont="1" applyFill="1" applyBorder="1" applyAlignment="1">
      <alignment horizontal="center" vertical="center" wrapText="1"/>
    </xf>
    <xf numFmtId="0" fontId="51" fillId="5" borderId="19" xfId="0" applyFont="1" applyFill="1" applyBorder="1" applyAlignment="1">
      <alignment horizontal="center" vertical="center" wrapText="1"/>
    </xf>
    <xf numFmtId="173" fontId="46" fillId="0" borderId="0" xfId="8" applyNumberFormat="1" applyFont="1" applyAlignment="1">
      <alignment horizontal="center" vertical="center"/>
    </xf>
    <xf numFmtId="0" fontId="46" fillId="4" borderId="4" xfId="0" applyFont="1" applyFill="1" applyBorder="1" applyAlignment="1">
      <alignment horizontal="center"/>
    </xf>
    <xf numFmtId="169" fontId="46" fillId="0" borderId="5" xfId="0" applyNumberFormat="1" applyFont="1" applyFill="1" applyBorder="1" applyAlignment="1">
      <alignment horizontal="center" vertical="center"/>
    </xf>
    <xf numFmtId="169" fontId="46" fillId="0" borderId="4" xfId="0" applyNumberFormat="1" applyFont="1" applyFill="1" applyBorder="1" applyAlignment="1">
      <alignment horizontal="center" vertical="center"/>
    </xf>
    <xf numFmtId="169" fontId="46" fillId="0" borderId="0" xfId="0" applyNumberFormat="1" applyFont="1" applyFill="1" applyBorder="1" applyAlignment="1">
      <alignment horizontal="center" vertical="center"/>
    </xf>
    <xf numFmtId="173" fontId="51" fillId="0" borderId="7" xfId="0" applyNumberFormat="1" applyFont="1" applyBorder="1" applyAlignment="1">
      <alignment horizontal="center" vertical="center"/>
    </xf>
    <xf numFmtId="169" fontId="46" fillId="0" borderId="5" xfId="0" applyNumberFormat="1" applyFont="1" applyBorder="1" applyAlignment="1">
      <alignment horizontal="center" vertical="center"/>
    </xf>
    <xf numFmtId="169" fontId="46" fillId="0" borderId="4" xfId="0" applyNumberFormat="1" applyFont="1" applyBorder="1" applyAlignment="1">
      <alignment horizontal="center" vertical="center"/>
    </xf>
    <xf numFmtId="169" fontId="46" fillId="0" borderId="0" xfId="0" applyNumberFormat="1" applyFont="1" applyBorder="1" applyAlignment="1">
      <alignment horizontal="center" vertical="center"/>
    </xf>
    <xf numFmtId="173" fontId="51" fillId="0" borderId="4" xfId="0" applyNumberFormat="1" applyFont="1" applyBorder="1" applyAlignment="1">
      <alignment horizontal="center" vertical="center"/>
    </xf>
    <xf numFmtId="174" fontId="51" fillId="0" borderId="0" xfId="2" applyNumberFormat="1" applyFont="1" applyAlignment="1">
      <alignment horizontal="center" vertical="center"/>
    </xf>
    <xf numFmtId="0" fontId="46" fillId="4" borderId="6" xfId="0" applyFont="1" applyFill="1" applyBorder="1" applyAlignment="1">
      <alignment horizontal="center"/>
    </xf>
    <xf numFmtId="169" fontId="46" fillId="0" borderId="3" xfId="0" applyNumberFormat="1" applyFont="1" applyBorder="1" applyAlignment="1">
      <alignment horizontal="center" vertical="center"/>
    </xf>
    <xf numFmtId="169" fontId="46" fillId="0" borderId="6" xfId="0" applyNumberFormat="1" applyFont="1" applyBorder="1" applyAlignment="1">
      <alignment horizontal="center" vertical="center"/>
    </xf>
    <xf numFmtId="169" fontId="46" fillId="0" borderId="1" xfId="0" applyNumberFormat="1" applyFont="1" applyBorder="1" applyAlignment="1">
      <alignment horizontal="center" vertical="center"/>
    </xf>
    <xf numFmtId="173" fontId="51" fillId="0" borderId="6" xfId="0" applyNumberFormat="1" applyFont="1" applyBorder="1" applyAlignment="1">
      <alignment horizontal="center" vertical="center"/>
    </xf>
    <xf numFmtId="166" fontId="46" fillId="0" borderId="0" xfId="8" applyFont="1"/>
    <xf numFmtId="0" fontId="57" fillId="4" borderId="0" xfId="0" applyFont="1" applyFill="1" applyAlignment="1">
      <alignment horizontal="center" vertical="center" wrapText="1"/>
    </xf>
    <xf numFmtId="0" fontId="51" fillId="5" borderId="10" xfId="0" applyFont="1" applyFill="1" applyBorder="1" applyAlignment="1">
      <alignment horizontal="center" vertical="center" wrapText="1"/>
    </xf>
    <xf numFmtId="0" fontId="51" fillId="5" borderId="11" xfId="0" applyFont="1" applyFill="1" applyBorder="1" applyAlignment="1">
      <alignment horizontal="center" vertical="center" wrapText="1"/>
    </xf>
    <xf numFmtId="0" fontId="46" fillId="4" borderId="7" xfId="0" applyFont="1" applyFill="1" applyBorder="1" applyAlignment="1">
      <alignment horizontal="center"/>
    </xf>
    <xf numFmtId="173" fontId="46" fillId="0" borderId="7" xfId="0" applyNumberFormat="1" applyFont="1" applyBorder="1" applyAlignment="1">
      <alignment horizontal="center" vertical="center"/>
    </xf>
    <xf numFmtId="173" fontId="46" fillId="0" borderId="4" xfId="0" applyNumberFormat="1" applyFont="1" applyBorder="1" applyAlignment="1">
      <alignment horizontal="center" vertical="center"/>
    </xf>
    <xf numFmtId="174" fontId="46" fillId="0" borderId="3" xfId="2" applyNumberFormat="1" applyFont="1" applyBorder="1" applyAlignment="1">
      <alignment horizontal="center" vertical="center"/>
    </xf>
    <xf numFmtId="174" fontId="46" fillId="0" borderId="1" xfId="2" applyNumberFormat="1" applyFont="1" applyBorder="1" applyAlignment="1">
      <alignment horizontal="center" vertical="center"/>
    </xf>
    <xf numFmtId="173" fontId="46" fillId="0" borderId="6" xfId="0" applyNumberFormat="1" applyFont="1" applyBorder="1" applyAlignment="1">
      <alignment horizontal="center" vertical="center"/>
    </xf>
    <xf numFmtId="0" fontId="0" fillId="4" borderId="0" xfId="0" applyFont="1" applyFill="1" applyBorder="1"/>
    <xf numFmtId="0" fontId="46" fillId="4" borderId="0" xfId="0" applyFont="1" applyFill="1" applyAlignment="1"/>
    <xf numFmtId="0" fontId="46" fillId="0" borderId="0" xfId="0" applyFont="1" applyFill="1" applyBorder="1" applyAlignment="1"/>
    <xf numFmtId="0" fontId="51" fillId="0" borderId="19" xfId="0" applyFont="1" applyFill="1" applyBorder="1" applyAlignment="1">
      <alignment horizontal="center" vertical="center"/>
    </xf>
    <xf numFmtId="0" fontId="46" fillId="27" borderId="0" xfId="0" applyFont="1" applyFill="1" applyAlignment="1"/>
    <xf numFmtId="0" fontId="51" fillId="0" borderId="14" xfId="0" applyFont="1" applyFill="1" applyBorder="1" applyAlignment="1">
      <alignment horizontal="left" wrapText="1" indent="1"/>
    </xf>
    <xf numFmtId="174" fontId="46" fillId="0" borderId="4" xfId="2" applyNumberFormat="1" applyFont="1" applyFill="1" applyBorder="1" applyAlignment="1">
      <alignment horizontal="center" vertical="center"/>
    </xf>
    <xf numFmtId="0" fontId="51" fillId="0" borderId="13" xfId="0" applyFont="1" applyFill="1" applyBorder="1" applyAlignment="1">
      <alignment horizontal="left" wrapText="1" indent="1"/>
    </xf>
    <xf numFmtId="0" fontId="51" fillId="0" borderId="13" xfId="0" applyFont="1" applyFill="1" applyBorder="1" applyAlignment="1">
      <alignment horizontal="left" vertical="center" wrapText="1" indent="1"/>
    </xf>
    <xf numFmtId="0" fontId="51" fillId="5" borderId="19" xfId="0" applyFont="1" applyFill="1" applyBorder="1" applyAlignment="1">
      <alignment horizontal="left" vertical="center" wrapText="1"/>
    </xf>
    <xf numFmtId="174" fontId="46" fillId="5" borderId="9" xfId="0" applyNumberFormat="1" applyFont="1" applyFill="1" applyBorder="1" applyAlignment="1">
      <alignment horizontal="center" vertical="center" wrapText="1"/>
    </xf>
    <xf numFmtId="174" fontId="46" fillId="5" borderId="10" xfId="0" applyNumberFormat="1" applyFont="1" applyFill="1" applyBorder="1" applyAlignment="1">
      <alignment horizontal="center" vertical="center" wrapText="1"/>
    </xf>
    <xf numFmtId="174" fontId="46" fillId="5" borderId="11" xfId="0" applyNumberFormat="1" applyFont="1" applyFill="1" applyBorder="1" applyAlignment="1">
      <alignment horizontal="center" vertical="center" wrapText="1"/>
    </xf>
    <xf numFmtId="10" fontId="46" fillId="0" borderId="8" xfId="2" applyNumberFormat="1" applyFont="1" applyFill="1" applyBorder="1" applyAlignment="1">
      <alignment horizontal="center" vertical="center"/>
    </xf>
    <xf numFmtId="10" fontId="46" fillId="0" borderId="7" xfId="2" applyNumberFormat="1" applyFont="1" applyFill="1" applyBorder="1" applyAlignment="1">
      <alignment horizontal="center" vertical="center"/>
    </xf>
    <xf numFmtId="10" fontId="46" fillId="0" borderId="0" xfId="2" applyNumberFormat="1" applyFont="1" applyFill="1" applyBorder="1" applyAlignment="1">
      <alignment horizontal="center" vertical="center"/>
    </xf>
    <xf numFmtId="10" fontId="46" fillId="0" borderId="4" xfId="2" applyNumberFormat="1" applyFont="1" applyFill="1" applyBorder="1" applyAlignment="1">
      <alignment horizontal="center" vertical="center"/>
    </xf>
    <xf numFmtId="10" fontId="46" fillId="5" borderId="9" xfId="0" applyNumberFormat="1" applyFont="1" applyFill="1" applyBorder="1" applyAlignment="1">
      <alignment horizontal="center" vertical="center" wrapText="1"/>
    </xf>
    <xf numFmtId="10" fontId="46" fillId="5" borderId="10" xfId="0" applyNumberFormat="1" applyFont="1" applyFill="1" applyBorder="1" applyAlignment="1">
      <alignment horizontal="center" vertical="center" wrapText="1"/>
    </xf>
    <xf numFmtId="10" fontId="46" fillId="5" borderId="11" xfId="0" applyNumberFormat="1" applyFont="1" applyFill="1" applyBorder="1" applyAlignment="1">
      <alignment horizontal="center" vertical="center" wrapText="1"/>
    </xf>
    <xf numFmtId="0" fontId="51" fillId="0" borderId="19" xfId="0" applyFont="1" applyFill="1" applyBorder="1" applyAlignment="1">
      <alignment horizontal="center"/>
    </xf>
    <xf numFmtId="0" fontId="46" fillId="32" borderId="0" xfId="0" applyFont="1" applyFill="1" applyAlignment="1"/>
    <xf numFmtId="0" fontId="51" fillId="0" borderId="7" xfId="0" applyFont="1" applyFill="1" applyBorder="1" applyAlignment="1">
      <alignment horizontal="left" wrapText="1" indent="1"/>
    </xf>
    <xf numFmtId="174" fontId="46" fillId="0" borderId="0" xfId="2" applyNumberFormat="1" applyFont="1" applyBorder="1" applyAlignment="1">
      <alignment horizontal="center" vertical="center"/>
    </xf>
    <xf numFmtId="174" fontId="46" fillId="0" borderId="4" xfId="2" applyNumberFormat="1" applyFont="1" applyBorder="1" applyAlignment="1">
      <alignment horizontal="center" vertical="center"/>
    </xf>
    <xf numFmtId="0" fontId="51" fillId="0" borderId="4" xfId="0" applyFont="1" applyFill="1" applyBorder="1" applyAlignment="1">
      <alignment horizontal="left" wrapText="1" indent="1"/>
    </xf>
    <xf numFmtId="0" fontId="51" fillId="0" borderId="4" xfId="0" applyFont="1" applyFill="1" applyBorder="1" applyAlignment="1">
      <alignment horizontal="left" vertical="center" wrapText="1" indent="1"/>
    </xf>
    <xf numFmtId="0" fontId="51" fillId="5" borderId="11" xfId="0" applyFont="1" applyFill="1" applyBorder="1" applyAlignment="1">
      <alignment horizontal="left" vertical="center" wrapText="1"/>
    </xf>
    <xf numFmtId="174" fontId="46" fillId="5" borderId="9" xfId="2" applyNumberFormat="1" applyFont="1" applyFill="1" applyBorder="1" applyAlignment="1">
      <alignment horizontal="center" vertical="center"/>
    </xf>
    <xf numFmtId="174" fontId="46" fillId="5" borderId="10" xfId="2" applyNumberFormat="1" applyFont="1" applyFill="1" applyBorder="1" applyAlignment="1">
      <alignment horizontal="center" vertical="center"/>
    </xf>
    <xf numFmtId="174" fontId="46" fillId="5" borderId="11" xfId="2" applyNumberFormat="1" applyFont="1" applyFill="1" applyBorder="1" applyAlignment="1">
      <alignment horizontal="center" vertical="center"/>
    </xf>
    <xf numFmtId="0" fontId="51" fillId="4" borderId="9" xfId="0" applyFont="1" applyFill="1" applyBorder="1" applyAlignment="1">
      <alignment horizontal="center"/>
    </xf>
    <xf numFmtId="0" fontId="51" fillId="4" borderId="10" xfId="0" applyFont="1" applyFill="1" applyBorder="1" applyAlignment="1">
      <alignment horizontal="center"/>
    </xf>
    <xf numFmtId="0" fontId="51" fillId="4" borderId="11" xfId="0" applyFont="1" applyFill="1" applyBorder="1" applyAlignment="1">
      <alignment horizontal="center"/>
    </xf>
    <xf numFmtId="164" fontId="46" fillId="4" borderId="14" xfId="8" applyNumberFormat="1" applyFont="1" applyFill="1" applyBorder="1" applyAlignment="1">
      <alignment horizontal="left" indent="1"/>
    </xf>
    <xf numFmtId="1" fontId="46" fillId="0" borderId="5" xfId="10" applyNumberFormat="1" applyFont="1" applyFill="1" applyBorder="1" applyAlignment="1">
      <alignment horizontal="center" vertical="center"/>
    </xf>
    <xf numFmtId="1" fontId="46" fillId="4" borderId="8" xfId="8" applyNumberFormat="1" applyFont="1" applyFill="1" applyBorder="1" applyAlignment="1">
      <alignment horizontal="center" vertical="center"/>
    </xf>
    <xf numFmtId="1" fontId="46" fillId="4" borderId="7" xfId="8" applyNumberFormat="1" applyFont="1" applyFill="1" applyBorder="1" applyAlignment="1">
      <alignment horizontal="center" vertical="center"/>
    </xf>
    <xf numFmtId="164" fontId="46" fillId="4" borderId="13" xfId="8" applyNumberFormat="1" applyFont="1" applyFill="1" applyBorder="1" applyAlignment="1">
      <alignment horizontal="left" indent="1"/>
    </xf>
    <xf numFmtId="1" fontId="46" fillId="4" borderId="0" xfId="8" applyNumberFormat="1" applyFont="1" applyFill="1" applyBorder="1" applyAlignment="1">
      <alignment horizontal="center" vertical="center"/>
    </xf>
    <xf numFmtId="1" fontId="46" fillId="4" borderId="4" xfId="8" applyNumberFormat="1" applyFont="1" applyFill="1" applyBorder="1" applyAlignment="1">
      <alignment horizontal="center" vertical="center"/>
    </xf>
    <xf numFmtId="164" fontId="51" fillId="29" borderId="19" xfId="8" applyNumberFormat="1" applyFont="1" applyFill="1" applyBorder="1"/>
    <xf numFmtId="1" fontId="51" fillId="29" borderId="9" xfId="8" applyNumberFormat="1" applyFont="1" applyFill="1" applyBorder="1" applyAlignment="1">
      <alignment horizontal="center" vertical="center"/>
    </xf>
    <xf numFmtId="1" fontId="51" fillId="29" borderId="10" xfId="8" applyNumberFormat="1" applyFont="1" applyFill="1" applyBorder="1" applyAlignment="1">
      <alignment horizontal="center" vertical="center"/>
    </xf>
    <xf numFmtId="1" fontId="51" fillId="29" borderId="11" xfId="8" applyNumberFormat="1" applyFont="1" applyFill="1" applyBorder="1" applyAlignment="1">
      <alignment horizontal="center" vertical="center"/>
    </xf>
    <xf numFmtId="0" fontId="46" fillId="4" borderId="6" xfId="0" applyFont="1" applyFill="1" applyBorder="1" applyAlignment="1">
      <alignment horizontal="left" wrapText="1"/>
    </xf>
    <xf numFmtId="0" fontId="63" fillId="4" borderId="4" xfId="0" applyFont="1" applyFill="1" applyBorder="1" applyAlignment="1">
      <alignment horizontal="left" wrapText="1" indent="1"/>
    </xf>
    <xf numFmtId="171" fontId="63" fillId="4" borderId="4" xfId="8" applyNumberFormat="1" applyFont="1" applyFill="1" applyBorder="1" applyAlignment="1">
      <alignment horizontal="center" vertical="center"/>
    </xf>
    <xf numFmtId="9" fontId="62" fillId="4" borderId="4" xfId="2" applyFont="1" applyFill="1" applyBorder="1" applyAlignment="1">
      <alignment horizontal="center" vertical="center"/>
    </xf>
    <xf numFmtId="171" fontId="63" fillId="0" borderId="4" xfId="8" applyNumberFormat="1" applyFont="1" applyFill="1" applyBorder="1" applyAlignment="1">
      <alignment horizontal="center" vertical="center"/>
    </xf>
    <xf numFmtId="9" fontId="62" fillId="0" borderId="4" xfId="2" applyFont="1" applyFill="1" applyBorder="1" applyAlignment="1">
      <alignment horizontal="center" vertical="center"/>
    </xf>
    <xf numFmtId="0" fontId="62" fillId="34" borderId="11" xfId="0" applyFont="1" applyFill="1" applyBorder="1" applyAlignment="1">
      <alignment horizontal="left" vertical="center" wrapText="1"/>
    </xf>
    <xf numFmtId="171" fontId="47" fillId="34" borderId="11" xfId="8" applyNumberFormat="1" applyFont="1" applyFill="1" applyBorder="1" applyAlignment="1">
      <alignment horizontal="center" vertical="center"/>
    </xf>
    <xf numFmtId="9" fontId="62" fillId="34" borderId="11" xfId="2" applyFont="1" applyFill="1" applyBorder="1" applyAlignment="1">
      <alignment horizontal="center" vertical="center"/>
    </xf>
    <xf numFmtId="171" fontId="62" fillId="34" borderId="11" xfId="8" applyNumberFormat="1" applyFont="1" applyFill="1" applyBorder="1" applyAlignment="1">
      <alignment horizontal="center" vertical="center"/>
    </xf>
    <xf numFmtId="164" fontId="46" fillId="4" borderId="0" xfId="0" applyNumberFormat="1" applyFont="1" applyFill="1"/>
    <xf numFmtId="0" fontId="11" fillId="4" borderId="0" xfId="0" applyFont="1" applyFill="1"/>
    <xf numFmtId="1" fontId="62" fillId="35" borderId="19" xfId="0" applyNumberFormat="1" applyFont="1" applyFill="1" applyBorder="1" applyAlignment="1">
      <alignment horizontal="center" vertical="center" wrapText="1"/>
    </xf>
    <xf numFmtId="3" fontId="63" fillId="0" borderId="14" xfId="0" applyNumberFormat="1" applyFont="1" applyFill="1" applyBorder="1" applyAlignment="1">
      <alignment horizontal="left" vertical="center" wrapText="1"/>
    </xf>
    <xf numFmtId="171" fontId="63" fillId="0" borderId="0" xfId="10" applyNumberFormat="1" applyFont="1" applyFill="1" applyBorder="1" applyAlignment="1">
      <alignment horizontal="center" vertical="center"/>
    </xf>
    <xf numFmtId="171" fontId="63" fillId="0" borderId="7" xfId="10" applyNumberFormat="1" applyFont="1" applyFill="1" applyBorder="1" applyAlignment="1">
      <alignment horizontal="center" vertical="center"/>
    </xf>
    <xf numFmtId="3" fontId="63" fillId="0" borderId="2" xfId="0" applyNumberFormat="1" applyFont="1" applyFill="1" applyBorder="1" applyAlignment="1">
      <alignment horizontal="left" vertical="center" wrapText="1"/>
    </xf>
    <xf numFmtId="171" fontId="63" fillId="0" borderId="3" xfId="10" applyNumberFormat="1" applyFont="1" applyFill="1" applyBorder="1" applyAlignment="1">
      <alignment horizontal="center" vertical="center"/>
    </xf>
    <xf numFmtId="171" fontId="63" fillId="0" borderId="1" xfId="10" applyNumberFormat="1" applyFont="1" applyFill="1" applyBorder="1" applyAlignment="1">
      <alignment horizontal="center" vertical="center"/>
    </xf>
    <xf numFmtId="171" fontId="63" fillId="0" borderId="6" xfId="10" applyNumberFormat="1" applyFont="1" applyFill="1" applyBorder="1" applyAlignment="1">
      <alignment horizontal="center" vertical="center"/>
    </xf>
    <xf numFmtId="0" fontId="51" fillId="27" borderId="19" xfId="0" applyFont="1" applyFill="1" applyBorder="1" applyAlignment="1">
      <alignment vertical="center"/>
    </xf>
    <xf numFmtId="9" fontId="51" fillId="27" borderId="9" xfId="2" applyFont="1" applyFill="1" applyBorder="1" applyAlignment="1">
      <alignment horizontal="center" vertical="center"/>
    </xf>
    <xf numFmtId="9" fontId="51" fillId="27" borderId="10" xfId="2" applyFont="1" applyFill="1" applyBorder="1" applyAlignment="1">
      <alignment horizontal="center" vertical="center"/>
    </xf>
    <xf numFmtId="9" fontId="51" fillId="27" borderId="11" xfId="2" applyFont="1" applyFill="1" applyBorder="1" applyAlignment="1">
      <alignment horizontal="center" vertical="center"/>
    </xf>
    <xf numFmtId="0" fontId="46" fillId="0" borderId="4" xfId="0" applyFont="1" applyBorder="1" applyAlignment="1">
      <alignment horizontal="left" vertical="top" wrapText="1"/>
    </xf>
    <xf numFmtId="0" fontId="46" fillId="0" borderId="6" xfId="0" applyFont="1" applyBorder="1" applyAlignment="1">
      <alignment horizontal="left" vertical="top" wrapText="1"/>
    </xf>
    <xf numFmtId="1" fontId="62" fillId="7" borderId="19" xfId="0" applyNumberFormat="1" applyFont="1" applyFill="1" applyBorder="1" applyAlignment="1">
      <alignment horizontal="center" vertical="center" wrapText="1"/>
    </xf>
    <xf numFmtId="3" fontId="62" fillId="6" borderId="7" xfId="0" applyNumberFormat="1" applyFont="1" applyFill="1" applyBorder="1" applyAlignment="1">
      <alignment horizontal="left" vertical="center" wrapText="1"/>
    </xf>
    <xf numFmtId="171" fontId="62" fillId="6" borderId="8" xfId="10" applyNumberFormat="1" applyFont="1" applyFill="1" applyBorder="1" applyAlignment="1">
      <alignment horizontal="center" vertical="center"/>
    </xf>
    <xf numFmtId="171" fontId="62" fillId="6" borderId="7" xfId="10" applyNumberFormat="1" applyFont="1" applyFill="1" applyBorder="1" applyAlignment="1">
      <alignment horizontal="center" vertical="center"/>
    </xf>
    <xf numFmtId="174" fontId="64" fillId="0" borderId="0" xfId="2" applyNumberFormat="1" applyFont="1" applyAlignment="1">
      <alignment horizontal="center" vertical="center"/>
    </xf>
    <xf numFmtId="171" fontId="46" fillId="0" borderId="0" xfId="0" applyNumberFormat="1" applyFont="1" applyAlignment="1">
      <alignment vertical="center"/>
    </xf>
    <xf numFmtId="0" fontId="63" fillId="0" borderId="4" xfId="0" applyFont="1" applyFill="1" applyBorder="1" applyAlignment="1">
      <alignment horizontal="left" vertical="center" wrapText="1" indent="1"/>
    </xf>
    <xf numFmtId="171" fontId="63" fillId="0" borderId="4" xfId="10" applyNumberFormat="1" applyFont="1" applyFill="1" applyBorder="1" applyAlignment="1">
      <alignment horizontal="center" vertical="center"/>
    </xf>
    <xf numFmtId="0" fontId="65" fillId="0" borderId="4" xfId="0" applyFont="1" applyFill="1" applyBorder="1" applyAlignment="1">
      <alignment horizontal="left" vertical="center" wrapText="1" indent="3"/>
    </xf>
    <xf numFmtId="171" fontId="65" fillId="0" borderId="0" xfId="10" applyNumberFormat="1" applyFont="1" applyFill="1" applyBorder="1" applyAlignment="1">
      <alignment horizontal="center" vertical="center"/>
    </xf>
    <xf numFmtId="171" fontId="65" fillId="0" borderId="4" xfId="10" applyNumberFormat="1" applyFont="1" applyFill="1" applyBorder="1" applyAlignment="1">
      <alignment horizontal="center" vertical="center"/>
    </xf>
    <xf numFmtId="0" fontId="63" fillId="0" borderId="4" xfId="0" applyFont="1" applyFill="1" applyBorder="1" applyAlignment="1">
      <alignment horizontal="left" wrapText="1" indent="1"/>
    </xf>
    <xf numFmtId="3" fontId="62" fillId="6" borderId="6" xfId="0" applyNumberFormat="1" applyFont="1" applyFill="1" applyBorder="1" applyAlignment="1">
      <alignment horizontal="left" vertical="center"/>
    </xf>
    <xf numFmtId="171" fontId="62" fillId="6" borderId="1" xfId="10" applyNumberFormat="1" applyFont="1" applyFill="1" applyBorder="1" applyAlignment="1">
      <alignment horizontal="center" vertical="center"/>
    </xf>
    <xf numFmtId="171" fontId="62" fillId="6" borderId="6" xfId="10" applyNumberFormat="1" applyFont="1" applyFill="1" applyBorder="1" applyAlignment="1">
      <alignment horizontal="center" vertical="center"/>
    </xf>
    <xf numFmtId="171" fontId="0" fillId="0" borderId="0" xfId="0" applyNumberFormat="1"/>
    <xf numFmtId="3" fontId="63" fillId="0" borderId="14" xfId="0" applyNumberFormat="1" applyFont="1" applyFill="1" applyBorder="1" applyAlignment="1">
      <alignment horizontal="right" vertical="center" wrapText="1"/>
    </xf>
    <xf numFmtId="9" fontId="63" fillId="0" borderId="8" xfId="2" applyFont="1" applyFill="1" applyBorder="1" applyAlignment="1">
      <alignment horizontal="center" vertical="center"/>
    </xf>
    <xf numFmtId="9" fontId="63" fillId="0" borderId="7" xfId="2" applyFont="1" applyFill="1" applyBorder="1" applyAlignment="1">
      <alignment horizontal="center" vertical="center"/>
    </xf>
    <xf numFmtId="3" fontId="63" fillId="0" borderId="13" xfId="0" applyNumberFormat="1" applyFont="1" applyFill="1" applyBorder="1" applyAlignment="1">
      <alignment horizontal="right" vertical="center" wrapText="1"/>
    </xf>
    <xf numFmtId="9" fontId="63" fillId="0" borderId="0" xfId="2" applyFont="1" applyFill="1" applyBorder="1" applyAlignment="1">
      <alignment horizontal="center" vertical="center"/>
    </xf>
    <xf numFmtId="9" fontId="63" fillId="0" borderId="4" xfId="2" applyFont="1" applyFill="1" applyBorder="1" applyAlignment="1">
      <alignment horizontal="center" vertical="center"/>
    </xf>
    <xf numFmtId="3" fontId="62" fillId="0" borderId="2" xfId="0" applyNumberFormat="1" applyFont="1" applyFill="1" applyBorder="1" applyAlignment="1">
      <alignment horizontal="right" vertical="center" wrapText="1"/>
    </xf>
    <xf numFmtId="9" fontId="62" fillId="0" borderId="1" xfId="2" applyFont="1" applyFill="1" applyBorder="1" applyAlignment="1">
      <alignment horizontal="center" vertical="center"/>
    </xf>
    <xf numFmtId="9" fontId="62" fillId="0" borderId="6" xfId="2" applyFont="1" applyFill="1" applyBorder="1" applyAlignment="1">
      <alignment horizontal="center" vertical="center"/>
    </xf>
    <xf numFmtId="3" fontId="63" fillId="28" borderId="14" xfId="0" applyNumberFormat="1" applyFont="1" applyFill="1" applyBorder="1" applyAlignment="1">
      <alignment horizontal="right" vertical="center" wrapText="1"/>
    </xf>
    <xf numFmtId="9" fontId="66" fillId="0" borderId="8" xfId="2" applyFont="1" applyFill="1" applyBorder="1" applyAlignment="1">
      <alignment horizontal="center" vertical="center"/>
    </xf>
    <xf numFmtId="9" fontId="66" fillId="0" borderId="7" xfId="2" applyFont="1" applyFill="1" applyBorder="1" applyAlignment="1">
      <alignment horizontal="center" vertical="center"/>
    </xf>
    <xf numFmtId="3" fontId="63" fillId="28" borderId="13" xfId="0" applyNumberFormat="1" applyFont="1" applyFill="1" applyBorder="1" applyAlignment="1">
      <alignment horizontal="right" vertical="center" wrapText="1"/>
    </xf>
    <xf numFmtId="9" fontId="66" fillId="0" borderId="0" xfId="2" applyFont="1" applyFill="1" applyBorder="1" applyAlignment="1">
      <alignment horizontal="center" vertical="center"/>
    </xf>
    <xf numFmtId="9" fontId="66" fillId="0" borderId="4" xfId="2" applyFont="1" applyFill="1" applyBorder="1" applyAlignment="1">
      <alignment horizontal="center" vertical="center"/>
    </xf>
    <xf numFmtId="3" fontId="63" fillId="28" borderId="2" xfId="0" applyNumberFormat="1" applyFont="1" applyFill="1" applyBorder="1" applyAlignment="1">
      <alignment horizontal="right" vertical="center" wrapText="1"/>
    </xf>
    <xf numFmtId="9" fontId="67" fillId="0" borderId="1" xfId="2" applyFont="1" applyFill="1" applyBorder="1" applyAlignment="1">
      <alignment horizontal="center" vertical="center"/>
    </xf>
    <xf numFmtId="9" fontId="67" fillId="0" borderId="6" xfId="2" applyFont="1" applyFill="1" applyBorder="1" applyAlignment="1">
      <alignment horizontal="center" vertical="center"/>
    </xf>
    <xf numFmtId="0" fontId="0" fillId="4" borderId="0" xfId="0" applyFill="1" applyAlignment="1"/>
    <xf numFmtId="0" fontId="46" fillId="0" borderId="0" xfId="0" applyFont="1" applyAlignment="1"/>
    <xf numFmtId="0" fontId="68" fillId="29" borderId="3" xfId="0" applyFont="1" applyFill="1" applyBorder="1" applyAlignment="1">
      <alignment horizontal="center" vertical="center" wrapText="1"/>
    </xf>
    <xf numFmtId="0" fontId="68" fillId="29" borderId="1" xfId="0" applyFont="1" applyFill="1" applyBorder="1" applyAlignment="1">
      <alignment horizontal="center" vertical="center" wrapText="1"/>
    </xf>
    <xf numFmtId="0" fontId="63" fillId="0" borderId="4" xfId="0" applyFont="1" applyFill="1" applyBorder="1" applyAlignment="1">
      <alignment horizontal="right" vertical="center" wrapText="1"/>
    </xf>
    <xf numFmtId="171" fontId="46" fillId="4" borderId="0" xfId="9" applyNumberFormat="1" applyFont="1" applyFill="1" applyBorder="1" applyAlignment="1">
      <alignment horizontal="right" vertical="center"/>
    </xf>
    <xf numFmtId="171" fontId="69" fillId="4" borderId="5" xfId="9" applyNumberFormat="1" applyFont="1" applyFill="1" applyBorder="1" applyAlignment="1">
      <alignment horizontal="center" vertical="center"/>
    </xf>
    <xf numFmtId="171" fontId="69" fillId="4" borderId="0" xfId="9" applyNumberFormat="1" applyFont="1" applyFill="1" applyBorder="1" applyAlignment="1">
      <alignment horizontal="center" vertical="center"/>
    </xf>
    <xf numFmtId="0" fontId="63" fillId="0" borderId="4" xfId="0" applyFont="1" applyFill="1" applyBorder="1" applyAlignment="1">
      <alignment horizontal="right" wrapText="1"/>
    </xf>
    <xf numFmtId="0" fontId="51" fillId="4" borderId="11" xfId="0" applyFont="1" applyFill="1" applyBorder="1" applyAlignment="1">
      <alignment horizontal="right"/>
    </xf>
    <xf numFmtId="171" fontId="68" fillId="4" borderId="9" xfId="0" applyNumberFormat="1" applyFont="1" applyFill="1" applyBorder="1" applyAlignment="1">
      <alignment horizontal="center" vertical="center"/>
    </xf>
    <xf numFmtId="171" fontId="68" fillId="4" borderId="10" xfId="0" applyNumberFormat="1" applyFont="1" applyFill="1" applyBorder="1" applyAlignment="1">
      <alignment horizontal="center" vertical="center"/>
    </xf>
    <xf numFmtId="0" fontId="57" fillId="4" borderId="0" xfId="0" applyFont="1" applyFill="1" applyAlignment="1"/>
    <xf numFmtId="0" fontId="57" fillId="0" borderId="4" xfId="0" applyFont="1" applyBorder="1" applyAlignment="1">
      <alignment horizontal="left" wrapText="1"/>
    </xf>
    <xf numFmtId="0" fontId="56" fillId="0" borderId="6" xfId="0" applyFont="1" applyBorder="1" applyAlignment="1">
      <alignment horizontal="left" wrapText="1"/>
    </xf>
    <xf numFmtId="0" fontId="63" fillId="0" borderId="4" xfId="0" applyFont="1" applyFill="1" applyBorder="1" applyAlignment="1">
      <alignment horizontal="left" wrapText="1"/>
    </xf>
    <xf numFmtId="9" fontId="63" fillId="0" borderId="0" xfId="2" applyFont="1" applyFill="1" applyBorder="1" applyAlignment="1">
      <alignment horizontal="right"/>
    </xf>
    <xf numFmtId="9" fontId="63" fillId="0" borderId="4" xfId="2" applyFont="1" applyFill="1" applyBorder="1" applyAlignment="1">
      <alignment horizontal="right"/>
    </xf>
    <xf numFmtId="3" fontId="62" fillId="6" borderId="6" xfId="0" applyNumberFormat="1" applyFont="1" applyFill="1" applyBorder="1" applyAlignment="1">
      <alignment horizontal="left"/>
    </xf>
    <xf numFmtId="9" fontId="62" fillId="6" borderId="1" xfId="2" applyFont="1" applyFill="1" applyBorder="1" applyAlignment="1">
      <alignment horizontal="right"/>
    </xf>
    <xf numFmtId="9" fontId="62" fillId="6" borderId="6" xfId="2" applyFont="1" applyFill="1" applyBorder="1" applyAlignment="1">
      <alignment horizontal="right"/>
    </xf>
    <xf numFmtId="178" fontId="62" fillId="35" borderId="19" xfId="0" applyNumberFormat="1" applyFont="1" applyFill="1" applyBorder="1" applyAlignment="1">
      <alignment horizontal="center" vertical="center" wrapText="1"/>
    </xf>
    <xf numFmtId="164" fontId="46" fillId="0" borderId="0" xfId="10" applyNumberFormat="1" applyFont="1"/>
    <xf numFmtId="0" fontId="49" fillId="0" borderId="6" xfId="0" applyFont="1" applyFill="1" applyBorder="1" applyAlignment="1" applyProtection="1">
      <alignment vertical="top" wrapText="1"/>
      <protection locked="0"/>
    </xf>
    <xf numFmtId="0" fontId="46" fillId="4" borderId="4" xfId="0" applyFont="1" applyFill="1" applyBorder="1" applyAlignment="1">
      <alignment horizontal="left"/>
    </xf>
    <xf numFmtId="171" fontId="46" fillId="4" borderId="0" xfId="8" applyNumberFormat="1" applyFont="1" applyFill="1" applyBorder="1" applyAlignment="1">
      <alignment horizontal="center"/>
    </xf>
    <xf numFmtId="171" fontId="51" fillId="0" borderId="0" xfId="0" applyNumberFormat="1" applyFont="1" applyAlignment="1">
      <alignment horizontal="center" vertical="center"/>
    </xf>
    <xf numFmtId="0" fontId="51" fillId="6" borderId="7" xfId="0" applyFont="1" applyFill="1" applyBorder="1" applyAlignment="1">
      <alignment horizontal="left"/>
    </xf>
    <xf numFmtId="171" fontId="51" fillId="6" borderId="8" xfId="8" applyNumberFormat="1" applyFont="1" applyFill="1" applyBorder="1" applyAlignment="1">
      <alignment horizontal="center" vertical="center"/>
    </xf>
    <xf numFmtId="0" fontId="57" fillId="4" borderId="0" xfId="0" applyFont="1" applyFill="1" applyBorder="1" applyAlignment="1">
      <alignment horizontal="center" vertical="center"/>
    </xf>
    <xf numFmtId="171" fontId="57" fillId="0" borderId="0" xfId="0" applyNumberFormat="1" applyFont="1" applyBorder="1" applyAlignment="1">
      <alignment horizontal="center" vertical="center"/>
    </xf>
    <xf numFmtId="9" fontId="46" fillId="4" borderId="0" xfId="2" applyNumberFormat="1" applyFont="1" applyFill="1" applyBorder="1" applyAlignment="1">
      <alignment horizontal="center"/>
    </xf>
    <xf numFmtId="0" fontId="0" fillId="4" borderId="0" xfId="0" applyFont="1" applyFill="1" applyAlignment="1">
      <alignment vertical="top"/>
    </xf>
    <xf numFmtId="0" fontId="0" fillId="0" borderId="0" xfId="4" applyFont="1" applyAlignment="1">
      <alignment vertical="top"/>
    </xf>
    <xf numFmtId="2" fontId="58" fillId="4" borderId="0" xfId="0" applyNumberFormat="1" applyFont="1" applyFill="1" applyBorder="1" applyAlignment="1">
      <alignment wrapText="1"/>
    </xf>
    <xf numFmtId="0" fontId="14" fillId="4" borderId="1" xfId="0" applyFont="1" applyFill="1" applyBorder="1" applyAlignment="1">
      <alignment horizontal="center" vertical="center" wrapText="1"/>
    </xf>
    <xf numFmtId="0" fontId="14" fillId="4" borderId="1" xfId="0" applyFont="1" applyFill="1" applyBorder="1" applyAlignment="1">
      <alignment vertical="center" wrapText="1"/>
    </xf>
    <xf numFmtId="0" fontId="3" fillId="33" borderId="4" xfId="0" applyNumberFormat="1" applyFont="1" applyFill="1" applyBorder="1" applyAlignment="1">
      <alignment horizontal="center"/>
    </xf>
    <xf numFmtId="171" fontId="0" fillId="33" borderId="0" xfId="0" applyNumberFormat="1" applyFill="1" applyBorder="1"/>
    <xf numFmtId="3" fontId="0" fillId="33" borderId="0" xfId="0" applyNumberFormat="1" applyFill="1" applyBorder="1"/>
    <xf numFmtId="9" fontId="0" fillId="33" borderId="0" xfId="0" applyNumberFormat="1" applyFill="1" applyBorder="1"/>
    <xf numFmtId="0" fontId="3" fillId="4" borderId="4" xfId="0" applyNumberFormat="1" applyFont="1" applyFill="1" applyBorder="1" applyAlignment="1">
      <alignment horizontal="center"/>
    </xf>
    <xf numFmtId="3" fontId="0" fillId="4" borderId="0" xfId="0" applyNumberFormat="1" applyFill="1" applyBorder="1"/>
    <xf numFmtId="9" fontId="0" fillId="4" borderId="0" xfId="0" applyNumberFormat="1" applyFill="1" applyBorder="1"/>
    <xf numFmtId="0" fontId="3" fillId="4" borderId="0" xfId="0" applyNumberFormat="1" applyFont="1" applyFill="1" applyBorder="1" applyAlignment="1">
      <alignment horizontal="center"/>
    </xf>
    <xf numFmtId="0" fontId="9" fillId="4" borderId="0" xfId="0" applyFont="1" applyFill="1"/>
    <xf numFmtId="0" fontId="46" fillId="4" borderId="6" xfId="0" applyFont="1" applyFill="1" applyBorder="1"/>
    <xf numFmtId="0" fontId="51" fillId="4" borderId="19" xfId="0" applyFont="1" applyFill="1" applyBorder="1" applyAlignment="1">
      <alignment horizontal="center" vertical="center" wrapText="1"/>
    </xf>
    <xf numFmtId="0" fontId="46" fillId="0" borderId="7" xfId="0" applyFont="1" applyBorder="1"/>
    <xf numFmtId="3" fontId="46" fillId="0" borderId="0" xfId="0" applyNumberFormat="1" applyFont="1" applyBorder="1" applyAlignment="1">
      <alignment horizontal="center" vertical="center"/>
    </xf>
    <xf numFmtId="3" fontId="46" fillId="0" borderId="0" xfId="0" applyNumberFormat="1" applyFont="1" applyFill="1" applyBorder="1" applyAlignment="1">
      <alignment horizontal="center" vertical="center"/>
    </xf>
    <xf numFmtId="3" fontId="51" fillId="0" borderId="0" xfId="8" applyNumberFormat="1" applyFont="1" applyFill="1" applyAlignment="1">
      <alignment horizontal="center" vertical="center"/>
    </xf>
    <xf numFmtId="9" fontId="3" fillId="0" borderId="0" xfId="2" applyFont="1" applyAlignment="1">
      <alignment horizontal="center" vertical="center"/>
    </xf>
    <xf numFmtId="3" fontId="46" fillId="0" borderId="0" xfId="8" applyNumberFormat="1" applyFont="1" applyFill="1" applyAlignment="1">
      <alignment horizontal="center" vertical="center"/>
    </xf>
    <xf numFmtId="0" fontId="46" fillId="0" borderId="4" xfId="0" applyFont="1" applyBorder="1" applyAlignment="1">
      <alignment horizontal="left" indent="2"/>
    </xf>
    <xf numFmtId="3" fontId="57" fillId="0" borderId="0" xfId="0" applyNumberFormat="1" applyFont="1" applyFill="1" applyBorder="1" applyAlignment="1">
      <alignment horizontal="center" vertical="center"/>
    </xf>
    <xf numFmtId="3" fontId="52" fillId="0" borderId="0" xfId="8" applyNumberFormat="1" applyFont="1" applyFill="1" applyAlignment="1">
      <alignment horizontal="center" vertical="center"/>
    </xf>
    <xf numFmtId="167" fontId="51" fillId="5" borderId="8" xfId="8" applyNumberFormat="1" applyFont="1" applyFill="1" applyBorder="1"/>
    <xf numFmtId="171" fontId="51" fillId="5" borderId="8" xfId="8" applyNumberFormat="1" applyFont="1" applyFill="1" applyBorder="1" applyAlignment="1">
      <alignment horizontal="center" vertical="center"/>
    </xf>
    <xf numFmtId="167" fontId="0" fillId="4" borderId="0" xfId="0" applyNumberFormat="1" applyFill="1"/>
    <xf numFmtId="0" fontId="46" fillId="0" borderId="2" xfId="0" applyFont="1" applyBorder="1"/>
    <xf numFmtId="0" fontId="51" fillId="0" borderId="7" xfId="0" applyFont="1" applyBorder="1" applyAlignment="1">
      <alignment vertical="center"/>
    </xf>
    <xf numFmtId="0" fontId="51" fillId="0" borderId="10" xfId="0" applyFont="1" applyBorder="1" applyAlignment="1">
      <alignment horizontal="center" vertical="center" wrapText="1"/>
    </xf>
    <xf numFmtId="0" fontId="51" fillId="0" borderId="11" xfId="0" applyFont="1" applyBorder="1" applyAlignment="1">
      <alignment horizontal="center" vertical="center" wrapText="1"/>
    </xf>
    <xf numFmtId="0" fontId="51" fillId="0" borderId="9" xfId="0" applyFont="1" applyBorder="1" applyAlignment="1">
      <alignment horizontal="center" vertical="center" wrapText="1"/>
    </xf>
    <xf numFmtId="0" fontId="46" fillId="29" borderId="7" xfId="0" applyFont="1" applyFill="1" applyBorder="1" applyAlignment="1">
      <alignment horizontal="left" indent="1"/>
    </xf>
    <xf numFmtId="167" fontId="46" fillId="29" borderId="5" xfId="10" applyNumberFormat="1" applyFont="1" applyFill="1" applyBorder="1"/>
    <xf numFmtId="167" fontId="46" fillId="29" borderId="0" xfId="10" applyNumberFormat="1" applyFont="1" applyFill="1" applyBorder="1"/>
    <xf numFmtId="167" fontId="46" fillId="4" borderId="5" xfId="10" applyNumberFormat="1" applyFont="1" applyFill="1" applyBorder="1"/>
    <xf numFmtId="167" fontId="46" fillId="4" borderId="0" xfId="10" applyNumberFormat="1" applyFont="1" applyFill="1" applyBorder="1"/>
    <xf numFmtId="0" fontId="51" fillId="5" borderId="7" xfId="0" applyFont="1" applyFill="1" applyBorder="1"/>
    <xf numFmtId="167" fontId="62" fillId="5" borderId="12" xfId="10" applyNumberFormat="1" applyFont="1" applyFill="1" applyBorder="1" applyAlignment="1">
      <alignment horizontal="right" vertical="center"/>
    </xf>
    <xf numFmtId="167" fontId="62" fillId="5" borderId="8" xfId="10" applyNumberFormat="1" applyFont="1" applyFill="1" applyBorder="1" applyAlignment="1">
      <alignment horizontal="right" vertical="center"/>
    </xf>
    <xf numFmtId="9" fontId="46" fillId="4" borderId="12" xfId="2" applyFont="1" applyFill="1" applyBorder="1"/>
    <xf numFmtId="9" fontId="46" fillId="4" borderId="8" xfId="2" applyFont="1" applyFill="1" applyBorder="1"/>
    <xf numFmtId="9" fontId="46" fillId="4" borderId="7" xfId="2" applyFont="1" applyFill="1" applyBorder="1"/>
    <xf numFmtId="9" fontId="51" fillId="4" borderId="7" xfId="2" applyFont="1" applyFill="1" applyBorder="1"/>
    <xf numFmtId="9" fontId="46" fillId="4" borderId="3" xfId="2" applyFont="1" applyFill="1" applyBorder="1"/>
    <xf numFmtId="9" fontId="46" fillId="4" borderId="1" xfId="2" applyFont="1" applyFill="1" applyBorder="1"/>
    <xf numFmtId="9" fontId="46" fillId="4" borderId="6" xfId="2" applyFont="1" applyFill="1" applyBorder="1"/>
    <xf numFmtId="0" fontId="46" fillId="29" borderId="0" xfId="0" applyFont="1" applyFill="1" applyBorder="1"/>
    <xf numFmtId="0" fontId="51" fillId="29" borderId="19" xfId="0" applyFont="1" applyFill="1" applyBorder="1" applyAlignment="1">
      <alignment horizontal="center"/>
    </xf>
    <xf numFmtId="0" fontId="51" fillId="29" borderId="19" xfId="0" applyFont="1" applyFill="1" applyBorder="1" applyAlignment="1">
      <alignment horizontal="center" vertical="center"/>
    </xf>
    <xf numFmtId="0" fontId="46" fillId="0" borderId="7" xfId="0" applyFont="1" applyFill="1" applyBorder="1"/>
    <xf numFmtId="171" fontId="46" fillId="0" borderId="0" xfId="8" applyNumberFormat="1" applyFont="1" applyFill="1" applyBorder="1" applyAlignment="1">
      <alignment horizontal="right" vertical="center"/>
    </xf>
    <xf numFmtId="9" fontId="46" fillId="4" borderId="0" xfId="2" applyFont="1" applyFill="1" applyBorder="1"/>
    <xf numFmtId="0" fontId="46" fillId="0" borderId="4" xfId="0" applyFont="1" applyFill="1" applyBorder="1"/>
    <xf numFmtId="0" fontId="51" fillId="28" borderId="8" xfId="0" applyFont="1" applyFill="1" applyBorder="1"/>
    <xf numFmtId="171" fontId="51" fillId="28" borderId="8" xfId="8" applyNumberFormat="1" applyFont="1" applyFill="1" applyBorder="1" applyAlignment="1">
      <alignment horizontal="right" vertical="center"/>
    </xf>
    <xf numFmtId="167" fontId="46" fillId="4" borderId="0" xfId="0" applyNumberFormat="1" applyFont="1" applyFill="1" applyBorder="1"/>
    <xf numFmtId="2" fontId="51" fillId="4" borderId="4" xfId="0" applyNumberFormat="1" applyFont="1" applyFill="1" applyBorder="1" applyAlignment="1">
      <alignment wrapText="1"/>
    </xf>
    <xf numFmtId="2" fontId="51" fillId="4" borderId="1" xfId="0" applyNumberFormat="1" applyFont="1" applyFill="1" applyBorder="1" applyAlignment="1">
      <alignment wrapText="1"/>
    </xf>
    <xf numFmtId="0" fontId="51" fillId="4" borderId="19" xfId="0" applyNumberFormat="1" applyFont="1" applyFill="1" applyBorder="1" applyAlignment="1">
      <alignment horizontal="center"/>
    </xf>
    <xf numFmtId="2" fontId="51" fillId="29" borderId="7" xfId="0" applyNumberFormat="1" applyFont="1" applyFill="1" applyBorder="1" applyAlignment="1">
      <alignment vertical="top" wrapText="1"/>
    </xf>
    <xf numFmtId="174" fontId="51" fillId="29" borderId="5" xfId="0" applyNumberFormat="1" applyFont="1" applyFill="1" applyBorder="1" applyAlignment="1">
      <alignment horizontal="center" vertical="center"/>
    </xf>
    <xf numFmtId="174" fontId="51" fillId="29" borderId="0" xfId="0" applyNumberFormat="1" applyFont="1" applyFill="1" applyBorder="1" applyAlignment="1">
      <alignment horizontal="center" vertical="center"/>
    </xf>
    <xf numFmtId="174" fontId="51" fillId="29" borderId="0" xfId="2" applyNumberFormat="1" applyFont="1" applyFill="1" applyBorder="1" applyAlignment="1">
      <alignment horizontal="center" vertical="center"/>
    </xf>
    <xf numFmtId="2" fontId="46" fillId="4" borderId="4" xfId="0" applyNumberFormat="1" applyFont="1" applyFill="1" applyBorder="1" applyAlignment="1">
      <alignment horizontal="left" vertical="top" wrapText="1" indent="1"/>
    </xf>
    <xf numFmtId="174" fontId="46" fillId="4" borderId="5" xfId="0" applyNumberFormat="1" applyFont="1" applyFill="1" applyBorder="1" applyAlignment="1">
      <alignment horizontal="center" vertical="center"/>
    </xf>
    <xf numFmtId="174" fontId="46" fillId="4" borderId="0" xfId="0" applyNumberFormat="1" applyFont="1" applyFill="1" applyBorder="1" applyAlignment="1">
      <alignment horizontal="center" vertical="center"/>
    </xf>
    <xf numFmtId="2" fontId="46" fillId="4" borderId="4" xfId="0" applyNumberFormat="1" applyFont="1" applyFill="1" applyBorder="1" applyAlignment="1">
      <alignment horizontal="left" wrapText="1" indent="1"/>
    </xf>
    <xf numFmtId="2" fontId="51" fillId="29" borderId="4" xfId="0" applyNumberFormat="1" applyFont="1" applyFill="1" applyBorder="1" applyAlignment="1">
      <alignment wrapText="1"/>
    </xf>
    <xf numFmtId="0" fontId="51" fillId="4" borderId="0" xfId="0" applyFont="1" applyFill="1" applyBorder="1" applyAlignment="1">
      <alignment wrapText="1"/>
    </xf>
    <xf numFmtId="174" fontId="46" fillId="4" borderId="0" xfId="0" applyNumberFormat="1" applyFont="1" applyFill="1" applyBorder="1" applyAlignment="1">
      <alignment wrapText="1"/>
    </xf>
    <xf numFmtId="174" fontId="46" fillId="4" borderId="0" xfId="0" applyNumberFormat="1" applyFont="1" applyFill="1" applyBorder="1"/>
    <xf numFmtId="1" fontId="0" fillId="4" borderId="0" xfId="0" applyNumberFormat="1" applyFill="1"/>
    <xf numFmtId="171" fontId="51" fillId="29" borderId="9" xfId="8" applyNumberFormat="1" applyFont="1" applyFill="1" applyBorder="1" applyAlignment="1">
      <alignment horizontal="center" vertical="center" wrapText="1"/>
    </xf>
    <xf numFmtId="171" fontId="51" fillId="29" borderId="10" xfId="8" applyNumberFormat="1" applyFont="1" applyFill="1" applyBorder="1" applyAlignment="1">
      <alignment horizontal="center" vertical="center" wrapText="1"/>
    </xf>
    <xf numFmtId="171" fontId="51" fillId="29" borderId="19" xfId="8" applyNumberFormat="1" applyFont="1" applyFill="1" applyBorder="1" applyAlignment="1">
      <alignment horizontal="center" vertical="center" wrapText="1"/>
    </xf>
    <xf numFmtId="171" fontId="46" fillId="4" borderId="0" xfId="0" applyNumberFormat="1" applyFont="1" applyFill="1" applyAlignment="1">
      <alignment horizontal="center" vertical="center"/>
    </xf>
    <xf numFmtId="174" fontId="46" fillId="4" borderId="13" xfId="2" applyNumberFormat="1" applyFont="1" applyFill="1" applyBorder="1" applyAlignment="1">
      <alignment horizontal="center" vertical="center"/>
    </xf>
    <xf numFmtId="171" fontId="46" fillId="4" borderId="14" xfId="0" applyNumberFormat="1" applyFont="1" applyFill="1" applyBorder="1" applyAlignment="1">
      <alignment horizontal="center" vertical="center"/>
    </xf>
    <xf numFmtId="174" fontId="46" fillId="4" borderId="0" xfId="2" applyNumberFormat="1" applyFont="1" applyFill="1"/>
    <xf numFmtId="171" fontId="46" fillId="4" borderId="13" xfId="0" applyNumberFormat="1" applyFont="1" applyFill="1" applyBorder="1" applyAlignment="1">
      <alignment horizontal="center" vertical="center"/>
    </xf>
    <xf numFmtId="171" fontId="46" fillId="4" borderId="2" xfId="0" applyNumberFormat="1" applyFont="1" applyFill="1" applyBorder="1" applyAlignment="1">
      <alignment horizontal="center" vertical="center"/>
    </xf>
    <xf numFmtId="0" fontId="47" fillId="28" borderId="11" xfId="0" applyFont="1" applyFill="1" applyBorder="1"/>
    <xf numFmtId="171" fontId="47" fillId="4" borderId="10" xfId="0" applyNumberFormat="1" applyFont="1" applyFill="1" applyBorder="1" applyAlignment="1">
      <alignment horizontal="center" vertical="center"/>
    </xf>
    <xf numFmtId="174" fontId="47" fillId="4" borderId="19" xfId="2" applyNumberFormat="1" applyFont="1" applyFill="1" applyBorder="1" applyAlignment="1">
      <alignment horizontal="center" vertical="center"/>
    </xf>
    <xf numFmtId="171" fontId="47" fillId="4" borderId="19" xfId="0" applyNumberFormat="1" applyFont="1" applyFill="1" applyBorder="1" applyAlignment="1">
      <alignment horizontal="center" vertical="center"/>
    </xf>
    <xf numFmtId="171" fontId="0" fillId="4" borderId="0" xfId="0" applyNumberFormat="1" applyFont="1" applyFill="1" applyBorder="1"/>
    <xf numFmtId="171" fontId="0" fillId="4" borderId="0" xfId="0" applyNumberFormat="1" applyFill="1"/>
    <xf numFmtId="2" fontId="51" fillId="0" borderId="4" xfId="0" applyNumberFormat="1" applyFont="1" applyFill="1" applyBorder="1" applyAlignment="1">
      <alignment wrapText="1"/>
    </xf>
    <xf numFmtId="2" fontId="46" fillId="4" borderId="0" xfId="0" applyNumberFormat="1" applyFont="1" applyFill="1" applyAlignment="1"/>
    <xf numFmtId="2" fontId="51" fillId="0" borderId="1" xfId="0" applyNumberFormat="1" applyFont="1" applyFill="1" applyBorder="1" applyAlignment="1">
      <alignment wrapText="1"/>
    </xf>
    <xf numFmtId="0" fontId="51" fillId="29" borderId="19" xfId="0" applyNumberFormat="1" applyFont="1" applyFill="1" applyBorder="1" applyAlignment="1">
      <alignment horizontal="center" vertical="center"/>
    </xf>
    <xf numFmtId="0" fontId="51" fillId="29" borderId="11" xfId="0" applyNumberFormat="1" applyFont="1" applyFill="1" applyBorder="1" applyAlignment="1">
      <alignment horizontal="center" vertical="center"/>
    </xf>
    <xf numFmtId="0" fontId="51" fillId="29" borderId="9" xfId="0" applyNumberFormat="1" applyFont="1" applyFill="1" applyBorder="1" applyAlignment="1">
      <alignment horizontal="center" vertical="center"/>
    </xf>
    <xf numFmtId="2" fontId="51" fillId="0" borderId="0" xfId="0" applyNumberFormat="1" applyFont="1" applyFill="1" applyBorder="1" applyAlignment="1">
      <alignment wrapText="1"/>
    </xf>
    <xf numFmtId="174" fontId="46" fillId="0" borderId="12" xfId="0" applyNumberFormat="1" applyFont="1" applyFill="1" applyBorder="1" applyAlignment="1">
      <alignment horizontal="center" vertical="center"/>
    </xf>
    <xf numFmtId="174" fontId="46" fillId="0" borderId="0" xfId="0" applyNumberFormat="1" applyFont="1" applyFill="1" applyBorder="1" applyAlignment="1">
      <alignment horizontal="center" vertical="center"/>
    </xf>
    <xf numFmtId="174" fontId="46" fillId="0" borderId="7" xfId="2" applyNumberFormat="1" applyFont="1" applyFill="1" applyBorder="1" applyAlignment="1">
      <alignment horizontal="center" vertical="center"/>
    </xf>
    <xf numFmtId="174" fontId="46" fillId="0" borderId="8" xfId="2" applyNumberFormat="1" applyFont="1" applyFill="1" applyBorder="1" applyAlignment="1">
      <alignment horizontal="center" vertical="center"/>
    </xf>
    <xf numFmtId="2" fontId="46" fillId="0" borderId="0" xfId="0" applyNumberFormat="1" applyFont="1" applyFill="1" applyBorder="1" applyAlignment="1">
      <alignment horizontal="left" wrapText="1" indent="1"/>
    </xf>
    <xf numFmtId="174" fontId="46" fillId="0" borderId="5" xfId="0" applyNumberFormat="1" applyFont="1" applyFill="1" applyBorder="1" applyAlignment="1">
      <alignment horizontal="center" vertical="center"/>
    </xf>
    <xf numFmtId="174" fontId="46" fillId="0" borderId="4" xfId="0" applyNumberFormat="1" applyFont="1" applyFill="1" applyBorder="1" applyAlignment="1">
      <alignment horizontal="center" vertical="center"/>
    </xf>
    <xf numFmtId="174" fontId="46" fillId="0" borderId="3" xfId="0" applyNumberFormat="1" applyFont="1" applyFill="1" applyBorder="1" applyAlignment="1">
      <alignment horizontal="center" vertical="center"/>
    </xf>
    <xf numFmtId="174" fontId="46" fillId="0" borderId="1" xfId="0" applyNumberFormat="1" applyFont="1" applyFill="1" applyBorder="1" applyAlignment="1">
      <alignment horizontal="center" vertical="center"/>
    </xf>
    <xf numFmtId="174" fontId="46" fillId="0" borderId="6" xfId="0" applyNumberFormat="1" applyFont="1" applyFill="1" applyBorder="1" applyAlignment="1">
      <alignment horizontal="center" vertical="center"/>
    </xf>
    <xf numFmtId="2" fontId="73" fillId="0" borderId="0" xfId="0" applyNumberFormat="1" applyFont="1" applyFill="1" applyBorder="1" applyAlignment="1">
      <alignment wrapText="1"/>
    </xf>
    <xf numFmtId="174" fontId="0" fillId="0" borderId="0" xfId="0" applyNumberFormat="1" applyFont="1" applyFill="1" applyBorder="1" applyAlignment="1"/>
    <xf numFmtId="174" fontId="74" fillId="0" borderId="0" xfId="0" applyNumberFormat="1" applyFont="1" applyFill="1" applyBorder="1" applyAlignment="1"/>
    <xf numFmtId="2" fontId="0" fillId="4" borderId="0" xfId="0" applyNumberFormat="1" applyFont="1" applyFill="1" applyAlignment="1"/>
    <xf numFmtId="0" fontId="73" fillId="0" borderId="0" xfId="0" applyFont="1" applyFill="1" applyBorder="1" applyAlignment="1">
      <alignment wrapText="1"/>
    </xf>
    <xf numFmtId="0" fontId="0" fillId="0" borderId="0" xfId="0" applyFont="1" applyFill="1" applyBorder="1"/>
    <xf numFmtId="174" fontId="0" fillId="4" borderId="0" xfId="0" applyNumberFormat="1" applyFont="1" applyFill="1" applyBorder="1"/>
    <xf numFmtId="2" fontId="46" fillId="0" borderId="0" xfId="0" applyNumberFormat="1" applyFont="1" applyFill="1" applyBorder="1" applyAlignment="1">
      <alignment vertical="center" wrapText="1"/>
    </xf>
    <xf numFmtId="3" fontId="46" fillId="0" borderId="12" xfId="0" applyNumberFormat="1" applyFont="1" applyFill="1" applyBorder="1" applyAlignment="1">
      <alignment horizontal="center" vertical="center"/>
    </xf>
    <xf numFmtId="3" fontId="46" fillId="0" borderId="0" xfId="2" applyNumberFormat="1" applyFont="1" applyFill="1" applyBorder="1" applyAlignment="1">
      <alignment horizontal="center" vertical="center"/>
    </xf>
    <xf numFmtId="3" fontId="46" fillId="0" borderId="7" xfId="2" applyNumberFormat="1" applyFont="1" applyFill="1" applyBorder="1" applyAlignment="1">
      <alignment horizontal="center" vertical="center"/>
    </xf>
    <xf numFmtId="3" fontId="46" fillId="0" borderId="8" xfId="2" applyNumberFormat="1" applyFont="1" applyFill="1" applyBorder="1" applyAlignment="1">
      <alignment horizontal="center" vertical="center"/>
    </xf>
    <xf numFmtId="2" fontId="46" fillId="0" borderId="1" xfId="0" applyNumberFormat="1" applyFont="1" applyFill="1" applyBorder="1" applyAlignment="1">
      <alignment vertical="center" wrapText="1"/>
    </xf>
    <xf numFmtId="9" fontId="46" fillId="0" borderId="3" xfId="2" applyFont="1" applyFill="1" applyBorder="1" applyAlignment="1">
      <alignment horizontal="center" vertical="center"/>
    </xf>
    <xf numFmtId="9" fontId="46" fillId="0" borderId="1" xfId="2" applyFont="1" applyFill="1" applyBorder="1" applyAlignment="1">
      <alignment horizontal="center" vertical="center"/>
    </xf>
    <xf numFmtId="9" fontId="46" fillId="0" borderId="6" xfId="2" applyFont="1" applyFill="1" applyBorder="1" applyAlignment="1">
      <alignment horizontal="center" vertical="center"/>
    </xf>
    <xf numFmtId="0" fontId="11" fillId="0" borderId="0" xfId="0" applyFont="1" applyAlignment="1">
      <alignment vertical="center"/>
    </xf>
    <xf numFmtId="0" fontId="45" fillId="37" borderId="19" xfId="0" applyFont="1" applyFill="1" applyBorder="1" applyAlignment="1">
      <alignment horizontal="center" vertical="center" wrapText="1"/>
    </xf>
    <xf numFmtId="0" fontId="69" fillId="28" borderId="19" xfId="0" applyFont="1" applyFill="1" applyBorder="1" applyAlignment="1">
      <alignment horizontal="center" vertical="center" wrapText="1"/>
    </xf>
    <xf numFmtId="17" fontId="46" fillId="29" borderId="14" xfId="0" applyNumberFormat="1" applyFont="1" applyFill="1" applyBorder="1" applyAlignment="1">
      <alignment horizontal="right" vertical="center"/>
    </xf>
    <xf numFmtId="9" fontId="46" fillId="4" borderId="14" xfId="2" applyFont="1" applyFill="1" applyBorder="1" applyAlignment="1">
      <alignment horizontal="center" vertical="center"/>
    </xf>
    <xf numFmtId="17" fontId="46" fillId="29" borderId="13" xfId="0" applyNumberFormat="1" applyFont="1" applyFill="1" applyBorder="1" applyAlignment="1">
      <alignment horizontal="right" vertical="center"/>
    </xf>
    <xf numFmtId="166" fontId="46" fillId="4" borderId="13" xfId="8" applyFont="1" applyFill="1" applyBorder="1" applyAlignment="1">
      <alignment horizontal="center" vertical="center"/>
    </xf>
    <xf numFmtId="17" fontId="46" fillId="29" borderId="2" xfId="0" applyNumberFormat="1" applyFont="1" applyFill="1" applyBorder="1" applyAlignment="1">
      <alignment horizontal="right" vertical="center"/>
    </xf>
    <xf numFmtId="166" fontId="46" fillId="4" borderId="2" xfId="8" applyFont="1" applyFill="1" applyBorder="1" applyAlignment="1">
      <alignment horizontal="center" vertical="center"/>
    </xf>
    <xf numFmtId="0" fontId="63" fillId="0" borderId="7" xfId="0" applyFont="1" applyFill="1" applyBorder="1" applyAlignment="1">
      <alignment horizontal="left" vertical="center" wrapText="1"/>
    </xf>
    <xf numFmtId="171" fontId="49" fillId="4" borderId="0" xfId="8" applyNumberFormat="1" applyFont="1" applyFill="1" applyAlignment="1">
      <alignment horizontal="center" vertical="center"/>
    </xf>
    <xf numFmtId="0" fontId="63" fillId="0" borderId="4" xfId="0" applyFont="1" applyFill="1" applyBorder="1" applyAlignment="1">
      <alignment horizontal="left" vertical="center" wrapText="1"/>
    </xf>
    <xf numFmtId="0" fontId="51" fillId="37" borderId="10" xfId="0" applyFont="1" applyFill="1" applyBorder="1"/>
    <xf numFmtId="171" fontId="51" fillId="37" borderId="9" xfId="8" applyNumberFormat="1" applyFont="1" applyFill="1" applyBorder="1" applyAlignment="1">
      <alignment horizontal="center" vertical="center"/>
    </xf>
    <xf numFmtId="171" fontId="51" fillId="37" borderId="10" xfId="8" applyNumberFormat="1" applyFont="1" applyFill="1" applyBorder="1" applyAlignment="1">
      <alignment horizontal="center" vertical="center"/>
    </xf>
    <xf numFmtId="174" fontId="46" fillId="4" borderId="0" xfId="2" applyNumberFormat="1" applyFont="1" applyFill="1" applyAlignment="1">
      <alignment horizontal="center" vertical="center"/>
    </xf>
    <xf numFmtId="9" fontId="51" fillId="37" borderId="9" xfId="2" applyFont="1" applyFill="1" applyBorder="1" applyAlignment="1">
      <alignment horizontal="center" vertical="center"/>
    </xf>
    <xf numFmtId="9" fontId="51" fillId="37" borderId="10" xfId="2" applyFont="1" applyFill="1" applyBorder="1" applyAlignment="1">
      <alignment horizontal="center" vertical="center"/>
    </xf>
    <xf numFmtId="0" fontId="76" fillId="0" borderId="0" xfId="0" applyFont="1" applyAlignment="1">
      <alignment horizontal="justify" vertical="center"/>
    </xf>
    <xf numFmtId="3" fontId="0" fillId="4" borderId="0" xfId="0" applyNumberFormat="1" applyFont="1" applyFill="1"/>
    <xf numFmtId="167" fontId="0" fillId="4" borderId="0" xfId="0" applyNumberFormat="1" applyFont="1" applyFill="1"/>
    <xf numFmtId="175" fontId="46" fillId="4" borderId="0" xfId="8" applyNumberFormat="1" applyFont="1" applyFill="1" applyAlignment="1">
      <alignment horizontal="center" vertical="center"/>
    </xf>
    <xf numFmtId="184" fontId="46" fillId="4" borderId="0" xfId="8" applyNumberFormat="1" applyFont="1" applyFill="1" applyAlignment="1">
      <alignment horizontal="center" vertical="center"/>
    </xf>
    <xf numFmtId="0" fontId="63" fillId="0" borderId="0" xfId="0" applyFont="1" applyFill="1" applyBorder="1" applyAlignment="1">
      <alignment horizontal="left" vertical="center" wrapText="1"/>
    </xf>
    <xf numFmtId="171" fontId="46" fillId="4" borderId="3" xfId="8" applyNumberFormat="1" applyFont="1" applyFill="1" applyBorder="1" applyAlignment="1">
      <alignment horizontal="center" vertical="center"/>
    </xf>
    <xf numFmtId="174" fontId="46" fillId="4" borderId="3" xfId="2" applyNumberFormat="1" applyFont="1" applyFill="1" applyBorder="1" applyAlignment="1">
      <alignment horizontal="center" vertical="center"/>
    </xf>
    <xf numFmtId="0" fontId="8" fillId="0" borderId="4" xfId="0" applyFont="1" applyFill="1" applyBorder="1"/>
    <xf numFmtId="0" fontId="49" fillId="4" borderId="4" xfId="0" applyFont="1" applyFill="1" applyBorder="1"/>
    <xf numFmtId="1" fontId="47" fillId="35" borderId="0" xfId="0" applyNumberFormat="1" applyFont="1" applyFill="1" applyBorder="1" applyAlignment="1">
      <alignment vertical="center" wrapText="1"/>
    </xf>
    <xf numFmtId="1" fontId="47" fillId="35" borderId="4" xfId="0" applyNumberFormat="1" applyFont="1" applyFill="1" applyBorder="1" applyAlignment="1">
      <alignment vertical="center" wrapText="1"/>
    </xf>
    <xf numFmtId="0" fontId="49" fillId="4" borderId="6" xfId="0" applyFont="1" applyFill="1" applyBorder="1"/>
    <xf numFmtId="1" fontId="47" fillId="7" borderId="6" xfId="0" applyNumberFormat="1" applyFont="1" applyFill="1" applyBorder="1" applyAlignment="1">
      <alignment horizontal="center" vertical="center" wrapText="1"/>
    </xf>
    <xf numFmtId="1" fontId="47" fillId="7" borderId="2" xfId="0" applyNumberFormat="1" applyFont="1" applyFill="1" applyBorder="1" applyAlignment="1">
      <alignment horizontal="center" vertical="center" wrapText="1"/>
    </xf>
    <xf numFmtId="0" fontId="49" fillId="4" borderId="4" xfId="0" applyFont="1" applyFill="1" applyBorder="1" applyAlignment="1">
      <alignment horizontal="right" vertical="center" wrapText="1"/>
    </xf>
    <xf numFmtId="167" fontId="49" fillId="4" borderId="0" xfId="8" applyNumberFormat="1" applyFont="1" applyFill="1" applyBorder="1" applyAlignment="1">
      <alignment horizontal="center" vertical="center"/>
    </xf>
    <xf numFmtId="167" fontId="49" fillId="4" borderId="4" xfId="8" applyNumberFormat="1" applyFont="1" applyFill="1" applyBorder="1" applyAlignment="1">
      <alignment horizontal="center" vertical="center"/>
    </xf>
    <xf numFmtId="0" fontId="49" fillId="25" borderId="4" xfId="0" applyFont="1" applyFill="1" applyBorder="1" applyAlignment="1">
      <alignment horizontal="right" vertical="center" wrapText="1"/>
    </xf>
    <xf numFmtId="167" fontId="49" fillId="25" borderId="0" xfId="8" applyNumberFormat="1" applyFont="1" applyFill="1" applyBorder="1" applyAlignment="1">
      <alignment horizontal="center" vertical="center"/>
    </xf>
    <xf numFmtId="167" fontId="49" fillId="25" borderId="4" xfId="8" applyNumberFormat="1" applyFont="1" applyFill="1" applyBorder="1" applyAlignment="1">
      <alignment horizontal="center" vertical="center"/>
    </xf>
    <xf numFmtId="0" fontId="62" fillId="6" borderId="7" xfId="0" applyFont="1" applyFill="1" applyBorder="1" applyAlignment="1">
      <alignment horizontal="right" vertical="center" wrapText="1"/>
    </xf>
    <xf numFmtId="167" fontId="62" fillId="6" borderId="8" xfId="8" applyNumberFormat="1" applyFont="1" applyFill="1" applyBorder="1" applyAlignment="1">
      <alignment horizontal="right" vertical="center"/>
    </xf>
    <xf numFmtId="167" fontId="62" fillId="6" borderId="7" xfId="8" applyNumberFormat="1" applyFont="1" applyFill="1" applyBorder="1" applyAlignment="1">
      <alignment horizontal="right" vertical="center"/>
    </xf>
    <xf numFmtId="167" fontId="49" fillId="4" borderId="12" xfId="8" applyNumberFormat="1" applyFont="1" applyFill="1" applyBorder="1" applyAlignment="1">
      <alignment horizontal="center" vertical="center"/>
    </xf>
    <xf numFmtId="167" fontId="49" fillId="25" borderId="5" xfId="8" applyNumberFormat="1" applyFont="1" applyFill="1" applyBorder="1" applyAlignment="1">
      <alignment horizontal="center" vertical="center"/>
    </xf>
    <xf numFmtId="167" fontId="49" fillId="4" borderId="5" xfId="8" applyNumberFormat="1" applyFont="1" applyFill="1" applyBorder="1" applyAlignment="1">
      <alignment horizontal="center" vertical="center"/>
    </xf>
    <xf numFmtId="167" fontId="62" fillId="6" borderId="12" xfId="8" applyNumberFormat="1" applyFont="1" applyFill="1" applyBorder="1" applyAlignment="1">
      <alignment horizontal="right" vertical="center"/>
    </xf>
    <xf numFmtId="1" fontId="62" fillId="28" borderId="19" xfId="0" applyNumberFormat="1" applyFont="1" applyFill="1" applyBorder="1" applyAlignment="1">
      <alignment horizontal="center" vertical="center" wrapText="1"/>
    </xf>
    <xf numFmtId="178" fontId="62" fillId="29" borderId="2" xfId="0" applyNumberFormat="1" applyFont="1" applyFill="1" applyBorder="1" applyAlignment="1">
      <alignment horizontal="center" vertical="center" wrapText="1"/>
    </xf>
    <xf numFmtId="178" fontId="62" fillId="29" borderId="6" xfId="0" applyNumberFormat="1" applyFont="1" applyFill="1" applyBorder="1" applyAlignment="1">
      <alignment horizontal="center" vertical="center" wrapText="1"/>
    </xf>
    <xf numFmtId="178" fontId="62" fillId="29" borderId="3" xfId="0" applyNumberFormat="1" applyFont="1" applyFill="1" applyBorder="1" applyAlignment="1">
      <alignment horizontal="center" vertical="center" wrapText="1"/>
    </xf>
    <xf numFmtId="178" fontId="62" fillId="29" borderId="19" xfId="0" applyNumberFormat="1" applyFont="1" applyFill="1" applyBorder="1" applyAlignment="1">
      <alignment horizontal="center" vertical="center" wrapText="1"/>
    </xf>
    <xf numFmtId="0" fontId="51" fillId="27" borderId="4" xfId="0" applyFont="1" applyFill="1" applyBorder="1" applyAlignment="1">
      <alignment vertical="center"/>
    </xf>
    <xf numFmtId="0" fontId="46" fillId="27" borderId="14" xfId="0" applyFont="1" applyFill="1" applyBorder="1" applyAlignment="1">
      <alignment vertical="center"/>
    </xf>
    <xf numFmtId="0" fontId="46" fillId="27" borderId="0" xfId="0" applyFont="1" applyFill="1" applyBorder="1" applyAlignment="1">
      <alignment vertical="center"/>
    </xf>
    <xf numFmtId="0" fontId="46" fillId="27" borderId="7" xfId="0" applyFont="1" applyFill="1" applyBorder="1" applyAlignment="1">
      <alignment vertical="center"/>
    </xf>
    <xf numFmtId="0" fontId="46" fillId="27" borderId="5" xfId="0" applyFont="1" applyFill="1" applyBorder="1" applyAlignment="1">
      <alignment vertical="center"/>
    </xf>
    <xf numFmtId="0" fontId="46" fillId="27" borderId="4" xfId="0" applyFont="1" applyFill="1" applyBorder="1" applyAlignment="1">
      <alignment vertical="center"/>
    </xf>
    <xf numFmtId="0" fontId="63" fillId="0" borderId="4" xfId="0" applyFont="1" applyFill="1" applyBorder="1" applyAlignment="1">
      <alignment horizontal="right" wrapText="1" indent="1"/>
    </xf>
    <xf numFmtId="3" fontId="63" fillId="0" borderId="13" xfId="2" applyNumberFormat="1" applyFont="1" applyFill="1" applyBorder="1" applyAlignment="1">
      <alignment horizontal="center" vertical="center"/>
    </xf>
    <xf numFmtId="3" fontId="63" fillId="0" borderId="0" xfId="2" applyNumberFormat="1" applyFont="1" applyFill="1" applyBorder="1" applyAlignment="1">
      <alignment horizontal="center" vertical="center"/>
    </xf>
    <xf numFmtId="3" fontId="63" fillId="0" borderId="4" xfId="2" applyNumberFormat="1" applyFont="1" applyFill="1" applyBorder="1" applyAlignment="1">
      <alignment horizontal="center" vertical="center"/>
    </xf>
    <xf numFmtId="3" fontId="63" fillId="0" borderId="5" xfId="2" applyNumberFormat="1" applyFont="1" applyFill="1" applyBorder="1" applyAlignment="1">
      <alignment horizontal="center" vertical="center"/>
    </xf>
    <xf numFmtId="3" fontId="46" fillId="0" borderId="5" xfId="2" applyNumberFormat="1" applyFont="1" applyFill="1" applyBorder="1" applyAlignment="1">
      <alignment horizontal="center"/>
    </xf>
    <xf numFmtId="3" fontId="46" fillId="0" borderId="0" xfId="2" applyNumberFormat="1" applyFont="1" applyFill="1" applyBorder="1" applyAlignment="1">
      <alignment horizontal="center"/>
    </xf>
    <xf numFmtId="3" fontId="46" fillId="0" borderId="4" xfId="2" applyNumberFormat="1" applyFont="1" applyFill="1" applyBorder="1" applyAlignment="1">
      <alignment horizontal="center"/>
    </xf>
    <xf numFmtId="164" fontId="46" fillId="0" borderId="0" xfId="0" applyNumberFormat="1" applyFont="1" applyFill="1"/>
    <xf numFmtId="3" fontId="46" fillId="27" borderId="13" xfId="0" applyNumberFormat="1" applyFont="1" applyFill="1" applyBorder="1" applyAlignment="1">
      <alignment vertical="center"/>
    </xf>
    <xf numFmtId="3" fontId="46" fillId="27" borderId="0" xfId="0" applyNumberFormat="1" applyFont="1" applyFill="1" applyBorder="1" applyAlignment="1">
      <alignment vertical="center"/>
    </xf>
    <xf numFmtId="3" fontId="46" fillId="27" borderId="4" xfId="0" applyNumberFormat="1" applyFont="1" applyFill="1" applyBorder="1" applyAlignment="1">
      <alignment vertical="center"/>
    </xf>
    <xf numFmtId="3" fontId="46" fillId="27" borderId="5" xfId="0" applyNumberFormat="1" applyFont="1" applyFill="1" applyBorder="1" applyAlignment="1">
      <alignment vertical="center"/>
    </xf>
    <xf numFmtId="3" fontId="63" fillId="0" borderId="6" xfId="2" applyNumberFormat="1" applyFont="1" applyFill="1" applyBorder="1" applyAlignment="1">
      <alignment horizontal="center" vertical="center"/>
    </xf>
    <xf numFmtId="0" fontId="51" fillId="27" borderId="7" xfId="0" applyFont="1" applyFill="1" applyBorder="1" applyAlignment="1">
      <alignment vertical="center"/>
    </xf>
    <xf numFmtId="3" fontId="51" fillId="27" borderId="14" xfId="0" applyNumberFormat="1" applyFont="1" applyFill="1" applyBorder="1" applyAlignment="1">
      <alignment vertical="center"/>
    </xf>
    <xf numFmtId="3" fontId="51" fillId="27" borderId="8" xfId="10" applyNumberFormat="1" applyFont="1" applyFill="1" applyBorder="1" applyAlignment="1">
      <alignment vertical="center"/>
    </xf>
    <xf numFmtId="3" fontId="51" fillId="27" borderId="7" xfId="0" applyNumberFormat="1" applyFont="1" applyFill="1" applyBorder="1" applyAlignment="1">
      <alignment vertical="center"/>
    </xf>
    <xf numFmtId="3" fontId="51" fillId="27" borderId="12" xfId="10" applyNumberFormat="1" applyFont="1" applyFill="1" applyBorder="1" applyAlignment="1">
      <alignment vertical="center"/>
    </xf>
    <xf numFmtId="3" fontId="51" fillId="27" borderId="7" xfId="10" applyNumberFormat="1" applyFont="1" applyFill="1" applyBorder="1" applyAlignment="1">
      <alignment vertical="center"/>
    </xf>
    <xf numFmtId="0" fontId="51" fillId="0" borderId="0" xfId="0" applyFont="1" applyFill="1"/>
    <xf numFmtId="0" fontId="16" fillId="0" borderId="0" xfId="0" applyFont="1" applyFill="1" applyBorder="1" applyAlignment="1">
      <alignment wrapText="1"/>
    </xf>
    <xf numFmtId="49" fontId="62" fillId="29" borderId="43" xfId="0" applyNumberFormat="1" applyFont="1" applyFill="1" applyBorder="1" applyAlignment="1">
      <alignment horizontal="center" vertical="center" wrapText="1"/>
    </xf>
    <xf numFmtId="49" fontId="62" fillId="29" borderId="44" xfId="0" applyNumberFormat="1" applyFont="1" applyFill="1" applyBorder="1" applyAlignment="1">
      <alignment horizontal="center" vertical="center" wrapText="1"/>
    </xf>
    <xf numFmtId="3" fontId="51" fillId="27" borderId="0" xfId="0" applyNumberFormat="1" applyFont="1" applyFill="1" applyBorder="1" applyAlignment="1">
      <alignment horizontal="right" vertical="center"/>
    </xf>
    <xf numFmtId="3" fontId="51" fillId="27" borderId="0" xfId="8" applyNumberFormat="1" applyFont="1" applyFill="1" applyBorder="1" applyAlignment="1">
      <alignment horizontal="right" vertical="center"/>
    </xf>
    <xf numFmtId="3" fontId="51" fillId="27" borderId="4" xfId="0" applyNumberFormat="1" applyFont="1" applyFill="1" applyBorder="1" applyAlignment="1">
      <alignment horizontal="right" vertical="center"/>
    </xf>
    <xf numFmtId="0" fontId="51" fillId="0" borderId="0" xfId="0" applyFont="1" applyFill="1" applyAlignment="1">
      <alignment vertical="center"/>
    </xf>
    <xf numFmtId="3" fontId="63" fillId="0" borderId="0" xfId="2" applyNumberFormat="1" applyFont="1" applyFill="1" applyBorder="1" applyAlignment="1">
      <alignment horizontal="right" vertical="center"/>
    </xf>
    <xf numFmtId="3" fontId="63" fillId="0" borderId="4" xfId="2" applyNumberFormat="1" applyFont="1" applyFill="1" applyBorder="1" applyAlignment="1">
      <alignment horizontal="right" vertical="center"/>
    </xf>
    <xf numFmtId="0" fontId="46" fillId="0" borderId="0" xfId="0" applyFont="1" applyFill="1" applyAlignment="1">
      <alignment vertical="center"/>
    </xf>
    <xf numFmtId="0" fontId="63" fillId="0" borderId="4" xfId="0" applyFont="1" applyFill="1" applyBorder="1" applyAlignment="1">
      <alignment horizontal="right" vertical="center"/>
    </xf>
    <xf numFmtId="0" fontId="51" fillId="4" borderId="1" xfId="0" applyFont="1" applyFill="1" applyBorder="1" applyAlignment="1">
      <alignment horizontal="center" vertical="center" wrapText="1"/>
    </xf>
    <xf numFmtId="0" fontId="46" fillId="4" borderId="4" xfId="0" applyFont="1" applyFill="1" applyBorder="1" applyAlignment="1">
      <alignment horizontal="center" vertical="center" wrapText="1"/>
    </xf>
    <xf numFmtId="10" fontId="46" fillId="4" borderId="0" xfId="2" applyNumberFormat="1" applyFont="1" applyFill="1" applyAlignment="1">
      <alignment horizontal="center" vertical="center"/>
    </xf>
    <xf numFmtId="0" fontId="46" fillId="0" borderId="0" xfId="0" applyFont="1" applyFill="1" applyBorder="1"/>
    <xf numFmtId="0" fontId="46" fillId="33" borderId="4" xfId="0" applyFont="1" applyFill="1" applyBorder="1" applyAlignment="1">
      <alignment horizontal="center" vertical="center" wrapText="1"/>
    </xf>
    <xf numFmtId="174" fontId="46" fillId="33" borderId="0" xfId="2" applyNumberFormat="1" applyFont="1" applyFill="1" applyAlignment="1">
      <alignment horizontal="center" vertical="center"/>
    </xf>
    <xf numFmtId="0" fontId="1" fillId="0" borderId="0" xfId="0" applyFont="1" applyFill="1"/>
    <xf numFmtId="0" fontId="1" fillId="0" borderId="0" xfId="0" applyFont="1"/>
    <xf numFmtId="10" fontId="46" fillId="4" borderId="0" xfId="2" applyNumberFormat="1" applyFont="1" applyFill="1"/>
    <xf numFmtId="10" fontId="46" fillId="33" borderId="0" xfId="2" applyNumberFormat="1" applyFont="1" applyFill="1" applyAlignment="1">
      <alignment horizontal="center" vertical="center"/>
    </xf>
    <xf numFmtId="0" fontId="3" fillId="0" borderId="0" xfId="0" applyFont="1" applyFill="1"/>
    <xf numFmtId="0" fontId="46" fillId="4" borderId="6" xfId="0" applyFont="1" applyFill="1" applyBorder="1" applyAlignment="1">
      <alignment horizontal="center" vertical="center" wrapText="1"/>
    </xf>
    <xf numFmtId="0" fontId="46" fillId="4" borderId="11" xfId="0" applyFont="1" applyFill="1" applyBorder="1" applyAlignment="1">
      <alignment horizontal="right" vertical="center" wrapText="1"/>
    </xf>
    <xf numFmtId="10" fontId="46" fillId="4" borderId="10" xfId="2" applyNumberFormat="1" applyFont="1" applyFill="1" applyBorder="1" applyAlignment="1">
      <alignment horizontal="center" vertical="center"/>
    </xf>
    <xf numFmtId="0" fontId="46" fillId="4" borderId="4" xfId="0" applyFont="1" applyFill="1" applyBorder="1" applyAlignment="1">
      <alignment horizontal="right" vertical="center" wrapText="1"/>
    </xf>
    <xf numFmtId="0" fontId="77" fillId="0" borderId="0" xfId="0" applyFont="1"/>
    <xf numFmtId="0" fontId="0" fillId="0" borderId="0" xfId="0" applyAlignment="1">
      <alignment wrapText="1"/>
    </xf>
    <xf numFmtId="0" fontId="0" fillId="0" borderId="0" xfId="0" applyAlignment="1">
      <alignment horizontal="left" wrapText="1"/>
    </xf>
    <xf numFmtId="0" fontId="22" fillId="24" borderId="0" xfId="0" applyFont="1" applyFill="1" applyAlignment="1">
      <alignment horizontal="center" vertical="center" wrapText="1"/>
    </xf>
    <xf numFmtId="0" fontId="51" fillId="28" borderId="9" xfId="6" applyFont="1" applyFill="1" applyBorder="1" applyAlignment="1">
      <alignment horizontal="center" vertical="center"/>
    </xf>
    <xf numFmtId="0" fontId="51" fillId="28" borderId="11" xfId="6" applyFont="1" applyFill="1" applyBorder="1" applyAlignment="1">
      <alignment horizontal="center" vertical="center"/>
    </xf>
    <xf numFmtId="0" fontId="22" fillId="24" borderId="0" xfId="0" applyFont="1" applyFill="1" applyAlignment="1">
      <alignment horizontal="center" vertical="center"/>
    </xf>
    <xf numFmtId="17" fontId="46" fillId="31" borderId="41" xfId="0" applyNumberFormat="1" applyFont="1" applyFill="1" applyBorder="1" applyAlignment="1">
      <alignment horizontal="center" vertical="center"/>
    </xf>
    <xf numFmtId="17" fontId="46" fillId="31" borderId="42" xfId="0" applyNumberFormat="1" applyFont="1" applyFill="1" applyBorder="1" applyAlignment="1">
      <alignment horizontal="center" vertical="center"/>
    </xf>
    <xf numFmtId="0" fontId="51" fillId="28" borderId="0" xfId="0" applyFont="1" applyFill="1" applyBorder="1" applyAlignment="1">
      <alignment horizontal="center" vertical="center" wrapText="1"/>
    </xf>
    <xf numFmtId="0" fontId="51" fillId="28" borderId="19" xfId="0" applyFont="1" applyFill="1" applyBorder="1" applyAlignment="1">
      <alignment horizontal="center" vertical="center" wrapText="1"/>
    </xf>
    <xf numFmtId="0" fontId="45" fillId="10" borderId="9" xfId="0" applyFont="1" applyFill="1" applyBorder="1" applyAlignment="1">
      <alignment horizontal="center" vertical="center" wrapText="1"/>
    </xf>
    <xf numFmtId="0" fontId="45" fillId="10" borderId="11" xfId="0" applyFont="1" applyFill="1" applyBorder="1" applyAlignment="1">
      <alignment horizontal="center" vertical="center" wrapText="1"/>
    </xf>
    <xf numFmtId="0" fontId="45" fillId="10" borderId="10" xfId="0" applyFont="1" applyFill="1" applyBorder="1" applyAlignment="1">
      <alignment horizontal="center" vertical="center" wrapText="1"/>
    </xf>
    <xf numFmtId="0" fontId="45" fillId="10" borderId="5" xfId="0" applyFont="1" applyFill="1" applyBorder="1" applyAlignment="1">
      <alignment horizontal="center" vertical="center" wrapText="1"/>
    </xf>
    <xf numFmtId="0" fontId="45" fillId="10" borderId="0" xfId="0" applyFont="1" applyFill="1" applyBorder="1" applyAlignment="1">
      <alignment horizontal="center" vertical="center" wrapText="1"/>
    </xf>
    <xf numFmtId="1" fontId="62" fillId="33" borderId="9" xfId="0" applyNumberFormat="1" applyFont="1" applyFill="1" applyBorder="1" applyAlignment="1">
      <alignment horizontal="center" vertical="center" wrapText="1"/>
    </xf>
    <xf numFmtId="1" fontId="62" fillId="33" borderId="11" xfId="0" applyNumberFormat="1" applyFont="1" applyFill="1" applyBorder="1" applyAlignment="1">
      <alignment horizontal="center" vertical="center" wrapText="1"/>
    </xf>
    <xf numFmtId="0" fontId="51" fillId="0" borderId="9" xfId="0" applyFont="1" applyBorder="1" applyAlignment="1">
      <alignment horizontal="center" vertical="center" wrapText="1"/>
    </xf>
    <xf numFmtId="0" fontId="51" fillId="0" borderId="10" xfId="0" applyFont="1" applyBorder="1" applyAlignment="1">
      <alignment horizontal="center" vertical="center" wrapText="1"/>
    </xf>
    <xf numFmtId="0" fontId="51" fillId="0" borderId="11" xfId="0" applyFont="1" applyBorder="1" applyAlignment="1">
      <alignment horizontal="center" vertical="center" wrapText="1"/>
    </xf>
    <xf numFmtId="0" fontId="68" fillId="28" borderId="5" xfId="0" applyFont="1" applyFill="1" applyBorder="1" applyAlignment="1">
      <alignment horizontal="center" vertical="center" wrapText="1"/>
    </xf>
    <xf numFmtId="0" fontId="68" fillId="28" borderId="0" xfId="0" applyFont="1" applyFill="1" applyBorder="1" applyAlignment="1">
      <alignment horizontal="center" vertical="center" wrapText="1"/>
    </xf>
    <xf numFmtId="0" fontId="51" fillId="5" borderId="9" xfId="0" applyFont="1" applyFill="1" applyBorder="1" applyAlignment="1">
      <alignment horizontal="center" vertical="center" wrapText="1"/>
    </xf>
    <xf numFmtId="0" fontId="51" fillId="5" borderId="10" xfId="0" applyFont="1" applyFill="1" applyBorder="1" applyAlignment="1">
      <alignment horizontal="center" vertical="center" wrapText="1"/>
    </xf>
    <xf numFmtId="0" fontId="51" fillId="5" borderId="11" xfId="0" applyFont="1" applyFill="1" applyBorder="1" applyAlignment="1">
      <alignment horizontal="center" vertical="center" wrapText="1"/>
    </xf>
    <xf numFmtId="0" fontId="46" fillId="0" borderId="0" xfId="0" applyFont="1" applyAlignment="1">
      <alignment horizontal="center" vertical="center" wrapText="1"/>
    </xf>
    <xf numFmtId="0" fontId="51" fillId="4" borderId="19" xfId="0" applyFont="1" applyFill="1" applyBorder="1" applyAlignment="1">
      <alignment horizontal="center"/>
    </xf>
    <xf numFmtId="0" fontId="51" fillId="0" borderId="9" xfId="0" applyFont="1" applyBorder="1" applyAlignment="1">
      <alignment horizontal="center" vertical="center"/>
    </xf>
    <xf numFmtId="0" fontId="51" fillId="0" borderId="10" xfId="0" applyFont="1" applyBorder="1" applyAlignment="1">
      <alignment horizontal="center" vertical="center"/>
    </xf>
    <xf numFmtId="0" fontId="51" fillId="0" borderId="11" xfId="0" applyFont="1" applyBorder="1" applyAlignment="1">
      <alignment horizontal="center" vertical="center"/>
    </xf>
    <xf numFmtId="2" fontId="47" fillId="4" borderId="9" xfId="0" applyNumberFormat="1" applyFont="1" applyFill="1" applyBorder="1" applyAlignment="1">
      <alignment horizontal="center" wrapText="1"/>
    </xf>
    <xf numFmtId="2" fontId="47" fillId="4" borderId="10" xfId="0" applyNumberFormat="1" applyFont="1" applyFill="1" applyBorder="1" applyAlignment="1">
      <alignment horizontal="center" wrapText="1"/>
    </xf>
    <xf numFmtId="2" fontId="47" fillId="4" borderId="11" xfId="0" applyNumberFormat="1" applyFont="1" applyFill="1" applyBorder="1" applyAlignment="1">
      <alignment horizontal="center" wrapText="1"/>
    </xf>
    <xf numFmtId="2" fontId="51" fillId="4" borderId="9" xfId="0" applyNumberFormat="1" applyFont="1" applyFill="1" applyBorder="1" applyAlignment="1">
      <alignment horizontal="center" wrapText="1"/>
    </xf>
    <xf numFmtId="2" fontId="51" fillId="4" borderId="10" xfId="0" applyNumberFormat="1" applyFont="1" applyFill="1" applyBorder="1" applyAlignment="1">
      <alignment horizontal="center" wrapText="1"/>
    </xf>
    <xf numFmtId="2" fontId="51" fillId="4" borderId="11" xfId="0" applyNumberFormat="1" applyFont="1" applyFill="1" applyBorder="1" applyAlignment="1">
      <alignment horizontal="center" wrapText="1"/>
    </xf>
    <xf numFmtId="2" fontId="47" fillId="4" borderId="9" xfId="0" applyNumberFormat="1" applyFont="1" applyFill="1" applyBorder="1" applyAlignment="1">
      <alignment horizontal="center"/>
    </xf>
    <xf numFmtId="2" fontId="47" fillId="4" borderId="10" xfId="0" applyNumberFormat="1" applyFont="1" applyFill="1" applyBorder="1" applyAlignment="1">
      <alignment horizontal="center"/>
    </xf>
    <xf numFmtId="2" fontId="47" fillId="4" borderId="11" xfId="0" applyNumberFormat="1" applyFont="1" applyFill="1" applyBorder="1" applyAlignment="1">
      <alignment horizontal="center"/>
    </xf>
    <xf numFmtId="174" fontId="0" fillId="0" borderId="0" xfId="0" applyNumberFormat="1" applyFont="1" applyFill="1" applyBorder="1" applyAlignment="1">
      <alignment horizontal="center" vertical="center"/>
    </xf>
    <xf numFmtId="2" fontId="47" fillId="28" borderId="9" xfId="0" applyNumberFormat="1" applyFont="1" applyFill="1" applyBorder="1" applyAlignment="1">
      <alignment horizontal="center" vertical="center" wrapText="1"/>
    </xf>
    <xf numFmtId="2" fontId="47" fillId="28" borderId="10" xfId="0" applyNumberFormat="1" applyFont="1" applyFill="1" applyBorder="1" applyAlignment="1">
      <alignment horizontal="center" vertical="center" wrapText="1"/>
    </xf>
    <xf numFmtId="2" fontId="47" fillId="28" borderId="11" xfId="0" applyNumberFormat="1" applyFont="1" applyFill="1" applyBorder="1" applyAlignment="1">
      <alignment horizontal="center" vertical="center" wrapText="1"/>
    </xf>
    <xf numFmtId="2" fontId="51" fillId="28" borderId="9" xfId="0" applyNumberFormat="1" applyFont="1" applyFill="1" applyBorder="1" applyAlignment="1">
      <alignment horizontal="center" vertical="center" wrapText="1"/>
    </xf>
    <xf numFmtId="2" fontId="51" fillId="28" borderId="10" xfId="0" applyNumberFormat="1" applyFont="1" applyFill="1" applyBorder="1" applyAlignment="1">
      <alignment horizontal="center" vertical="center" wrapText="1"/>
    </xf>
    <xf numFmtId="2" fontId="51" fillId="28" borderId="11" xfId="0" applyNumberFormat="1" applyFont="1" applyFill="1" applyBorder="1" applyAlignment="1">
      <alignment horizontal="center" vertical="center" wrapText="1"/>
    </xf>
    <xf numFmtId="2" fontId="47" fillId="28" borderId="9" xfId="0" applyNumberFormat="1" applyFont="1" applyFill="1" applyBorder="1" applyAlignment="1">
      <alignment horizontal="center" vertical="center"/>
    </xf>
    <xf numFmtId="2" fontId="47" fillId="28" borderId="10" xfId="0" applyNumberFormat="1" applyFont="1" applyFill="1" applyBorder="1" applyAlignment="1">
      <alignment horizontal="center" vertical="center"/>
    </xf>
    <xf numFmtId="2" fontId="47" fillId="28" borderId="11" xfId="0" applyNumberFormat="1" applyFont="1" applyFill="1" applyBorder="1" applyAlignment="1">
      <alignment horizontal="center" vertical="center"/>
    </xf>
    <xf numFmtId="0" fontId="45" fillId="36" borderId="9" xfId="0" applyFont="1" applyFill="1" applyBorder="1" applyAlignment="1">
      <alignment horizontal="center" vertical="center"/>
    </xf>
    <xf numFmtId="0" fontId="45" fillId="36" borderId="10" xfId="0" applyFont="1" applyFill="1" applyBorder="1" applyAlignment="1">
      <alignment horizontal="center" vertical="center"/>
    </xf>
    <xf numFmtId="0" fontId="45" fillId="36" borderId="11" xfId="0" applyFont="1" applyFill="1" applyBorder="1" applyAlignment="1">
      <alignment horizontal="center" vertical="center"/>
    </xf>
    <xf numFmtId="0" fontId="75" fillId="24" borderId="0" xfId="0" applyFont="1" applyFill="1" applyAlignment="1">
      <alignment horizontal="center" vertical="center" wrapText="1"/>
    </xf>
    <xf numFmtId="1" fontId="8" fillId="38" borderId="5" xfId="0" applyNumberFormat="1" applyFont="1" applyFill="1" applyBorder="1" applyAlignment="1">
      <alignment horizontal="center" vertical="center" wrapText="1"/>
    </xf>
    <xf numFmtId="1" fontId="8" fillId="38" borderId="0" xfId="0" applyNumberFormat="1" applyFont="1" applyFill="1" applyBorder="1" applyAlignment="1">
      <alignment horizontal="center" vertical="center" wrapText="1"/>
    </xf>
    <xf numFmtId="1" fontId="8" fillId="38" borderId="4" xfId="0" applyNumberFormat="1" applyFont="1" applyFill="1" applyBorder="1" applyAlignment="1">
      <alignment horizontal="center" vertical="center" wrapText="1"/>
    </xf>
    <xf numFmtId="1" fontId="47" fillId="35" borderId="5" xfId="0" applyNumberFormat="1" applyFont="1" applyFill="1" applyBorder="1" applyAlignment="1">
      <alignment horizontal="center" vertical="center" wrapText="1"/>
    </xf>
    <xf numFmtId="1" fontId="47" fillId="35" borderId="0" xfId="0" applyNumberFormat="1" applyFont="1" applyFill="1" applyBorder="1" applyAlignment="1">
      <alignment horizontal="center" vertical="center" wrapText="1"/>
    </xf>
    <xf numFmtId="1" fontId="47" fillId="35" borderId="4" xfId="0" applyNumberFormat="1" applyFont="1" applyFill="1" applyBorder="1" applyAlignment="1">
      <alignment horizontal="center" vertical="center" wrapText="1"/>
    </xf>
    <xf numFmtId="0" fontId="51" fillId="28" borderId="9" xfId="0" applyFont="1" applyFill="1" applyBorder="1" applyAlignment="1">
      <alignment horizontal="center" wrapText="1"/>
    </xf>
    <xf numFmtId="0" fontId="51" fillId="28" borderId="10" xfId="0" applyFont="1" applyFill="1" applyBorder="1" applyAlignment="1">
      <alignment horizontal="center" wrapText="1"/>
    </xf>
    <xf numFmtId="0" fontId="51" fillId="28" borderId="11" xfId="0" applyFont="1" applyFill="1" applyBorder="1" applyAlignment="1">
      <alignment horizontal="center" wrapText="1"/>
    </xf>
    <xf numFmtId="0" fontId="46" fillId="0" borderId="4" xfId="0" applyFont="1" applyBorder="1" applyAlignment="1">
      <alignment horizontal="left" vertical="top"/>
    </xf>
    <xf numFmtId="0" fontId="51" fillId="28" borderId="5" xfId="0" applyFont="1" applyFill="1" applyBorder="1" applyAlignment="1">
      <alignment horizontal="center" vertical="center" wrapText="1"/>
    </xf>
    <xf numFmtId="0" fontId="51" fillId="28" borderId="4" xfId="0" applyFont="1" applyFill="1" applyBorder="1" applyAlignment="1">
      <alignment horizontal="center" vertical="center" wrapText="1"/>
    </xf>
    <xf numFmtId="0" fontId="14" fillId="0" borderId="0" xfId="0" applyFont="1" applyAlignment="1">
      <alignment wrapText="1"/>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13"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3" fillId="0" borderId="14"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4" xfId="0" applyFont="1" applyFill="1" applyBorder="1" applyAlignment="1">
      <alignment vertical="center"/>
    </xf>
    <xf numFmtId="0" fontId="13" fillId="0" borderId="6" xfId="0" applyFont="1" applyFill="1" applyBorder="1" applyAlignment="1">
      <alignment vertical="center"/>
    </xf>
    <xf numFmtId="0" fontId="13" fillId="0" borderId="3" xfId="0" applyFont="1" applyFill="1" applyBorder="1" applyAlignment="1">
      <alignment horizontal="center" vertical="center"/>
    </xf>
    <xf numFmtId="0" fontId="13" fillId="0" borderId="6" xfId="0" applyFont="1" applyFill="1" applyBorder="1" applyAlignment="1">
      <alignment horizontal="center" vertical="center"/>
    </xf>
    <xf numFmtId="14" fontId="13" fillId="0" borderId="13" xfId="0" applyNumberFormat="1" applyFont="1" applyFill="1" applyBorder="1" applyAlignment="1">
      <alignment horizontal="center" vertical="center"/>
    </xf>
    <xf numFmtId="0" fontId="13" fillId="0" borderId="13" xfId="0" applyFont="1" applyFill="1" applyBorder="1" applyAlignment="1">
      <alignment horizontal="center" vertical="center"/>
    </xf>
    <xf numFmtId="0" fontId="13" fillId="0" borderId="2" xfId="0" applyFont="1" applyFill="1" applyBorder="1" applyAlignment="1">
      <alignment horizontal="center" vertical="center"/>
    </xf>
    <xf numFmtId="0" fontId="3" fillId="0" borderId="9" xfId="0" applyFont="1" applyFill="1" applyBorder="1" applyAlignment="1">
      <alignment horizontal="center" wrapText="1"/>
    </xf>
    <xf numFmtId="0" fontId="3" fillId="0" borderId="10" xfId="0" applyFont="1" applyFill="1" applyBorder="1" applyAlignment="1">
      <alignment horizontal="center" wrapText="1"/>
    </xf>
    <xf numFmtId="0" fontId="3" fillId="0" borderId="11" xfId="0" applyFont="1" applyFill="1" applyBorder="1" applyAlignment="1">
      <alignment horizontal="center" wrapText="1"/>
    </xf>
    <xf numFmtId="1" fontId="18" fillId="0" borderId="12" xfId="0" applyNumberFormat="1" applyFont="1" applyFill="1" applyBorder="1" applyAlignment="1">
      <alignment horizontal="center" vertical="center" wrapText="1"/>
    </xf>
    <xf numFmtId="1" fontId="18" fillId="0" borderId="8" xfId="0" applyNumberFormat="1" applyFont="1" applyFill="1" applyBorder="1" applyAlignment="1">
      <alignment horizontal="center" vertical="center" wrapText="1"/>
    </xf>
    <xf numFmtId="1" fontId="18" fillId="0" borderId="7" xfId="0" applyNumberFormat="1" applyFont="1" applyFill="1" applyBorder="1" applyAlignment="1">
      <alignment horizontal="center" vertical="center" wrapText="1"/>
    </xf>
    <xf numFmtId="0" fontId="25" fillId="14" borderId="3" xfId="0" applyFont="1" applyFill="1" applyBorder="1" applyAlignment="1">
      <alignment horizontal="center"/>
    </xf>
    <xf numFmtId="0" fontId="25" fillId="14" borderId="1" xfId="0" applyFont="1" applyFill="1" applyBorder="1" applyAlignment="1">
      <alignment horizontal="center"/>
    </xf>
    <xf numFmtId="0" fontId="25" fillId="14" borderId="6" xfId="0" applyFont="1" applyFill="1" applyBorder="1" applyAlignment="1">
      <alignment horizontal="center"/>
    </xf>
    <xf numFmtId="0" fontId="25" fillId="14" borderId="9" xfId="0" applyFont="1" applyFill="1" applyBorder="1" applyAlignment="1">
      <alignment horizontal="center" vertical="center" wrapText="1"/>
    </xf>
    <xf numFmtId="0" fontId="25" fillId="14" borderId="10" xfId="0" applyFont="1" applyFill="1" applyBorder="1" applyAlignment="1">
      <alignment horizontal="center" vertical="center" wrapText="1"/>
    </xf>
    <xf numFmtId="0" fontId="25" fillId="14" borderId="11" xfId="0" applyFont="1" applyFill="1" applyBorder="1" applyAlignment="1">
      <alignment horizontal="center" vertical="center" wrapText="1"/>
    </xf>
    <xf numFmtId="0" fontId="24" fillId="14" borderId="14" xfId="0" applyFont="1" applyFill="1" applyBorder="1" applyAlignment="1">
      <alignment horizontal="center" vertical="center" wrapText="1"/>
    </xf>
    <xf numFmtId="0" fontId="24" fillId="14" borderId="2" xfId="0" applyFont="1" applyFill="1" applyBorder="1" applyAlignment="1">
      <alignment horizontal="center" vertical="center" wrapText="1"/>
    </xf>
    <xf numFmtId="0" fontId="24" fillId="14" borderId="9" xfId="0" applyFont="1" applyFill="1" applyBorder="1" applyAlignment="1">
      <alignment horizontal="center" vertical="center" wrapText="1"/>
    </xf>
    <xf numFmtId="0" fontId="24" fillId="14" borderId="11" xfId="0" applyFont="1" applyFill="1" applyBorder="1" applyAlignment="1">
      <alignment horizontal="center" vertical="center" wrapText="1"/>
    </xf>
    <xf numFmtId="0" fontId="24" fillId="14" borderId="4" xfId="0" applyFont="1" applyFill="1" applyBorder="1" applyAlignment="1">
      <alignment horizontal="center" vertical="center" wrapText="1"/>
    </xf>
    <xf numFmtId="0" fontId="24" fillId="14" borderId="6" xfId="0" applyFont="1" applyFill="1" applyBorder="1" applyAlignment="1">
      <alignment horizontal="center" vertical="center" wrapText="1"/>
    </xf>
    <xf numFmtId="0" fontId="15" fillId="4" borderId="3" xfId="0" applyFont="1" applyFill="1" applyBorder="1" applyAlignment="1">
      <alignment horizontal="center"/>
    </xf>
    <xf numFmtId="0" fontId="15" fillId="4" borderId="1" xfId="0" applyFont="1" applyFill="1" applyBorder="1" applyAlignment="1">
      <alignment horizontal="center"/>
    </xf>
    <xf numFmtId="0" fontId="15" fillId="4" borderId="6" xfId="0" applyFont="1" applyFill="1" applyBorder="1" applyAlignment="1">
      <alignment horizontal="center"/>
    </xf>
    <xf numFmtId="0" fontId="15" fillId="4" borderId="9" xfId="0" applyFont="1" applyFill="1" applyBorder="1" applyAlignment="1">
      <alignment horizontal="center" vertical="center" wrapText="1"/>
    </xf>
    <xf numFmtId="0" fontId="15" fillId="4" borderId="10" xfId="0" applyFont="1" applyFill="1" applyBorder="1" applyAlignment="1">
      <alignment horizontal="center" vertical="center" wrapText="1"/>
    </xf>
    <xf numFmtId="0" fontId="15" fillId="4" borderId="11" xfId="0" applyFont="1" applyFill="1" applyBorder="1" applyAlignment="1">
      <alignment horizontal="center" vertical="center" wrapText="1"/>
    </xf>
    <xf numFmtId="0" fontId="14" fillId="4" borderId="12"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5" fillId="0" borderId="1" xfId="0" applyFont="1" applyBorder="1" applyAlignment="1">
      <alignment horizontal="center" vertical="center"/>
    </xf>
    <xf numFmtId="0" fontId="25" fillId="17" borderId="0" xfId="0" applyFont="1" applyFill="1" applyBorder="1" applyAlignment="1">
      <alignment horizontal="center" vertical="center"/>
    </xf>
    <xf numFmtId="0" fontId="25" fillId="14" borderId="0" xfId="0" applyFont="1" applyFill="1" applyBorder="1" applyAlignment="1">
      <alignment horizontal="center" vertical="center"/>
    </xf>
    <xf numFmtId="0" fontId="24" fillId="14" borderId="6" xfId="0" applyFont="1" applyFill="1" applyBorder="1" applyAlignment="1">
      <alignment horizontal="center"/>
    </xf>
    <xf numFmtId="0" fontId="24" fillId="14" borderId="2" xfId="0" applyFont="1" applyFill="1" applyBorder="1" applyAlignment="1">
      <alignment horizontal="center"/>
    </xf>
    <xf numFmtId="0" fontId="25" fillId="14" borderId="8" xfId="0" applyFont="1" applyFill="1" applyBorder="1" applyAlignment="1">
      <alignment horizontal="center" vertical="center"/>
    </xf>
    <xf numFmtId="0" fontId="24" fillId="0" borderId="6" xfId="0" applyFont="1" applyFill="1" applyBorder="1" applyAlignment="1">
      <alignment horizontal="center" vertical="center"/>
    </xf>
    <xf numFmtId="0" fontId="24" fillId="0" borderId="2" xfId="0" applyFont="1" applyFill="1" applyBorder="1" applyAlignment="1">
      <alignment horizontal="center" vertical="center"/>
    </xf>
    <xf numFmtId="0" fontId="25" fillId="0" borderId="0" xfId="0" applyFont="1" applyFill="1" applyBorder="1" applyAlignment="1">
      <alignment horizontal="center" vertical="center"/>
    </xf>
    <xf numFmtId="0" fontId="25" fillId="20" borderId="0" xfId="0" applyFont="1" applyFill="1" applyBorder="1" applyAlignment="1">
      <alignment horizontal="center"/>
    </xf>
    <xf numFmtId="0" fontId="29" fillId="0" borderId="4" xfId="0" applyFont="1" applyFill="1" applyBorder="1" applyAlignment="1">
      <alignment horizontal="left" vertical="top"/>
    </xf>
    <xf numFmtId="0" fontId="28" fillId="0" borderId="3"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6" xfId="0" applyFont="1" applyFill="1" applyBorder="1" applyAlignment="1">
      <alignment horizontal="center" vertical="center" wrapText="1"/>
    </xf>
    <xf numFmtId="0" fontId="8" fillId="0" borderId="3"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6" xfId="0" applyFont="1" applyFill="1" applyBorder="1" applyAlignment="1">
      <alignment horizontal="center" vertical="center"/>
    </xf>
    <xf numFmtId="0" fontId="24" fillId="0" borderId="3" xfId="0" applyFont="1" applyFill="1" applyBorder="1" applyAlignment="1">
      <alignment horizontal="center" vertical="center"/>
    </xf>
    <xf numFmtId="2" fontId="28" fillId="0" borderId="9" xfId="0" applyNumberFormat="1" applyFont="1" applyFill="1" applyBorder="1" applyAlignment="1">
      <alignment horizontal="center" wrapText="1"/>
    </xf>
    <xf numFmtId="2" fontId="28" fillId="0" borderId="10" xfId="0" applyNumberFormat="1" applyFont="1" applyFill="1" applyBorder="1" applyAlignment="1">
      <alignment horizontal="center" wrapText="1"/>
    </xf>
    <xf numFmtId="2" fontId="28" fillId="0" borderId="11" xfId="0" applyNumberFormat="1" applyFont="1" applyFill="1" applyBorder="1" applyAlignment="1">
      <alignment horizontal="center" wrapText="1"/>
    </xf>
    <xf numFmtId="2" fontId="28" fillId="0" borderId="9" xfId="0" applyNumberFormat="1" applyFont="1" applyFill="1" applyBorder="1" applyAlignment="1">
      <alignment horizontal="center"/>
    </xf>
    <xf numFmtId="2" fontId="28" fillId="0" borderId="10" xfId="0" applyNumberFormat="1" applyFont="1" applyFill="1" applyBorder="1" applyAlignment="1">
      <alignment horizontal="center"/>
    </xf>
    <xf numFmtId="2" fontId="28" fillId="0" borderId="11" xfId="0" applyNumberFormat="1" applyFont="1" applyFill="1" applyBorder="1" applyAlignment="1">
      <alignment horizontal="center"/>
    </xf>
    <xf numFmtId="2" fontId="25" fillId="0" borderId="9" xfId="0" applyNumberFormat="1" applyFont="1" applyFill="1" applyBorder="1" applyAlignment="1">
      <alignment horizontal="center" wrapText="1"/>
    </xf>
    <xf numFmtId="2" fontId="25" fillId="0" borderId="10" xfId="0" applyNumberFormat="1" applyFont="1" applyFill="1" applyBorder="1" applyAlignment="1">
      <alignment horizontal="center" wrapText="1"/>
    </xf>
    <xf numFmtId="2" fontId="25" fillId="0" borderId="11" xfId="0" applyNumberFormat="1" applyFont="1" applyFill="1" applyBorder="1" applyAlignment="1">
      <alignment horizontal="center" wrapText="1"/>
    </xf>
    <xf numFmtId="0" fontId="14" fillId="0" borderId="4" xfId="0" applyFont="1" applyBorder="1" applyAlignment="1">
      <alignment horizontal="left" vertical="top" wrapText="1"/>
    </xf>
    <xf numFmtId="0" fontId="14" fillId="0" borderId="6" xfId="0" applyFont="1" applyBorder="1" applyAlignment="1">
      <alignment horizontal="left" vertical="top" wrapText="1"/>
    </xf>
    <xf numFmtId="0" fontId="3" fillId="0" borderId="19" xfId="0" applyFont="1" applyBorder="1" applyAlignment="1">
      <alignment horizontal="center" vertical="center" wrapText="1"/>
    </xf>
    <xf numFmtId="0" fontId="25" fillId="0" borderId="19" xfId="0" applyFont="1" applyFill="1" applyBorder="1" applyAlignment="1">
      <alignment horizontal="center" vertical="center" wrapText="1"/>
    </xf>
    <xf numFmtId="0" fontId="25" fillId="0" borderId="9" xfId="0" applyFont="1" applyFill="1" applyBorder="1" applyAlignment="1">
      <alignment horizontal="center" vertical="center" wrapText="1"/>
    </xf>
    <xf numFmtId="0" fontId="25" fillId="0" borderId="10" xfId="0" applyFont="1" applyFill="1" applyBorder="1" applyAlignment="1">
      <alignment horizontal="center" vertical="center" wrapText="1"/>
    </xf>
    <xf numFmtId="0" fontId="25" fillId="0" borderId="11" xfId="0" applyFont="1" applyFill="1" applyBorder="1" applyAlignment="1">
      <alignment horizontal="center" vertical="center" wrapText="1"/>
    </xf>
    <xf numFmtId="0" fontId="25" fillId="0" borderId="7"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4" fillId="0" borderId="0" xfId="0" applyFont="1" applyFill="1" applyBorder="1" applyAlignment="1">
      <alignment horizontal="left" vertical="top" wrapText="1"/>
    </xf>
    <xf numFmtId="0" fontId="24" fillId="0" borderId="4" xfId="0" applyFont="1" applyFill="1" applyBorder="1" applyAlignment="1">
      <alignment horizontal="left" vertical="top" wrapText="1"/>
    </xf>
    <xf numFmtId="0" fontId="24" fillId="0" borderId="1" xfId="0" applyFont="1" applyFill="1" applyBorder="1" applyAlignment="1">
      <alignment horizontal="left" vertical="top" wrapText="1"/>
    </xf>
    <xf numFmtId="0" fontId="24" fillId="0" borderId="6" xfId="0" applyFont="1" applyFill="1" applyBorder="1" applyAlignment="1">
      <alignment horizontal="left" vertical="top" wrapText="1"/>
    </xf>
    <xf numFmtId="0" fontId="25" fillId="0" borderId="3" xfId="0" applyFont="1" applyFill="1" applyBorder="1" applyAlignment="1">
      <alignment horizontal="center" vertical="center" wrapText="1"/>
    </xf>
    <xf numFmtId="0" fontId="25" fillId="0" borderId="1" xfId="0" applyFont="1" applyFill="1" applyBorder="1" applyAlignment="1">
      <alignment horizontal="center" vertical="center" wrapText="1"/>
    </xf>
    <xf numFmtId="0" fontId="25" fillId="0" borderId="6" xfId="0" applyFont="1" applyFill="1" applyBorder="1" applyAlignment="1">
      <alignment horizontal="center" vertical="center" wrapText="1"/>
    </xf>
    <xf numFmtId="0" fontId="25" fillId="0" borderId="3" xfId="0" applyFont="1" applyFill="1" applyBorder="1" applyAlignment="1">
      <alignment horizontal="center"/>
    </xf>
    <xf numFmtId="0" fontId="25" fillId="0" borderId="1" xfId="0" applyFont="1" applyFill="1" applyBorder="1" applyAlignment="1">
      <alignment horizontal="center"/>
    </xf>
    <xf numFmtId="0" fontId="25" fillId="0" borderId="6" xfId="0" applyFont="1" applyFill="1" applyBorder="1" applyAlignment="1">
      <alignment horizontal="center"/>
    </xf>
    <xf numFmtId="0" fontId="24" fillId="14" borderId="4" xfId="0" applyFont="1" applyFill="1" applyBorder="1" applyAlignment="1">
      <alignment horizontal="center" vertical="center"/>
    </xf>
    <xf numFmtId="0" fontId="24" fillId="14" borderId="6" xfId="0" applyFont="1" applyFill="1" applyBorder="1" applyAlignment="1">
      <alignment horizontal="center" vertical="center"/>
    </xf>
    <xf numFmtId="0" fontId="25" fillId="0" borderId="5"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0" fillId="4" borderId="4" xfId="0" applyFont="1" applyFill="1" applyBorder="1" applyAlignment="1">
      <alignment horizontal="left" vertical="top"/>
    </xf>
    <xf numFmtId="0" fontId="0" fillId="4" borderId="6" xfId="0" applyFont="1" applyFill="1" applyBorder="1" applyAlignment="1">
      <alignment horizontal="left" vertical="top"/>
    </xf>
    <xf numFmtId="0" fontId="3" fillId="0" borderId="5" xfId="0" applyFont="1" applyBorder="1" applyAlignment="1">
      <alignment horizontal="center" vertical="center" wrapText="1"/>
    </xf>
    <xf numFmtId="0" fontId="3" fillId="0" borderId="0"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0" xfId="0" applyFont="1" applyBorder="1" applyAlignment="1">
      <alignment horizontal="center" vertical="center"/>
    </xf>
    <xf numFmtId="1" fontId="28" fillId="14" borderId="5" xfId="0" applyNumberFormat="1" applyFont="1" applyFill="1" applyBorder="1" applyAlignment="1">
      <alignment horizontal="center" vertical="center" wrapText="1"/>
    </xf>
    <xf numFmtId="1" fontId="28" fillId="14" borderId="0" xfId="0" applyNumberFormat="1" applyFont="1" applyFill="1" applyBorder="1" applyAlignment="1">
      <alignment horizontal="center" vertical="center" wrapText="1"/>
    </xf>
    <xf numFmtId="1" fontId="28" fillId="14" borderId="4" xfId="0" applyNumberFormat="1" applyFont="1" applyFill="1" applyBorder="1" applyAlignment="1">
      <alignment horizontal="center" vertical="center" wrapText="1"/>
    </xf>
    <xf numFmtId="1" fontId="8" fillId="7" borderId="5" xfId="0" applyNumberFormat="1" applyFont="1" applyFill="1" applyBorder="1" applyAlignment="1">
      <alignment horizontal="center" vertical="center" wrapText="1"/>
    </xf>
    <xf numFmtId="1" fontId="8" fillId="7" borderId="0" xfId="0" applyNumberFormat="1" applyFont="1" applyFill="1" applyBorder="1" applyAlignment="1">
      <alignment horizontal="center" vertical="center" wrapText="1"/>
    </xf>
    <xf numFmtId="1" fontId="8" fillId="7" borderId="4" xfId="0" applyNumberFormat="1" applyFont="1" applyFill="1" applyBorder="1" applyAlignment="1">
      <alignment horizontal="center" vertical="center" wrapText="1"/>
    </xf>
    <xf numFmtId="0" fontId="0" fillId="0" borderId="4" xfId="0" applyFont="1" applyFill="1" applyBorder="1" applyAlignment="1">
      <alignment horizontal="center" vertical="top"/>
    </xf>
    <xf numFmtId="1" fontId="18" fillId="0" borderId="3" xfId="0" applyNumberFormat="1" applyFont="1" applyFill="1" applyBorder="1" applyAlignment="1">
      <alignment horizontal="center" vertical="center" wrapText="1"/>
    </xf>
    <xf numFmtId="1" fontId="18" fillId="0" borderId="1" xfId="0" applyNumberFormat="1" applyFont="1" applyFill="1" applyBorder="1" applyAlignment="1">
      <alignment horizontal="center" vertical="center" wrapText="1"/>
    </xf>
    <xf numFmtId="1" fontId="18" fillId="0" borderId="9" xfId="0" applyNumberFormat="1" applyFont="1" applyFill="1" applyBorder="1" applyAlignment="1">
      <alignment horizontal="center" vertical="center" wrapText="1"/>
    </xf>
    <xf numFmtId="1" fontId="18" fillId="0" borderId="10" xfId="0" applyNumberFormat="1" applyFont="1" applyFill="1" applyBorder="1" applyAlignment="1">
      <alignment horizontal="center" vertical="center" wrapText="1"/>
    </xf>
    <xf numFmtId="1" fontId="18" fillId="0" borderId="11"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1" fontId="3" fillId="0" borderId="6" xfId="0" applyNumberFormat="1" applyFont="1" applyFill="1" applyBorder="1" applyAlignment="1">
      <alignment horizontal="center" vertical="center" wrapText="1"/>
    </xf>
    <xf numFmtId="0" fontId="0" fillId="0" borderId="4" xfId="0" applyFont="1" applyFill="1" applyBorder="1" applyAlignment="1">
      <alignment horizontal="center" vertical="top" wrapText="1"/>
    </xf>
    <xf numFmtId="1" fontId="18" fillId="0" borderId="6" xfId="0" applyNumberFormat="1" applyFont="1" applyFill="1" applyBorder="1" applyAlignment="1">
      <alignment horizontal="center" vertical="center" wrapText="1"/>
    </xf>
    <xf numFmtId="0" fontId="24" fillId="0" borderId="4" xfId="0" applyFont="1" applyFill="1" applyBorder="1" applyAlignment="1">
      <alignment horizontal="left" vertical="center" wrapText="1"/>
    </xf>
    <xf numFmtId="1" fontId="25" fillId="0" borderId="2" xfId="0" applyNumberFormat="1" applyFont="1" applyFill="1" applyBorder="1" applyAlignment="1">
      <alignment horizontal="center" vertical="center" wrapText="1"/>
    </xf>
    <xf numFmtId="1" fontId="25" fillId="0" borderId="3" xfId="0" applyNumberFormat="1" applyFont="1" applyFill="1" applyBorder="1" applyAlignment="1">
      <alignment horizontal="center" vertical="center" wrapText="1"/>
    </xf>
    <xf numFmtId="1" fontId="25" fillId="0" borderId="19" xfId="0" applyNumberFormat="1" applyFont="1" applyFill="1" applyBorder="1" applyAlignment="1">
      <alignment horizontal="center" vertical="center" wrapText="1"/>
    </xf>
    <xf numFmtId="1" fontId="25" fillId="0" borderId="9" xfId="0" applyNumberFormat="1" applyFont="1" applyFill="1" applyBorder="1" applyAlignment="1">
      <alignment horizontal="center" vertical="center" wrapText="1"/>
    </xf>
    <xf numFmtId="0" fontId="24" fillId="0" borderId="4" xfId="0" applyFont="1" applyFill="1" applyBorder="1" applyAlignment="1">
      <alignment horizontal="left" vertical="top"/>
    </xf>
    <xf numFmtId="0" fontId="25" fillId="0" borderId="19" xfId="0" applyFont="1" applyFill="1" applyBorder="1" applyAlignment="1">
      <alignment horizontal="center" wrapText="1"/>
    </xf>
    <xf numFmtId="1" fontId="25" fillId="0" borderId="11" xfId="0" applyNumberFormat="1" applyFont="1" applyFill="1" applyBorder="1" applyAlignment="1">
      <alignment horizontal="center" vertical="center" wrapText="1"/>
    </xf>
    <xf numFmtId="0" fontId="25" fillId="0" borderId="9" xfId="0" applyFont="1" applyFill="1" applyBorder="1" applyAlignment="1">
      <alignment horizontal="center"/>
    </xf>
    <xf numFmtId="0" fontId="25" fillId="0" borderId="10" xfId="0" applyFont="1" applyFill="1" applyBorder="1" applyAlignment="1">
      <alignment horizontal="center"/>
    </xf>
    <xf numFmtId="0" fontId="25" fillId="0" borderId="11" xfId="0" applyFont="1" applyFill="1" applyBorder="1" applyAlignment="1">
      <alignment horizontal="center"/>
    </xf>
    <xf numFmtId="1" fontId="35" fillId="0" borderId="19" xfId="0" applyNumberFormat="1" applyFont="1" applyFill="1" applyBorder="1" applyAlignment="1">
      <alignment horizontal="center" vertical="center"/>
    </xf>
    <xf numFmtId="1" fontId="35" fillId="0" borderId="9" xfId="0" applyNumberFormat="1" applyFont="1" applyFill="1" applyBorder="1" applyAlignment="1">
      <alignment horizontal="center" vertical="center" wrapText="1"/>
    </xf>
    <xf numFmtId="1" fontId="35" fillId="0" borderId="10" xfId="0" applyNumberFormat="1" applyFont="1" applyFill="1" applyBorder="1" applyAlignment="1">
      <alignment horizontal="center" vertical="center" wrapText="1"/>
    </xf>
    <xf numFmtId="1" fontId="35" fillId="0" borderId="11" xfId="0" applyNumberFormat="1" applyFont="1" applyFill="1" applyBorder="1" applyAlignment="1">
      <alignment horizontal="center" vertical="center" wrapText="1"/>
    </xf>
    <xf numFmtId="1" fontId="35" fillId="0" borderId="19" xfId="0" applyNumberFormat="1" applyFont="1" applyFill="1" applyBorder="1" applyAlignment="1">
      <alignment horizontal="center" vertical="center" wrapText="1"/>
    </xf>
    <xf numFmtId="0" fontId="36" fillId="0" borderId="19" xfId="0" applyFont="1" applyFill="1" applyBorder="1" applyAlignment="1">
      <alignment horizontal="center"/>
    </xf>
    <xf numFmtId="1" fontId="35" fillId="0" borderId="1" xfId="0" applyNumberFormat="1" applyFont="1" applyFill="1" applyBorder="1" applyAlignment="1">
      <alignment horizontal="center" vertical="center"/>
    </xf>
    <xf numFmtId="1" fontId="35" fillId="0" borderId="6" xfId="0" applyNumberFormat="1" applyFont="1" applyFill="1" applyBorder="1" applyAlignment="1">
      <alignment horizontal="center" vertical="center"/>
    </xf>
    <xf numFmtId="1" fontId="35" fillId="0" borderId="3" xfId="0" applyNumberFormat="1" applyFont="1" applyFill="1" applyBorder="1" applyAlignment="1">
      <alignment horizontal="center" vertical="center" wrapText="1"/>
    </xf>
    <xf numFmtId="1" fontId="35" fillId="0" borderId="1" xfId="0" applyNumberFormat="1" applyFont="1" applyFill="1" applyBorder="1" applyAlignment="1">
      <alignment horizontal="center" vertical="center" wrapText="1"/>
    </xf>
    <xf numFmtId="0" fontId="24" fillId="0" borderId="2" xfId="0" applyFont="1" applyFill="1" applyBorder="1" applyAlignment="1">
      <alignment horizontal="center"/>
    </xf>
    <xf numFmtId="0" fontId="24" fillId="0" borderId="3" xfId="0" applyFont="1" applyFill="1" applyBorder="1" applyAlignment="1">
      <alignment horizontal="center"/>
    </xf>
  </cellXfs>
  <cellStyles count="11">
    <cellStyle name="20 % - Accent1" xfId="3" builtinId="30"/>
    <cellStyle name="Lien hypertexte" xfId="4" builtinId="8"/>
    <cellStyle name="Milliers" xfId="1" builtinId="3"/>
    <cellStyle name="Milliers 2" xfId="8"/>
    <cellStyle name="Milliers 3" xfId="10"/>
    <cellStyle name="Milliers 4" xfId="9"/>
    <cellStyle name="Normal" xfId="0" builtinId="0"/>
    <cellStyle name="Normal 2" xfId="6"/>
    <cellStyle name="Normal 21 2" xfId="5"/>
    <cellStyle name="Pourcentage" xfId="2" builtinId="5"/>
    <cellStyle name="Pourcentage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styles" Target="styles.xml"/><Relationship Id="rId148"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externalLink" Target="externalLinks/externalLink1.xml"/><Relationship Id="rId14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theme" Target="theme/theme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3.xml"/><Relationship Id="rId1" Type="http://schemas.microsoft.com/office/2011/relationships/chartStyle" Target="style13.xml"/></Relationships>
</file>

<file path=xl/charts/_rels/chart17.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8.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22.xml"/><Relationship Id="rId1" Type="http://schemas.microsoft.com/office/2011/relationships/chartStyle" Target="style22.xml"/></Relationships>
</file>

<file path=xl/charts/_rels/chart26.xml.rels><?xml version="1.0" encoding="UTF-8" standalone="yes"?>
<Relationships xmlns="http://schemas.openxmlformats.org/package/2006/relationships"><Relationship Id="rId2" Type="http://schemas.openxmlformats.org/officeDocument/2006/relationships/chartUserShapes" Target="../drawings/drawing30.xml"/><Relationship Id="rId1" Type="http://schemas.openxmlformats.org/officeDocument/2006/relationships/themeOverride" Target="../theme/themeOverride1.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9.xml"/><Relationship Id="rId1" Type="http://schemas.microsoft.com/office/2011/relationships/chartStyle" Target="style29.xml"/></Relationships>
</file>

<file path=xl/charts/_rels/chart3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30.xml"/><Relationship Id="rId1" Type="http://schemas.microsoft.com/office/2011/relationships/chartStyle" Target="style30.xml"/></Relationships>
</file>

<file path=xl/charts/_rels/chart37.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8.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9.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0.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1.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2.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3.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4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39.xml"/><Relationship Id="rId1" Type="http://schemas.microsoft.com/office/2011/relationships/chartStyle" Target="style39.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122969540866901E-2"/>
          <c:y val="7.5231828196044861E-2"/>
          <c:w val="0.94909984995205876"/>
          <c:h val="0.82523414259156758"/>
        </c:manualLayout>
      </c:layout>
      <c:barChart>
        <c:barDir val="col"/>
        <c:grouping val="stacked"/>
        <c:varyColors val="0"/>
        <c:ser>
          <c:idx val="0"/>
          <c:order val="0"/>
          <c:tx>
            <c:strRef>
              <c:f>'F1.Etat_civil'!$A$7</c:f>
              <c:strCache>
                <c:ptCount val="1"/>
                <c:pt idx="0">
                  <c:v>Etablissements de crédit (EC)</c:v>
                </c:pt>
              </c:strCache>
            </c:strRef>
          </c:tx>
          <c:spPr>
            <a:solidFill>
              <a:srgbClr val="5089BC"/>
            </a:solidFill>
            <a:ln w="6350">
              <a:noFill/>
            </a:ln>
          </c:spPr>
          <c:invertIfNegative val="0"/>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'F1.Etat_civil'!$B$7:$AF$7</c:f>
              <c:numCache>
                <c:formatCode>#,##0</c:formatCode>
                <c:ptCount val="31"/>
                <c:pt idx="0">
                  <c:v>1863</c:v>
                </c:pt>
                <c:pt idx="1">
                  <c:v>1736</c:v>
                </c:pt>
                <c:pt idx="2">
                  <c:v>1674</c:v>
                </c:pt>
                <c:pt idx="3">
                  <c:v>1632</c:v>
                </c:pt>
                <c:pt idx="4">
                  <c:v>1469</c:v>
                </c:pt>
                <c:pt idx="5">
                  <c:v>1411</c:v>
                </c:pt>
                <c:pt idx="6">
                  <c:v>1300</c:v>
                </c:pt>
                <c:pt idx="7">
                  <c:v>1242</c:v>
                </c:pt>
                <c:pt idx="8">
                  <c:v>1176</c:v>
                </c:pt>
                <c:pt idx="9">
                  <c:v>1118</c:v>
                </c:pt>
                <c:pt idx="10">
                  <c:v>1070</c:v>
                </c:pt>
                <c:pt idx="11">
                  <c:v>1014</c:v>
                </c:pt>
                <c:pt idx="12">
                  <c:v>964</c:v>
                </c:pt>
                <c:pt idx="13">
                  <c:v>918</c:v>
                </c:pt>
                <c:pt idx="14">
                  <c:v>883</c:v>
                </c:pt>
                <c:pt idx="15">
                  <c:v>852</c:v>
                </c:pt>
                <c:pt idx="16">
                  <c:v>776</c:v>
                </c:pt>
                <c:pt idx="17">
                  <c:v>750</c:v>
                </c:pt>
                <c:pt idx="18">
                  <c:v>733</c:v>
                </c:pt>
                <c:pt idx="19">
                  <c:v>707</c:v>
                </c:pt>
                <c:pt idx="20">
                  <c:v>680</c:v>
                </c:pt>
                <c:pt idx="21">
                  <c:v>659</c:v>
                </c:pt>
                <c:pt idx="22">
                  <c:v>639</c:v>
                </c:pt>
                <c:pt idx="23">
                  <c:v>490</c:v>
                </c:pt>
                <c:pt idx="24">
                  <c:v>472</c:v>
                </c:pt>
                <c:pt idx="25">
                  <c:v>444</c:v>
                </c:pt>
                <c:pt idx="26">
                  <c:v>424</c:v>
                </c:pt>
                <c:pt idx="27">
                  <c:v>414</c:v>
                </c:pt>
                <c:pt idx="28">
                  <c:v>424</c:v>
                </c:pt>
                <c:pt idx="29">
                  <c:v>413</c:v>
                </c:pt>
                <c:pt idx="30">
                  <c:v>403</c:v>
                </c:pt>
              </c:numCache>
            </c:numRef>
          </c:val>
          <c:extLst>
            <c:ext xmlns:c16="http://schemas.microsoft.com/office/drawing/2014/chart" uri="{C3380CC4-5D6E-409C-BE32-E72D297353CC}">
              <c16:uniqueId val="{00000000-A31B-436A-AFB4-B48A7DFFC3D3}"/>
            </c:ext>
          </c:extLst>
        </c:ser>
        <c:ser>
          <c:idx val="4"/>
          <c:order val="1"/>
          <c:tx>
            <c:strRef>
              <c:f>'F1.Etat_civil'!$A$8</c:f>
              <c:strCache>
                <c:ptCount val="1"/>
                <c:pt idx="0">
                  <c:v>Sociétés de financement (SF)</c:v>
                </c:pt>
              </c:strCache>
            </c:strRef>
          </c:tx>
          <c:spPr>
            <a:solidFill>
              <a:srgbClr val="00CCFF"/>
            </a:solidFill>
          </c:spPr>
          <c:invertIfNegative val="0"/>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'F1.Etat_civil'!$B$8:$AF$8</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134</c:v>
                </c:pt>
                <c:pt idx="24">
                  <c:v>175</c:v>
                </c:pt>
                <c:pt idx="25">
                  <c:v>178</c:v>
                </c:pt>
                <c:pt idx="26">
                  <c:v>181</c:v>
                </c:pt>
                <c:pt idx="27">
                  <c:v>175</c:v>
                </c:pt>
                <c:pt idx="28">
                  <c:v>163</c:v>
                </c:pt>
                <c:pt idx="29">
                  <c:v>156</c:v>
                </c:pt>
                <c:pt idx="30">
                  <c:v>151</c:v>
                </c:pt>
              </c:numCache>
            </c:numRef>
          </c:val>
          <c:extLst>
            <c:ext xmlns:c16="http://schemas.microsoft.com/office/drawing/2014/chart" uri="{C3380CC4-5D6E-409C-BE32-E72D297353CC}">
              <c16:uniqueId val="{00000001-A31B-436A-AFB4-B48A7DFFC3D3}"/>
            </c:ext>
          </c:extLst>
        </c:ser>
        <c:ser>
          <c:idx val="1"/>
          <c:order val="2"/>
          <c:tx>
            <c:strRef>
              <c:f>'F1.Etat_civil'!$A$9</c:f>
              <c:strCache>
                <c:ptCount val="1"/>
                <c:pt idx="0">
                  <c:v>Entreprises d'investissement (EI)</c:v>
                </c:pt>
              </c:strCache>
            </c:strRef>
          </c:tx>
          <c:spPr>
            <a:solidFill>
              <a:srgbClr val="70AD47"/>
            </a:solidFill>
            <a:ln>
              <a:noFill/>
            </a:ln>
          </c:spPr>
          <c:invertIfNegative val="0"/>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'F1.Etat_civil'!$B$9:$AF$9</c:f>
              <c:numCache>
                <c:formatCode>#,##0</c:formatCode>
                <c:ptCount val="31"/>
                <c:pt idx="0">
                  <c:v>0</c:v>
                </c:pt>
                <c:pt idx="1">
                  <c:v>0</c:v>
                </c:pt>
                <c:pt idx="2">
                  <c:v>0</c:v>
                </c:pt>
                <c:pt idx="3">
                  <c:v>0</c:v>
                </c:pt>
                <c:pt idx="4">
                  <c:v>0</c:v>
                </c:pt>
                <c:pt idx="5">
                  <c:v>129</c:v>
                </c:pt>
                <c:pt idx="6">
                  <c:v>189</c:v>
                </c:pt>
                <c:pt idx="7">
                  <c:v>172</c:v>
                </c:pt>
                <c:pt idx="8">
                  <c:v>172</c:v>
                </c:pt>
                <c:pt idx="9">
                  <c:v>184</c:v>
                </c:pt>
                <c:pt idx="10">
                  <c:v>188</c:v>
                </c:pt>
                <c:pt idx="11">
                  <c:v>168</c:v>
                </c:pt>
                <c:pt idx="12">
                  <c:v>166</c:v>
                </c:pt>
                <c:pt idx="13">
                  <c:v>152</c:v>
                </c:pt>
                <c:pt idx="14">
                  <c:v>146</c:v>
                </c:pt>
                <c:pt idx="15">
                  <c:v>145</c:v>
                </c:pt>
                <c:pt idx="16">
                  <c:v>149</c:v>
                </c:pt>
                <c:pt idx="17">
                  <c:v>155</c:v>
                </c:pt>
                <c:pt idx="18">
                  <c:v>151</c:v>
                </c:pt>
                <c:pt idx="19">
                  <c:v>156</c:v>
                </c:pt>
                <c:pt idx="20">
                  <c:v>150</c:v>
                </c:pt>
                <c:pt idx="21">
                  <c:v>143</c:v>
                </c:pt>
                <c:pt idx="22">
                  <c:v>137</c:v>
                </c:pt>
                <c:pt idx="23">
                  <c:v>130</c:v>
                </c:pt>
                <c:pt idx="24">
                  <c:v>132</c:v>
                </c:pt>
                <c:pt idx="25">
                  <c:v>131</c:v>
                </c:pt>
                <c:pt idx="26">
                  <c:v>132</c:v>
                </c:pt>
                <c:pt idx="27">
                  <c:v>146</c:v>
                </c:pt>
                <c:pt idx="28">
                  <c:v>152</c:v>
                </c:pt>
                <c:pt idx="29">
                  <c:v>149</c:v>
                </c:pt>
                <c:pt idx="30">
                  <c:v>135</c:v>
                </c:pt>
              </c:numCache>
            </c:numRef>
          </c:val>
          <c:extLst>
            <c:ext xmlns:c16="http://schemas.microsoft.com/office/drawing/2014/chart" uri="{C3380CC4-5D6E-409C-BE32-E72D297353CC}">
              <c16:uniqueId val="{00000002-A31B-436A-AFB4-B48A7DFFC3D3}"/>
            </c:ext>
          </c:extLst>
        </c:ser>
        <c:ser>
          <c:idx val="3"/>
          <c:order val="3"/>
          <c:tx>
            <c:strRef>
              <c:f>'F1.Etat_civil'!$A$11</c:f>
              <c:strCache>
                <c:ptCount val="1"/>
                <c:pt idx="0">
                  <c:v>Etablissements de paiement (EP)</c:v>
                </c:pt>
              </c:strCache>
            </c:strRef>
          </c:tx>
          <c:spPr>
            <a:solidFill>
              <a:srgbClr val="FABE00"/>
            </a:solidFill>
            <a:ln>
              <a:noFill/>
            </a:ln>
          </c:spPr>
          <c:invertIfNegative val="0"/>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'F1.Etat_civil'!$B$11:$AF$11</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4</c:v>
                </c:pt>
                <c:pt idx="20">
                  <c:v>16</c:v>
                </c:pt>
                <c:pt idx="21">
                  <c:v>22</c:v>
                </c:pt>
                <c:pt idx="22">
                  <c:v>27</c:v>
                </c:pt>
                <c:pt idx="23">
                  <c:v>33</c:v>
                </c:pt>
                <c:pt idx="24">
                  <c:v>35</c:v>
                </c:pt>
                <c:pt idx="25">
                  <c:v>40</c:v>
                </c:pt>
                <c:pt idx="26">
                  <c:v>45</c:v>
                </c:pt>
                <c:pt idx="27">
                  <c:v>49</c:v>
                </c:pt>
                <c:pt idx="28">
                  <c:v>63</c:v>
                </c:pt>
                <c:pt idx="29">
                  <c:v>59</c:v>
                </c:pt>
                <c:pt idx="30">
                  <c:v>59</c:v>
                </c:pt>
              </c:numCache>
            </c:numRef>
          </c:val>
          <c:extLst>
            <c:ext xmlns:c16="http://schemas.microsoft.com/office/drawing/2014/chart" uri="{C3380CC4-5D6E-409C-BE32-E72D297353CC}">
              <c16:uniqueId val="{00000003-A31B-436A-AFB4-B48A7DFFC3D3}"/>
            </c:ext>
          </c:extLst>
        </c:ser>
        <c:ser>
          <c:idx val="2"/>
          <c:order val="4"/>
          <c:tx>
            <c:strRef>
              <c:f>'F1.Etat_civil'!$A$10</c:f>
              <c:strCache>
                <c:ptCount val="1"/>
                <c:pt idx="0">
                  <c:v>Etablissements de monnaie électronique (EME)</c:v>
                </c:pt>
              </c:strCache>
            </c:strRef>
          </c:tx>
          <c:spPr>
            <a:solidFill>
              <a:srgbClr val="800000"/>
            </a:solidFill>
          </c:spPr>
          <c:invertIfNegative val="0"/>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'F1.Etat_civil'!$B$10:$AF$10</c:f>
              <c:numCache>
                <c:formatCode>#,##0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c:v>
                </c:pt>
                <c:pt idx="23">
                  <c:v>5</c:v>
                </c:pt>
                <c:pt idx="24">
                  <c:v>7</c:v>
                </c:pt>
                <c:pt idx="25">
                  <c:v>8</c:v>
                </c:pt>
                <c:pt idx="26">
                  <c:v>12</c:v>
                </c:pt>
                <c:pt idx="27">
                  <c:v>16</c:v>
                </c:pt>
                <c:pt idx="28">
                  <c:v>21</c:v>
                </c:pt>
                <c:pt idx="29">
                  <c:v>21</c:v>
                </c:pt>
                <c:pt idx="30">
                  <c:v>21</c:v>
                </c:pt>
              </c:numCache>
            </c:numRef>
          </c:val>
          <c:extLst>
            <c:ext xmlns:c16="http://schemas.microsoft.com/office/drawing/2014/chart" uri="{C3380CC4-5D6E-409C-BE32-E72D297353CC}">
              <c16:uniqueId val="{00000004-A31B-436A-AFB4-B48A7DFFC3D3}"/>
            </c:ext>
          </c:extLst>
        </c:ser>
        <c:ser>
          <c:idx val="5"/>
          <c:order val="5"/>
          <c:tx>
            <c:v>Total</c:v>
          </c:tx>
          <c:spPr>
            <a:noFill/>
            <a:ln>
              <a:noFill/>
            </a:ln>
          </c:spPr>
          <c:invertIfNegative val="0"/>
          <c:dLbls>
            <c:spPr>
              <a:noFill/>
              <a:ln>
                <a:noFill/>
              </a:ln>
              <a:effectLst/>
            </c:spPr>
            <c:txPr>
              <a:bodyPr wrap="square" lIns="38100" tIns="19050" rIns="38100" bIns="19050" anchor="ctr">
                <a:spAutoFit/>
              </a:bodyPr>
              <a:lstStyle/>
              <a:p>
                <a:pPr>
                  <a:defRPr sz="1050" b="1"/>
                </a:pPr>
                <a:endParaRPr lang="fr-F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'F1.Etat_civil'!$B$6:$AF$6</c:f>
              <c:numCache>
                <c:formatCode>General</c:formatCode>
                <c:ptCount val="3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pt idx="21">
                  <c:v>2012</c:v>
                </c:pt>
                <c:pt idx="22">
                  <c:v>2013</c:v>
                </c:pt>
                <c:pt idx="23">
                  <c:v>2014</c:v>
                </c:pt>
                <c:pt idx="24">
                  <c:v>2015</c:v>
                </c:pt>
                <c:pt idx="25">
                  <c:v>2016</c:v>
                </c:pt>
                <c:pt idx="26">
                  <c:v>2017</c:v>
                </c:pt>
                <c:pt idx="27">
                  <c:v>2018</c:v>
                </c:pt>
                <c:pt idx="28">
                  <c:v>2019</c:v>
                </c:pt>
                <c:pt idx="29">
                  <c:v>2020</c:v>
                </c:pt>
                <c:pt idx="30">
                  <c:v>2021</c:v>
                </c:pt>
              </c:numCache>
            </c:numRef>
          </c:cat>
          <c:val>
            <c:numRef>
              <c:f>'F1.Etat_civil'!$B$13:$AF$13</c:f>
              <c:numCache>
                <c:formatCode>#,##0</c:formatCode>
                <c:ptCount val="31"/>
                <c:pt idx="0">
                  <c:v>1863</c:v>
                </c:pt>
                <c:pt idx="1">
                  <c:v>1736</c:v>
                </c:pt>
                <c:pt idx="2">
                  <c:v>1674</c:v>
                </c:pt>
                <c:pt idx="3">
                  <c:v>1632</c:v>
                </c:pt>
                <c:pt idx="4">
                  <c:v>1469</c:v>
                </c:pt>
                <c:pt idx="5">
                  <c:v>1540</c:v>
                </c:pt>
                <c:pt idx="6">
                  <c:v>1489</c:v>
                </c:pt>
                <c:pt idx="7">
                  <c:v>1414</c:v>
                </c:pt>
                <c:pt idx="8">
                  <c:v>1348</c:v>
                </c:pt>
                <c:pt idx="9">
                  <c:v>1302</c:v>
                </c:pt>
                <c:pt idx="10">
                  <c:v>1258</c:v>
                </c:pt>
                <c:pt idx="11">
                  <c:v>1182</c:v>
                </c:pt>
                <c:pt idx="12">
                  <c:v>1130</c:v>
                </c:pt>
                <c:pt idx="13">
                  <c:v>1070</c:v>
                </c:pt>
                <c:pt idx="14">
                  <c:v>1029</c:v>
                </c:pt>
                <c:pt idx="15">
                  <c:v>997</c:v>
                </c:pt>
                <c:pt idx="16">
                  <c:v>925</c:v>
                </c:pt>
                <c:pt idx="17">
                  <c:v>905</c:v>
                </c:pt>
                <c:pt idx="18">
                  <c:v>884</c:v>
                </c:pt>
                <c:pt idx="19">
                  <c:v>867</c:v>
                </c:pt>
                <c:pt idx="20">
                  <c:v>846</c:v>
                </c:pt>
                <c:pt idx="21">
                  <c:v>824</c:v>
                </c:pt>
                <c:pt idx="22">
                  <c:v>806</c:v>
                </c:pt>
                <c:pt idx="23">
                  <c:v>792</c:v>
                </c:pt>
                <c:pt idx="24">
                  <c:v>821</c:v>
                </c:pt>
                <c:pt idx="25">
                  <c:v>801</c:v>
                </c:pt>
                <c:pt idx="26">
                  <c:v>794</c:v>
                </c:pt>
                <c:pt idx="27">
                  <c:v>800</c:v>
                </c:pt>
                <c:pt idx="28">
                  <c:v>823</c:v>
                </c:pt>
                <c:pt idx="29">
                  <c:v>798</c:v>
                </c:pt>
                <c:pt idx="30">
                  <c:v>769</c:v>
                </c:pt>
              </c:numCache>
            </c:numRef>
          </c:val>
          <c:extLst>
            <c:ext xmlns:c16="http://schemas.microsoft.com/office/drawing/2014/chart" uri="{C3380CC4-5D6E-409C-BE32-E72D297353CC}">
              <c16:uniqueId val="{00000005-A31B-436A-AFB4-B48A7DFFC3D3}"/>
            </c:ext>
          </c:extLst>
        </c:ser>
        <c:dLbls>
          <c:showLegendKey val="0"/>
          <c:showVal val="0"/>
          <c:showCatName val="0"/>
          <c:showSerName val="0"/>
          <c:showPercent val="0"/>
          <c:showBubbleSize val="0"/>
        </c:dLbls>
        <c:gapWidth val="150"/>
        <c:overlap val="100"/>
        <c:axId val="389618304"/>
        <c:axId val="389628288"/>
      </c:barChart>
      <c:catAx>
        <c:axId val="389618304"/>
        <c:scaling>
          <c:orientation val="minMax"/>
        </c:scaling>
        <c:delete val="0"/>
        <c:axPos val="b"/>
        <c:majorGridlines>
          <c:spPr>
            <a:ln w="3810">
              <a:noFill/>
              <a:prstDash val="solid"/>
            </a:ln>
          </c:spPr>
        </c:majorGridlines>
        <c:numFmt formatCode="General" sourceLinked="0"/>
        <c:majorTickMark val="out"/>
        <c:minorTickMark val="none"/>
        <c:tickLblPos val="low"/>
        <c:spPr>
          <a:ln w="9525">
            <a:solidFill>
              <a:srgbClr val="000000"/>
            </a:solidFill>
            <a:prstDash val="solid"/>
          </a:ln>
        </c:spPr>
        <c:txPr>
          <a:bodyPr rot="0" vert="horz" anchor="t" anchorCtr="0"/>
          <a:lstStyle/>
          <a:p>
            <a:pPr>
              <a:defRPr sz="1050" b="0">
                <a:solidFill>
                  <a:srgbClr val="000000"/>
                </a:solidFill>
                <a:latin typeface="Calibri"/>
                <a:ea typeface="Calibri"/>
                <a:cs typeface="Calibri"/>
              </a:defRPr>
            </a:pPr>
            <a:endParaRPr lang="fr-FR"/>
          </a:p>
        </c:txPr>
        <c:crossAx val="389628288"/>
        <c:crossesAt val="0"/>
        <c:auto val="1"/>
        <c:lblAlgn val="ctr"/>
        <c:lblOffset val="100"/>
        <c:tickLblSkip val="1"/>
        <c:tickMarkSkip val="1"/>
        <c:noMultiLvlLbl val="0"/>
      </c:catAx>
      <c:valAx>
        <c:axId val="389628288"/>
        <c:scaling>
          <c:orientation val="minMax"/>
          <c:max val="2000"/>
          <c:min val="0"/>
        </c:scaling>
        <c:delete val="0"/>
        <c:axPos val="l"/>
        <c:majorGridlines>
          <c:spPr>
            <a:ln w="3810">
              <a:solidFill>
                <a:srgbClr val="D9D9D9"/>
              </a:solidFill>
              <a:prstDash val="solid"/>
            </a:ln>
          </c:spPr>
        </c:majorGridlines>
        <c:numFmt formatCode="#,##0" sourceLinked="1"/>
        <c:majorTickMark val="out"/>
        <c:minorTickMark val="none"/>
        <c:tickLblPos val="nextTo"/>
        <c:spPr>
          <a:ln w="9525">
            <a:solidFill>
              <a:srgbClr val="000000"/>
            </a:solidFill>
            <a:prstDash val="solid"/>
          </a:ln>
        </c:spPr>
        <c:txPr>
          <a:bodyPr/>
          <a:lstStyle/>
          <a:p>
            <a:pPr>
              <a:defRPr sz="1050">
                <a:solidFill>
                  <a:srgbClr val="000000"/>
                </a:solidFill>
                <a:latin typeface="Calibri"/>
                <a:ea typeface="Calibri"/>
                <a:cs typeface="Calibri"/>
              </a:defRPr>
            </a:pPr>
            <a:endParaRPr lang="fr-FR"/>
          </a:p>
        </c:txPr>
        <c:crossAx val="389618304"/>
        <c:crosses val="autoZero"/>
        <c:crossBetween val="between"/>
        <c:majorUnit val="250"/>
      </c:valAx>
      <c:spPr>
        <a:solidFill>
          <a:sysClr val="window" lastClr="FFFFFF"/>
        </a:solid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r"/>
      <c:legendEntry>
        <c:idx val="0"/>
        <c:txPr>
          <a:bodyPr/>
          <a:lstStyle/>
          <a:p>
            <a:pPr>
              <a:defRPr sz="1050">
                <a:solidFill>
                  <a:schemeClr val="bg1"/>
                </a:solidFill>
                <a:latin typeface="Calibri"/>
                <a:ea typeface="Calibri"/>
                <a:cs typeface="Calibri"/>
              </a:defRPr>
            </a:pPr>
            <a:endParaRPr lang="fr-FR"/>
          </a:p>
        </c:txPr>
      </c:legendEntry>
      <c:layout>
        <c:manualLayout>
          <c:xMode val="edge"/>
          <c:yMode val="edge"/>
          <c:x val="0.63744662894646797"/>
          <c:y val="3.8346889123835309E-3"/>
          <c:w val="0.32508835118315416"/>
          <c:h val="0.36257389937106921"/>
        </c:manualLayout>
      </c:layout>
      <c:overlay val="0"/>
      <c:spPr>
        <a:ln>
          <a:noFill/>
        </a:ln>
      </c:spPr>
      <c:txPr>
        <a:bodyPr/>
        <a:lstStyle/>
        <a:p>
          <a:pPr>
            <a:defRPr sz="1050">
              <a:solidFill>
                <a:srgbClr val="000000"/>
              </a:solidFill>
              <a:latin typeface="Calibri"/>
              <a:ea typeface="Calibri"/>
              <a:cs typeface="Calibri"/>
            </a:defRPr>
          </a:pPr>
          <a:endParaRPr lang="fr-FR"/>
        </a:p>
      </c:txPr>
    </c:legend>
    <c:plotVisOnly val="1"/>
    <c:dispBlanksAs val="gap"/>
    <c:showDLblsOverMax val="0"/>
  </c:chart>
  <c:spPr>
    <a:noFill/>
    <a:ln w="9525">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265477674043357E-2"/>
          <c:y val="9.6277773718871792E-2"/>
          <c:w val="0.85694572074510067"/>
          <c:h val="0.71322682036417495"/>
        </c:manualLayout>
      </c:layout>
      <c:barChart>
        <c:barDir val="col"/>
        <c:grouping val="clustered"/>
        <c:varyColors val="0"/>
        <c:ser>
          <c:idx val="0"/>
          <c:order val="0"/>
          <c:tx>
            <c:strRef>
              <c:f>'F3.Total_bilan'!$B$5</c:f>
              <c:strCache>
                <c:ptCount val="1"/>
                <c:pt idx="0">
                  <c:v>Total de bilan du système bancaire français</c:v>
                </c:pt>
              </c:strCache>
            </c:strRef>
          </c:tx>
          <c:spPr>
            <a:solidFill>
              <a:srgbClr val="66CCFF"/>
            </a:solidFill>
            <a:ln>
              <a:solidFill>
                <a:srgbClr val="66CCFF"/>
              </a:solidFill>
            </a:ln>
          </c:spPr>
          <c:invertIfNegative val="0"/>
          <c:cat>
            <c:numRef>
              <c:f>'F3.Total_bilan'!$A$6:$A$30</c:f>
              <c:numCache>
                <c:formatCode>General</c:formatCode>
                <c:ptCount val="2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numCache>
            </c:numRef>
          </c:cat>
          <c:val>
            <c:numRef>
              <c:f>'F3.Total_bilan'!$B$6:$B$30</c:f>
              <c:numCache>
                <c:formatCode>#\ ##0_ ;\-#\ ##0\ </c:formatCode>
                <c:ptCount val="25"/>
                <c:pt idx="0">
                  <c:v>2242.2918127255321</c:v>
                </c:pt>
                <c:pt idx="1">
                  <c:v>2371.6858577620178</c:v>
                </c:pt>
                <c:pt idx="2">
                  <c:v>2699.3698690000001</c:v>
                </c:pt>
                <c:pt idx="3">
                  <c:v>2846.3070159999997</c:v>
                </c:pt>
                <c:pt idx="4">
                  <c:v>3155.7927400000003</c:v>
                </c:pt>
                <c:pt idx="5">
                  <c:v>2843.9839009999996</c:v>
                </c:pt>
                <c:pt idx="6">
                  <c:v>3030.3703909999999</c:v>
                </c:pt>
                <c:pt idx="7">
                  <c:v>3771.5872340000001</c:v>
                </c:pt>
                <c:pt idx="8">
                  <c:v>4908.1883070000003</c:v>
                </c:pt>
                <c:pt idx="9">
                  <c:v>6598.2858839999999</c:v>
                </c:pt>
                <c:pt idx="10">
                  <c:v>6985.4857820000007</c:v>
                </c:pt>
                <c:pt idx="11">
                  <c:v>8082.2515480000002</c:v>
                </c:pt>
                <c:pt idx="12">
                  <c:v>7247.723148</c:v>
                </c:pt>
                <c:pt idx="13">
                  <c:v>7407.4209453183985</c:v>
                </c:pt>
                <c:pt idx="14">
                  <c:v>7788.3494372522591</c:v>
                </c:pt>
                <c:pt idx="15">
                  <c:v>7910.1823438036718</c:v>
                </c:pt>
                <c:pt idx="16">
                  <c:v>7323.1083967406048</c:v>
                </c:pt>
                <c:pt idx="17">
                  <c:v>7858.3087453589724</c:v>
                </c:pt>
                <c:pt idx="18">
                  <c:v>7642.7912994679527</c:v>
                </c:pt>
                <c:pt idx="19">
                  <c:v>7887.2086909388572</c:v>
                </c:pt>
                <c:pt idx="20">
                  <c:v>7729.6808260538901</c:v>
                </c:pt>
                <c:pt idx="21">
                  <c:v>8096.7925132260843</c:v>
                </c:pt>
                <c:pt idx="22">
                  <c:v>8671.2065996605397</c:v>
                </c:pt>
                <c:pt idx="23">
                  <c:v>9641.0130698876947</c:v>
                </c:pt>
                <c:pt idx="24">
                  <c:v>9934.412412934229</c:v>
                </c:pt>
              </c:numCache>
            </c:numRef>
          </c:val>
          <c:extLst>
            <c:ext xmlns:c16="http://schemas.microsoft.com/office/drawing/2014/chart" uri="{C3380CC4-5D6E-409C-BE32-E72D297353CC}">
              <c16:uniqueId val="{00000000-488E-482C-9656-6CD2BD34B4AD}"/>
            </c:ext>
          </c:extLst>
        </c:ser>
        <c:dLbls>
          <c:showLegendKey val="0"/>
          <c:showVal val="0"/>
          <c:showCatName val="0"/>
          <c:showSerName val="0"/>
          <c:showPercent val="0"/>
          <c:showBubbleSize val="0"/>
        </c:dLbls>
        <c:gapWidth val="84"/>
        <c:axId val="388432640"/>
        <c:axId val="388434176"/>
      </c:barChart>
      <c:lineChart>
        <c:grouping val="standard"/>
        <c:varyColors val="0"/>
        <c:ser>
          <c:idx val="1"/>
          <c:order val="1"/>
          <c:tx>
            <c:strRef>
              <c:f>'F3.Total_bilan'!$D$5</c:f>
              <c:strCache>
                <c:ptCount val="1"/>
                <c:pt idx="0">
                  <c:v>Bilan agrégé en % du PIB (éch. dr.)</c:v>
                </c:pt>
              </c:strCache>
            </c:strRef>
          </c:tx>
          <c:spPr>
            <a:ln w="28575">
              <a:solidFill>
                <a:srgbClr val="002060"/>
              </a:solidFill>
            </a:ln>
          </c:spPr>
          <c:marker>
            <c:symbol val="none"/>
          </c:marker>
          <c:cat>
            <c:numRef>
              <c:f>'F3.Total_bilan'!$A$6:$A$30</c:f>
              <c:numCache>
                <c:formatCode>General</c:formatCode>
                <c:ptCount val="25"/>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numCache>
            </c:numRef>
          </c:cat>
          <c:val>
            <c:numRef>
              <c:f>'F3.Total_bilan'!$D$6:$D$30</c:f>
              <c:numCache>
                <c:formatCode>0%</c:formatCode>
                <c:ptCount val="25"/>
                <c:pt idx="0">
                  <c:v>1.7343132083214019</c:v>
                </c:pt>
                <c:pt idx="1">
                  <c:v>1.7536270267071794</c:v>
                </c:pt>
                <c:pt idx="2">
                  <c:v>1.9282563129419059</c:v>
                </c:pt>
                <c:pt idx="3">
                  <c:v>1.9241047665466313</c:v>
                </c:pt>
                <c:pt idx="4">
                  <c:v>2.0501106586770335</c:v>
                </c:pt>
                <c:pt idx="5">
                  <c:v>1.7903062933021767</c:v>
                </c:pt>
                <c:pt idx="6">
                  <c:v>1.8570448718734371</c:v>
                </c:pt>
                <c:pt idx="7">
                  <c:v>2.2166678719011301</c:v>
                </c:pt>
                <c:pt idx="8">
                  <c:v>2.7823092660722089</c:v>
                </c:pt>
                <c:pt idx="9">
                  <c:v>3.5676457445583321</c:v>
                </c:pt>
                <c:pt idx="10">
                  <c:v>3.5961390818822796</c:v>
                </c:pt>
                <c:pt idx="11">
                  <c:v>4.0595602370363819</c:v>
                </c:pt>
                <c:pt idx="12">
                  <c:v>3.7418727570106003</c:v>
                </c:pt>
                <c:pt idx="13">
                  <c:v>3.7155277085361984</c:v>
                </c:pt>
                <c:pt idx="14">
                  <c:v>3.7851859664997201</c:v>
                </c:pt>
                <c:pt idx="15">
                  <c:v>3.7862164525758231</c:v>
                </c:pt>
                <c:pt idx="16">
                  <c:v>3.457638253548172</c:v>
                </c:pt>
                <c:pt idx="17">
                  <c:v>3.6530190125052058</c:v>
                </c:pt>
                <c:pt idx="18">
                  <c:v>3.4765481476028777</c:v>
                </c:pt>
                <c:pt idx="19">
                  <c:v>3.5323456989505617</c:v>
                </c:pt>
                <c:pt idx="20">
                  <c:v>3.3658336904924511</c:v>
                </c:pt>
                <c:pt idx="21">
                  <c:v>3.4389082336402752</c:v>
                </c:pt>
                <c:pt idx="22">
                  <c:v>3.5846244727823646</c:v>
                </c:pt>
                <c:pt idx="23">
                  <c:v>4.2340856696915656</c:v>
                </c:pt>
                <c:pt idx="24">
                  <c:v>4.3268346746229218</c:v>
                </c:pt>
              </c:numCache>
            </c:numRef>
          </c:val>
          <c:smooth val="0"/>
          <c:extLst>
            <c:ext xmlns:c16="http://schemas.microsoft.com/office/drawing/2014/chart" uri="{C3380CC4-5D6E-409C-BE32-E72D297353CC}">
              <c16:uniqueId val="{00000001-488E-482C-9656-6CD2BD34B4AD}"/>
            </c:ext>
          </c:extLst>
        </c:ser>
        <c:dLbls>
          <c:showLegendKey val="0"/>
          <c:showVal val="0"/>
          <c:showCatName val="0"/>
          <c:showSerName val="0"/>
          <c:showPercent val="0"/>
          <c:showBubbleSize val="0"/>
        </c:dLbls>
        <c:marker val="1"/>
        <c:smooth val="0"/>
        <c:axId val="388449792"/>
        <c:axId val="388448256"/>
      </c:lineChart>
      <c:catAx>
        <c:axId val="388432640"/>
        <c:scaling>
          <c:orientation val="minMax"/>
        </c:scaling>
        <c:delete val="0"/>
        <c:axPos val="b"/>
        <c:majorGridlines>
          <c:spPr>
            <a:ln w="3810">
              <a:noFill/>
              <a:prstDash val="solid"/>
            </a:ln>
          </c:spPr>
        </c:majorGridlines>
        <c:numFmt formatCode="General" sourceLinked="1"/>
        <c:majorTickMark val="out"/>
        <c:minorTickMark val="none"/>
        <c:tickLblPos val="low"/>
        <c:spPr>
          <a:ln w="9525">
            <a:noFill/>
            <a:prstDash val="solid"/>
          </a:ln>
        </c:spPr>
        <c:txPr>
          <a:bodyPr rot="0"/>
          <a:lstStyle/>
          <a:p>
            <a:pPr>
              <a:defRPr sz="1050"/>
            </a:pPr>
            <a:endParaRPr lang="fr-FR"/>
          </a:p>
        </c:txPr>
        <c:crossAx val="388434176"/>
        <c:crossesAt val="0"/>
        <c:auto val="1"/>
        <c:lblAlgn val="ctr"/>
        <c:lblOffset val="100"/>
        <c:noMultiLvlLbl val="0"/>
      </c:catAx>
      <c:valAx>
        <c:axId val="388434176"/>
        <c:scaling>
          <c:orientation val="minMax"/>
        </c:scaling>
        <c:delete val="0"/>
        <c:axPos val="l"/>
        <c:majorGridlines>
          <c:spPr>
            <a:ln w="3810">
              <a:solidFill>
                <a:srgbClr val="D9D9D9"/>
              </a:solidFill>
              <a:prstDash val="solid"/>
            </a:ln>
          </c:spPr>
        </c:majorGridlines>
        <c:numFmt formatCode="#,##0" sourceLinked="0"/>
        <c:majorTickMark val="out"/>
        <c:minorTickMark val="none"/>
        <c:tickLblPos val="nextTo"/>
        <c:spPr>
          <a:ln w="9525">
            <a:solidFill>
              <a:srgbClr val="000000"/>
            </a:solidFill>
            <a:prstDash val="solid"/>
          </a:ln>
        </c:spPr>
        <c:txPr>
          <a:bodyPr/>
          <a:lstStyle/>
          <a:p>
            <a:pPr>
              <a:defRPr sz="1050"/>
            </a:pPr>
            <a:endParaRPr lang="fr-FR"/>
          </a:p>
        </c:txPr>
        <c:crossAx val="388432640"/>
        <c:crosses val="autoZero"/>
        <c:crossBetween val="between"/>
      </c:valAx>
      <c:valAx>
        <c:axId val="388448256"/>
        <c:scaling>
          <c:orientation val="minMax"/>
        </c:scaling>
        <c:delete val="0"/>
        <c:axPos val="r"/>
        <c:majorGridlines>
          <c:spPr>
            <a:ln w="3810">
              <a:noFill/>
              <a:prstDash val="solid"/>
            </a:ln>
          </c:spPr>
        </c:majorGridlines>
        <c:numFmt formatCode="0%" sourceLinked="1"/>
        <c:majorTickMark val="out"/>
        <c:minorTickMark val="none"/>
        <c:tickLblPos val="nextTo"/>
        <c:spPr>
          <a:ln w="9525" cap="flat" cmpd="sng" algn="ctr">
            <a:solidFill>
              <a:srgbClr val="002060"/>
            </a:solidFill>
            <a:prstDash val="solid"/>
            <a:round/>
            <a:headEnd type="none" w="med" len="med"/>
            <a:tailEnd type="none" w="med" len="med"/>
          </a:ln>
        </c:spPr>
        <c:txPr>
          <a:bodyPr/>
          <a:lstStyle/>
          <a:p>
            <a:pPr>
              <a:defRPr sz="1050"/>
            </a:pPr>
            <a:endParaRPr lang="fr-FR"/>
          </a:p>
        </c:txPr>
        <c:crossAx val="388449792"/>
        <c:crosses val="max"/>
        <c:crossBetween val="between"/>
      </c:valAx>
      <c:catAx>
        <c:axId val="388449792"/>
        <c:scaling>
          <c:orientation val="minMax"/>
        </c:scaling>
        <c:delete val="1"/>
        <c:axPos val="b"/>
        <c:numFmt formatCode="General" sourceLinked="1"/>
        <c:majorTickMark val="out"/>
        <c:minorTickMark val="none"/>
        <c:tickLblPos val="nextTo"/>
        <c:crossAx val="388448256"/>
        <c:crossesAt val="0"/>
        <c:auto val="1"/>
        <c:lblAlgn val="ctr"/>
        <c:lblOffset val="100"/>
        <c:noMultiLvlLbl val="0"/>
      </c:catAx>
      <c:spPr>
        <a:ln w="25400">
          <a:noFill/>
        </a:ln>
      </c:spPr>
    </c:plotArea>
    <c:legend>
      <c:legendPos val="b"/>
      <c:overlay val="0"/>
      <c:txPr>
        <a:bodyPr/>
        <a:lstStyle/>
        <a:p>
          <a:pPr>
            <a:defRPr sz="1050"/>
          </a:pPr>
          <a:endParaRPr lang="fr-FR"/>
        </a:p>
      </c:txPr>
    </c:legend>
    <c:plotVisOnly val="1"/>
    <c:dispBlanksAs val="gap"/>
    <c:showDLblsOverMax val="0"/>
  </c:chart>
  <c:spPr>
    <a:ln w="9525">
      <a:noFill/>
    </a:ln>
  </c:spPr>
  <c:txPr>
    <a:bodyPr/>
    <a:lstStyle/>
    <a:p>
      <a:pPr>
        <a:defRPr sz="800"/>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982311322966029"/>
          <c:y val="1.1539965250489372E-2"/>
          <c:w val="0.72800461810670147"/>
          <c:h val="0.92525864254968349"/>
        </c:manualLayout>
      </c:layout>
      <c:doughnutChart>
        <c:varyColors val="1"/>
        <c:ser>
          <c:idx val="3"/>
          <c:order val="0"/>
          <c:tx>
            <c:strRef>
              <c:f>'F3.Structure_Actif'!$D$5</c:f>
              <c:strCache>
                <c:ptCount val="1"/>
                <c:pt idx="0">
                  <c:v>2020</c:v>
                </c:pt>
              </c:strCache>
            </c:strRef>
          </c:tx>
          <c:dPt>
            <c:idx val="0"/>
            <c:bubble3D val="0"/>
            <c:spPr>
              <a:solidFill>
                <a:schemeClr val="accent6"/>
              </a:solidFill>
              <a:ln>
                <a:noFill/>
              </a:ln>
              <a:effectLst/>
            </c:spPr>
            <c:extLst>
              <c:ext xmlns:c16="http://schemas.microsoft.com/office/drawing/2014/chart" uri="{C3380CC4-5D6E-409C-BE32-E72D297353CC}">
                <c16:uniqueId val="{00000001-ECA2-46CF-8477-A6E2ABEF793C}"/>
              </c:ext>
            </c:extLst>
          </c:dPt>
          <c:dPt>
            <c:idx val="1"/>
            <c:bubble3D val="0"/>
            <c:spPr>
              <a:solidFill>
                <a:schemeClr val="accent5"/>
              </a:solidFill>
              <a:ln>
                <a:noFill/>
              </a:ln>
              <a:effectLst/>
            </c:spPr>
            <c:extLst>
              <c:ext xmlns:c16="http://schemas.microsoft.com/office/drawing/2014/chart" uri="{C3380CC4-5D6E-409C-BE32-E72D297353CC}">
                <c16:uniqueId val="{00000003-ECA2-46CF-8477-A6E2ABEF793C}"/>
              </c:ext>
            </c:extLst>
          </c:dPt>
          <c:dPt>
            <c:idx val="2"/>
            <c:bubble3D val="0"/>
            <c:spPr>
              <a:solidFill>
                <a:schemeClr val="accent4"/>
              </a:solidFill>
              <a:ln>
                <a:noFill/>
              </a:ln>
              <a:effectLst/>
            </c:spPr>
            <c:extLst>
              <c:ext xmlns:c16="http://schemas.microsoft.com/office/drawing/2014/chart" uri="{C3380CC4-5D6E-409C-BE32-E72D297353CC}">
                <c16:uniqueId val="{00000005-ECA2-46CF-8477-A6E2ABEF793C}"/>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ECA2-46CF-8477-A6E2ABEF793C}"/>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ECA2-46CF-8477-A6E2ABEF793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'F3.Structure_Actif'!$A$6:$A$10</c:f>
              <c:strCache>
                <c:ptCount val="5"/>
                <c:pt idx="0">
                  <c:v>Actifs représentatifs d'opérations de marché</c:v>
                </c:pt>
                <c:pt idx="1">
                  <c:v>Actifs au coût amorti</c:v>
                </c:pt>
                <c:pt idx="2">
                  <c:v>Actifs liquides</c:v>
                </c:pt>
                <c:pt idx="3">
                  <c:v>Gestion actif-passif</c:v>
                </c:pt>
                <c:pt idx="4">
                  <c:v>Autres actifs</c:v>
                </c:pt>
              </c:strCache>
            </c:strRef>
          </c:cat>
          <c:val>
            <c:numRef>
              <c:f>'F3.Structure_Actif'!$D$6:$D$10</c:f>
              <c:numCache>
                <c:formatCode>#\ ##0_ ;\-#\ ##0\ </c:formatCode>
                <c:ptCount val="5"/>
                <c:pt idx="0">
                  <c:v>1654.3500526200901</c:v>
                </c:pt>
                <c:pt idx="1">
                  <c:v>5855.3800649094628</c:v>
                </c:pt>
                <c:pt idx="2">
                  <c:v>1489.1340809391399</c:v>
                </c:pt>
                <c:pt idx="3">
                  <c:v>116.28648972644</c:v>
                </c:pt>
                <c:pt idx="4">
                  <c:v>525.86238369052001</c:v>
                </c:pt>
              </c:numCache>
            </c:numRef>
          </c:val>
          <c:extLst xmlns:c15="http://schemas.microsoft.com/office/drawing/2012/chart">
            <c:ext xmlns:c16="http://schemas.microsoft.com/office/drawing/2014/chart" uri="{C3380CC4-5D6E-409C-BE32-E72D297353CC}">
              <c16:uniqueId val="{0000000A-ECA2-46CF-8477-A6E2ABEF793C}"/>
            </c:ext>
          </c:extLst>
        </c:ser>
        <c:ser>
          <c:idx val="6"/>
          <c:order val="1"/>
          <c:tx>
            <c:strRef>
              <c:f>'F3.Structure_Actif'!$E$5</c:f>
              <c:strCache>
                <c:ptCount val="1"/>
                <c:pt idx="0">
                  <c:v>2021</c:v>
                </c:pt>
              </c:strCache>
            </c:strRef>
          </c:tx>
          <c:dPt>
            <c:idx val="0"/>
            <c:bubble3D val="0"/>
            <c:spPr>
              <a:solidFill>
                <a:schemeClr val="accent6"/>
              </a:solidFill>
              <a:ln>
                <a:noFill/>
              </a:ln>
              <a:effectLst/>
            </c:spPr>
            <c:extLst>
              <c:ext xmlns:c16="http://schemas.microsoft.com/office/drawing/2014/chart" uri="{C3380CC4-5D6E-409C-BE32-E72D297353CC}">
                <c16:uniqueId val="{0000000C-ECA2-46CF-8477-A6E2ABEF793C}"/>
              </c:ext>
            </c:extLst>
          </c:dPt>
          <c:dPt>
            <c:idx val="1"/>
            <c:bubble3D val="0"/>
            <c:spPr>
              <a:solidFill>
                <a:schemeClr val="accent5"/>
              </a:solidFill>
              <a:ln>
                <a:noFill/>
              </a:ln>
              <a:effectLst/>
            </c:spPr>
            <c:extLst>
              <c:ext xmlns:c16="http://schemas.microsoft.com/office/drawing/2014/chart" uri="{C3380CC4-5D6E-409C-BE32-E72D297353CC}">
                <c16:uniqueId val="{0000000E-ECA2-46CF-8477-A6E2ABEF793C}"/>
              </c:ext>
            </c:extLst>
          </c:dPt>
          <c:dPt>
            <c:idx val="2"/>
            <c:bubble3D val="0"/>
            <c:spPr>
              <a:solidFill>
                <a:schemeClr val="accent4"/>
              </a:solidFill>
              <a:ln>
                <a:noFill/>
              </a:ln>
              <a:effectLst/>
            </c:spPr>
            <c:extLst>
              <c:ext xmlns:c16="http://schemas.microsoft.com/office/drawing/2014/chart" uri="{C3380CC4-5D6E-409C-BE32-E72D297353CC}">
                <c16:uniqueId val="{00000010-ECA2-46CF-8477-A6E2ABEF793C}"/>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12-ECA2-46CF-8477-A6E2ABEF793C}"/>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14-ECA2-46CF-8477-A6E2ABEF793C}"/>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'F3.Structure_Actif'!$A$6:$A$10</c:f>
              <c:strCache>
                <c:ptCount val="5"/>
                <c:pt idx="0">
                  <c:v>Actifs représentatifs d'opérations de marché</c:v>
                </c:pt>
                <c:pt idx="1">
                  <c:v>Actifs au coût amorti</c:v>
                </c:pt>
                <c:pt idx="2">
                  <c:v>Actifs liquides</c:v>
                </c:pt>
                <c:pt idx="3">
                  <c:v>Gestion actif-passif</c:v>
                </c:pt>
                <c:pt idx="4">
                  <c:v>Autres actifs</c:v>
                </c:pt>
              </c:strCache>
            </c:strRef>
          </c:cat>
          <c:val>
            <c:numRef>
              <c:f>'F3.Structure_Actif'!$E$6:$E$10</c:f>
              <c:numCache>
                <c:formatCode>#\ ##0_ ;\-#\ ##0\ </c:formatCode>
                <c:ptCount val="5"/>
                <c:pt idx="0">
                  <c:v>1503.9039280479699</c:v>
                </c:pt>
                <c:pt idx="1">
                  <c:v>6015.8406925916988</c:v>
                </c:pt>
                <c:pt idx="2">
                  <c:v>1680.16212340324</c:v>
                </c:pt>
                <c:pt idx="3">
                  <c:v>70.874666500639989</c:v>
                </c:pt>
                <c:pt idx="4">
                  <c:v>663.63100139407004</c:v>
                </c:pt>
              </c:numCache>
            </c:numRef>
          </c:val>
          <c:extLst xmlns:c15="http://schemas.microsoft.com/office/drawing/2012/chart">
            <c:ext xmlns:c16="http://schemas.microsoft.com/office/drawing/2014/chart" uri="{C3380CC4-5D6E-409C-BE32-E72D297353CC}">
              <c16:uniqueId val="{00000015-ECA2-46CF-8477-A6E2ABEF793C}"/>
            </c:ext>
          </c:extLst>
        </c:ser>
        <c:dLbls>
          <c:showLegendKey val="0"/>
          <c:showVal val="0"/>
          <c:showCatName val="0"/>
          <c:showSerName val="0"/>
          <c:showPercent val="0"/>
          <c:showBubbleSize val="0"/>
          <c:showLeaderLines val="1"/>
        </c:dLbls>
        <c:firstSliceAng val="0"/>
        <c:holeSize val="42"/>
      </c:doughnutChart>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r"/>
      <c:layout>
        <c:manualLayout>
          <c:xMode val="edge"/>
          <c:yMode val="edge"/>
          <c:x val="4.1122939399451325E-3"/>
          <c:y val="3.0634702064693466E-2"/>
          <c:w val="0.27077142098574919"/>
          <c:h val="0.928655623337569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Calibri"/>
              <a:ea typeface="Calibri"/>
              <a:cs typeface="Calibri"/>
            </a:defRPr>
          </a:pPr>
          <a:endParaRPr lang="fr-FR"/>
        </a:p>
      </c:txPr>
    </c:legend>
    <c:plotVisOnly val="1"/>
    <c:dispBlanksAs val="gap"/>
    <c:showDLblsOverMax val="0"/>
  </c:chart>
  <c:spPr>
    <a:solidFill>
      <a:schemeClr val="bg1"/>
    </a:solidFill>
    <a:ln w="25400"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5738344018062E-2"/>
          <c:y val="2.8371371550857973E-2"/>
          <c:w val="0.72800461810670147"/>
          <c:h val="0.92525864254968349"/>
        </c:manualLayout>
      </c:layout>
      <c:doughnutChart>
        <c:varyColors val="1"/>
        <c:ser>
          <c:idx val="3"/>
          <c:order val="0"/>
          <c:tx>
            <c:strRef>
              <c:f>'F3.Structure_Passif'!$D$5</c:f>
              <c:strCache>
                <c:ptCount val="1"/>
                <c:pt idx="0">
                  <c:v>2020</c:v>
                </c:pt>
              </c:strCache>
            </c:strRef>
          </c:tx>
          <c:dPt>
            <c:idx val="0"/>
            <c:bubble3D val="0"/>
            <c:spPr>
              <a:solidFill>
                <a:schemeClr val="accent6"/>
              </a:solidFill>
              <a:ln>
                <a:noFill/>
              </a:ln>
              <a:effectLst/>
            </c:spPr>
            <c:extLst>
              <c:ext xmlns:c16="http://schemas.microsoft.com/office/drawing/2014/chart" uri="{C3380CC4-5D6E-409C-BE32-E72D297353CC}">
                <c16:uniqueId val="{00000001-242A-4CC6-B61B-947A25FE11D7}"/>
              </c:ext>
            </c:extLst>
          </c:dPt>
          <c:dPt>
            <c:idx val="1"/>
            <c:bubble3D val="0"/>
            <c:spPr>
              <a:solidFill>
                <a:schemeClr val="accent5"/>
              </a:solidFill>
              <a:ln>
                <a:noFill/>
              </a:ln>
              <a:effectLst/>
            </c:spPr>
            <c:extLst>
              <c:ext xmlns:c16="http://schemas.microsoft.com/office/drawing/2014/chart" uri="{C3380CC4-5D6E-409C-BE32-E72D297353CC}">
                <c16:uniqueId val="{00000003-242A-4CC6-B61B-947A25FE11D7}"/>
              </c:ext>
            </c:extLst>
          </c:dPt>
          <c:dPt>
            <c:idx val="2"/>
            <c:bubble3D val="0"/>
            <c:spPr>
              <a:solidFill>
                <a:schemeClr val="accent4"/>
              </a:solidFill>
              <a:ln>
                <a:noFill/>
              </a:ln>
              <a:effectLst/>
            </c:spPr>
            <c:extLst>
              <c:ext xmlns:c16="http://schemas.microsoft.com/office/drawing/2014/chart" uri="{C3380CC4-5D6E-409C-BE32-E72D297353CC}">
                <c16:uniqueId val="{00000005-242A-4CC6-B61B-947A25FE11D7}"/>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242A-4CC6-B61B-947A25FE11D7}"/>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242A-4CC6-B61B-947A25FE11D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'F3.Structure_Passif'!$A$6:$A$10</c:f>
              <c:strCache>
                <c:ptCount val="5"/>
                <c:pt idx="0">
                  <c:v>Ressources collectées au coût amorti</c:v>
                </c:pt>
                <c:pt idx="1">
                  <c:v>Opération de marché</c:v>
                </c:pt>
                <c:pt idx="2">
                  <c:v>Gestion actif-passif</c:v>
                </c:pt>
                <c:pt idx="3">
                  <c:v>Capitaux propres</c:v>
                </c:pt>
                <c:pt idx="4">
                  <c:v>Autres passifs</c:v>
                </c:pt>
              </c:strCache>
            </c:strRef>
          </c:cat>
          <c:val>
            <c:numRef>
              <c:f>'F3.Structure_Passif'!$D$6:$D$10</c:f>
              <c:numCache>
                <c:formatCode>#\ ##0_ ;\-#\ ##0\ </c:formatCode>
                <c:ptCount val="5"/>
                <c:pt idx="0">
                  <c:v>6960.2289482167234</c:v>
                </c:pt>
                <c:pt idx="1">
                  <c:v>1708.8247683360698</c:v>
                </c:pt>
                <c:pt idx="2">
                  <c:v>125.89539812733001</c:v>
                </c:pt>
                <c:pt idx="3">
                  <c:v>526.14825163415003</c:v>
                </c:pt>
                <c:pt idx="4">
                  <c:v>319.91570248099003</c:v>
                </c:pt>
              </c:numCache>
            </c:numRef>
          </c:val>
          <c:extLst xmlns:c15="http://schemas.microsoft.com/office/drawing/2012/chart">
            <c:ext xmlns:c16="http://schemas.microsoft.com/office/drawing/2014/chart" uri="{C3380CC4-5D6E-409C-BE32-E72D297353CC}">
              <c16:uniqueId val="{0000000A-242A-4CC6-B61B-947A25FE11D7}"/>
            </c:ext>
          </c:extLst>
        </c:ser>
        <c:ser>
          <c:idx val="6"/>
          <c:order val="1"/>
          <c:tx>
            <c:strRef>
              <c:f>'F3.Structure_Passif'!$E$5</c:f>
              <c:strCache>
                <c:ptCount val="1"/>
                <c:pt idx="0">
                  <c:v>2021</c:v>
                </c:pt>
              </c:strCache>
            </c:strRef>
          </c:tx>
          <c:dPt>
            <c:idx val="0"/>
            <c:bubble3D val="0"/>
            <c:spPr>
              <a:solidFill>
                <a:schemeClr val="accent6"/>
              </a:solidFill>
              <a:ln>
                <a:noFill/>
              </a:ln>
              <a:effectLst/>
            </c:spPr>
            <c:extLst>
              <c:ext xmlns:c16="http://schemas.microsoft.com/office/drawing/2014/chart" uri="{C3380CC4-5D6E-409C-BE32-E72D297353CC}">
                <c16:uniqueId val="{0000000C-242A-4CC6-B61B-947A25FE11D7}"/>
              </c:ext>
            </c:extLst>
          </c:dPt>
          <c:dPt>
            <c:idx val="1"/>
            <c:bubble3D val="0"/>
            <c:spPr>
              <a:solidFill>
                <a:schemeClr val="accent5"/>
              </a:solidFill>
              <a:ln>
                <a:noFill/>
              </a:ln>
              <a:effectLst/>
            </c:spPr>
            <c:extLst>
              <c:ext xmlns:c16="http://schemas.microsoft.com/office/drawing/2014/chart" uri="{C3380CC4-5D6E-409C-BE32-E72D297353CC}">
                <c16:uniqueId val="{0000000E-242A-4CC6-B61B-947A25FE11D7}"/>
              </c:ext>
            </c:extLst>
          </c:dPt>
          <c:dPt>
            <c:idx val="2"/>
            <c:bubble3D val="0"/>
            <c:spPr>
              <a:solidFill>
                <a:schemeClr val="accent4"/>
              </a:solidFill>
              <a:ln>
                <a:noFill/>
              </a:ln>
              <a:effectLst/>
            </c:spPr>
            <c:extLst>
              <c:ext xmlns:c16="http://schemas.microsoft.com/office/drawing/2014/chart" uri="{C3380CC4-5D6E-409C-BE32-E72D297353CC}">
                <c16:uniqueId val="{00000010-242A-4CC6-B61B-947A25FE11D7}"/>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12-242A-4CC6-B61B-947A25FE11D7}"/>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14-242A-4CC6-B61B-947A25FE11D7}"/>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'F3.Structure_Passif'!$A$6:$A$10</c:f>
              <c:strCache>
                <c:ptCount val="5"/>
                <c:pt idx="0">
                  <c:v>Ressources collectées au coût amorti</c:v>
                </c:pt>
                <c:pt idx="1">
                  <c:v>Opération de marché</c:v>
                </c:pt>
                <c:pt idx="2">
                  <c:v>Gestion actif-passif</c:v>
                </c:pt>
                <c:pt idx="3">
                  <c:v>Capitaux propres</c:v>
                </c:pt>
                <c:pt idx="4">
                  <c:v>Autres passifs</c:v>
                </c:pt>
              </c:strCache>
            </c:strRef>
          </c:cat>
          <c:val>
            <c:numRef>
              <c:f>'F3.Structure_Passif'!$E$6:$E$10</c:f>
              <c:numCache>
                <c:formatCode>#\ ##0_ ;\-#\ ##0\ </c:formatCode>
                <c:ptCount val="5"/>
                <c:pt idx="0">
                  <c:v>7287.796987499858</c:v>
                </c:pt>
                <c:pt idx="1">
                  <c:v>1552.37354807817</c:v>
                </c:pt>
                <c:pt idx="2">
                  <c:v>87.633409408359995</c:v>
                </c:pt>
                <c:pt idx="3">
                  <c:v>556.71321874431999</c:v>
                </c:pt>
                <c:pt idx="4">
                  <c:v>449.89524814632</c:v>
                </c:pt>
              </c:numCache>
            </c:numRef>
          </c:val>
          <c:extLst xmlns:c15="http://schemas.microsoft.com/office/drawing/2012/chart">
            <c:ext xmlns:c16="http://schemas.microsoft.com/office/drawing/2014/chart" uri="{C3380CC4-5D6E-409C-BE32-E72D297353CC}">
              <c16:uniqueId val="{00000015-242A-4CC6-B61B-947A25FE11D7}"/>
            </c:ext>
          </c:extLst>
        </c:ser>
        <c:dLbls>
          <c:showLegendKey val="0"/>
          <c:showVal val="0"/>
          <c:showCatName val="0"/>
          <c:showSerName val="0"/>
          <c:showPercent val="0"/>
          <c:showBubbleSize val="0"/>
          <c:showLeaderLines val="1"/>
        </c:dLbls>
        <c:firstSliceAng val="0"/>
        <c:holeSize val="42"/>
      </c:doughnutChart>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r"/>
      <c:layout>
        <c:manualLayout>
          <c:xMode val="edge"/>
          <c:yMode val="edge"/>
          <c:x val="0.79000491279066132"/>
          <c:y val="4.4099735071091578E-2"/>
          <c:w val="0.194092170965115"/>
          <c:h val="0.94548692490427211"/>
        </c:manualLayout>
      </c:layout>
      <c:overlay val="0"/>
      <c:spPr>
        <a:noFill/>
        <a:ln>
          <a:noFill/>
        </a:ln>
        <a:effectLst/>
      </c:spPr>
      <c:txPr>
        <a:bodyPr rot="0" spcFirstLastPara="1" vertOverflow="ellipsis" vert="horz" wrap="square" anchor="ctr" anchorCtr="1"/>
        <a:lstStyle/>
        <a:p>
          <a:pPr rtl="0">
            <a:defRPr sz="1050" b="0" i="0" u="none" strike="noStrike" kern="1200" baseline="0">
              <a:solidFill>
                <a:srgbClr val="000000"/>
              </a:solidFill>
              <a:latin typeface="Calibri"/>
              <a:ea typeface="Calibri"/>
              <a:cs typeface="Calibri"/>
            </a:defRPr>
          </a:pPr>
          <a:endParaRPr lang="fr-FR"/>
        </a:p>
      </c:txPr>
    </c:legend>
    <c:plotVisOnly val="1"/>
    <c:dispBlanksAs val="gap"/>
    <c:showDLblsOverMax val="0"/>
  </c:chart>
  <c:spPr>
    <a:solidFill>
      <a:schemeClr val="bg1"/>
    </a:solidFill>
    <a:ln w="25400"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69371779885208E-2"/>
          <c:y val="9.9683124782706037E-2"/>
          <c:w val="0.92203062822011495"/>
          <c:h val="0.69193647227045241"/>
        </c:manualLayout>
      </c:layout>
      <c:barChart>
        <c:barDir val="col"/>
        <c:grouping val="stacked"/>
        <c:varyColors val="0"/>
        <c:ser>
          <c:idx val="0"/>
          <c:order val="0"/>
          <c:tx>
            <c:strRef>
              <c:f>'F3.Dépôts_Contreparties'!$A$7</c:f>
              <c:strCache>
                <c:ptCount val="1"/>
                <c:pt idx="0">
                  <c:v>France</c:v>
                </c:pt>
              </c:strCache>
            </c:strRef>
          </c:tx>
          <c:spPr>
            <a:solidFill>
              <a:srgbClr val="4BACC6"/>
            </a:solidFill>
            <a:ln>
              <a:noFill/>
            </a:ln>
            <a:effectLst/>
          </c:spPr>
          <c:invertIfNegative val="0"/>
          <c:cat>
            <c:multiLvlStrRef>
              <c:f>'F3.Dépôts_Contreparties'!$B$5:$M$6</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Administrations publiques</c:v>
                  </c:pt>
                  <c:pt idx="2">
                    <c:v>Etablissements de crédit</c:v>
                  </c:pt>
                  <c:pt idx="4">
                    <c:v>Banques centrales</c:v>
                  </c:pt>
                  <c:pt idx="6">
                    <c:v>Autres entreprises financières</c:v>
                  </c:pt>
                  <c:pt idx="8">
                    <c:v>Entreprises non financières</c:v>
                  </c:pt>
                  <c:pt idx="10">
                    <c:v>Ménages</c:v>
                  </c:pt>
                </c:lvl>
              </c:multiLvlStrCache>
            </c:multiLvlStrRef>
          </c:cat>
          <c:val>
            <c:numRef>
              <c:f>'F3.Dépôts_Contreparties'!$B$7:$M$7</c:f>
              <c:numCache>
                <c:formatCode>#\ ##0_ ;\-#\ ##0\ </c:formatCode>
                <c:ptCount val="12"/>
                <c:pt idx="0">
                  <c:v>32.945633305070004</c:v>
                </c:pt>
                <c:pt idx="1">
                  <c:v>31.5318469638</c:v>
                </c:pt>
                <c:pt idx="2">
                  <c:v>134.70464146865999</c:v>
                </c:pt>
                <c:pt idx="3">
                  <c:v>116.81038021473999</c:v>
                </c:pt>
                <c:pt idx="4">
                  <c:v>425.36256001941001</c:v>
                </c:pt>
                <c:pt idx="5">
                  <c:v>498.86317072298999</c:v>
                </c:pt>
                <c:pt idx="6">
                  <c:v>244.69516696903</c:v>
                </c:pt>
                <c:pt idx="7">
                  <c:v>247.77994161586</c:v>
                </c:pt>
                <c:pt idx="8">
                  <c:v>768.07509407790008</c:v>
                </c:pt>
                <c:pt idx="9">
                  <c:v>817.23668275241994</c:v>
                </c:pt>
                <c:pt idx="10">
                  <c:v>1566.0814701043898</c:v>
                </c:pt>
                <c:pt idx="11">
                  <c:v>1662.1451801302298</c:v>
                </c:pt>
              </c:numCache>
            </c:numRef>
          </c:val>
          <c:extLst>
            <c:ext xmlns:c16="http://schemas.microsoft.com/office/drawing/2014/chart" uri="{C3380CC4-5D6E-409C-BE32-E72D297353CC}">
              <c16:uniqueId val="{00000000-146B-4876-A514-A2F6CE3E4EAD}"/>
            </c:ext>
          </c:extLst>
        </c:ser>
        <c:ser>
          <c:idx val="1"/>
          <c:order val="1"/>
          <c:tx>
            <c:strRef>
              <c:f>'F3.Dépôts_Contreparties'!$A$8</c:f>
              <c:strCache>
                <c:ptCount val="1"/>
                <c:pt idx="0">
                  <c:v>Etranger</c:v>
                </c:pt>
              </c:strCache>
            </c:strRef>
          </c:tx>
          <c:spPr>
            <a:pattFill prst="dkUpDiag">
              <a:fgClr>
                <a:srgbClr val="4BACC6"/>
              </a:fgClr>
              <a:bgClr>
                <a:schemeClr val="bg1"/>
              </a:bgClr>
            </a:pattFill>
            <a:ln>
              <a:noFill/>
            </a:ln>
            <a:effectLst/>
          </c:spPr>
          <c:invertIfNegative val="0"/>
          <c:cat>
            <c:multiLvlStrRef>
              <c:f>'F3.Dépôts_Contreparties'!$B$5:$M$6</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Administrations publiques</c:v>
                  </c:pt>
                  <c:pt idx="2">
                    <c:v>Etablissements de crédit</c:v>
                  </c:pt>
                  <c:pt idx="4">
                    <c:v>Banques centrales</c:v>
                  </c:pt>
                  <c:pt idx="6">
                    <c:v>Autres entreprises financières</c:v>
                  </c:pt>
                  <c:pt idx="8">
                    <c:v>Entreprises non financières</c:v>
                  </c:pt>
                  <c:pt idx="10">
                    <c:v>Ménages</c:v>
                  </c:pt>
                </c:lvl>
              </c:multiLvlStrCache>
            </c:multiLvlStrRef>
          </c:cat>
          <c:val>
            <c:numRef>
              <c:f>'F3.Dépôts_Contreparties'!$B$8:$M$8</c:f>
              <c:numCache>
                <c:formatCode>#\ ##0_ ;\-#\ ##0\ </c:formatCode>
                <c:ptCount val="12"/>
                <c:pt idx="0">
                  <c:v>53.826215141399999</c:v>
                </c:pt>
                <c:pt idx="1">
                  <c:v>60.107174396860003</c:v>
                </c:pt>
                <c:pt idx="2">
                  <c:v>232.67385325091001</c:v>
                </c:pt>
                <c:pt idx="3">
                  <c:v>247.14898596914</c:v>
                </c:pt>
                <c:pt idx="4">
                  <c:v>127.82000460345999</c:v>
                </c:pt>
                <c:pt idx="5">
                  <c:v>142.51867475799</c:v>
                </c:pt>
                <c:pt idx="6">
                  <c:v>648.71132866051994</c:v>
                </c:pt>
                <c:pt idx="7">
                  <c:v>674.22457014711995</c:v>
                </c:pt>
                <c:pt idx="8">
                  <c:v>611.86438475801003</c:v>
                </c:pt>
                <c:pt idx="9">
                  <c:v>605.53014136542004</c:v>
                </c:pt>
                <c:pt idx="10">
                  <c:v>413.55760098844996</c:v>
                </c:pt>
                <c:pt idx="11">
                  <c:v>438.60647442323</c:v>
                </c:pt>
              </c:numCache>
            </c:numRef>
          </c:val>
          <c:extLst>
            <c:ext xmlns:c16="http://schemas.microsoft.com/office/drawing/2014/chart" uri="{C3380CC4-5D6E-409C-BE32-E72D297353CC}">
              <c16:uniqueId val="{00000001-146B-4876-A514-A2F6CE3E4EAD}"/>
            </c:ext>
          </c:extLst>
        </c:ser>
        <c:dLbls>
          <c:showLegendKey val="0"/>
          <c:showVal val="0"/>
          <c:showCatName val="0"/>
          <c:showSerName val="0"/>
          <c:showPercent val="0"/>
          <c:showBubbleSize val="0"/>
        </c:dLbls>
        <c:gapWidth val="150"/>
        <c:overlap val="100"/>
        <c:axId val="452747528"/>
        <c:axId val="452748512"/>
      </c:barChart>
      <c:lineChart>
        <c:grouping val="standard"/>
        <c:varyColors val="0"/>
        <c:ser>
          <c:idx val="2"/>
          <c:order val="2"/>
          <c:spPr>
            <a:ln w="28575"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'F3.Dépôts_Contreparties'!$B$5:$M$6</c:f>
              <c:multiLvlStrCache>
                <c:ptCount val="12"/>
                <c:lvl>
                  <c:pt idx="0">
                    <c:v>2020</c:v>
                  </c:pt>
                  <c:pt idx="1">
                    <c:v>2021</c:v>
                  </c:pt>
                  <c:pt idx="2">
                    <c:v>2020</c:v>
                  </c:pt>
                  <c:pt idx="3">
                    <c:v>2021</c:v>
                  </c:pt>
                  <c:pt idx="4">
                    <c:v>2020</c:v>
                  </c:pt>
                  <c:pt idx="5">
                    <c:v>2021</c:v>
                  </c:pt>
                  <c:pt idx="6">
                    <c:v>2020</c:v>
                  </c:pt>
                  <c:pt idx="7">
                    <c:v>2021</c:v>
                  </c:pt>
                  <c:pt idx="8">
                    <c:v>2020</c:v>
                  </c:pt>
                  <c:pt idx="9">
                    <c:v>2021</c:v>
                  </c:pt>
                  <c:pt idx="10">
                    <c:v>2020</c:v>
                  </c:pt>
                  <c:pt idx="11">
                    <c:v>2021</c:v>
                  </c:pt>
                </c:lvl>
                <c:lvl>
                  <c:pt idx="0">
                    <c:v>Administrations publiques</c:v>
                  </c:pt>
                  <c:pt idx="2">
                    <c:v>Etablissements de crédit</c:v>
                  </c:pt>
                  <c:pt idx="4">
                    <c:v>Banques centrales</c:v>
                  </c:pt>
                  <c:pt idx="6">
                    <c:v>Autres entreprises financières</c:v>
                  </c:pt>
                  <c:pt idx="8">
                    <c:v>Entreprises non financières</c:v>
                  </c:pt>
                  <c:pt idx="10">
                    <c:v>Ménages</c:v>
                  </c:pt>
                </c:lvl>
              </c:multiLvlStrCache>
            </c:multiLvlStrRef>
          </c:cat>
          <c:val>
            <c:numRef>
              <c:f>'F3.Dépôts_Contreparties'!$B$9:$M$9</c:f>
              <c:numCache>
                <c:formatCode>#\ ##0_ ;\-#\ ##0\ </c:formatCode>
                <c:ptCount val="12"/>
                <c:pt idx="0">
                  <c:v>86.771848446470003</c:v>
                </c:pt>
                <c:pt idx="1">
                  <c:v>91.639021360659996</c:v>
                </c:pt>
                <c:pt idx="2">
                  <c:v>367.37849471956997</c:v>
                </c:pt>
                <c:pt idx="3">
                  <c:v>363.95936618387998</c:v>
                </c:pt>
                <c:pt idx="4">
                  <c:v>553.18256462287002</c:v>
                </c:pt>
                <c:pt idx="5">
                  <c:v>641.38184548098002</c:v>
                </c:pt>
                <c:pt idx="6">
                  <c:v>893.40649562954991</c:v>
                </c:pt>
                <c:pt idx="7">
                  <c:v>922.00451176297997</c:v>
                </c:pt>
                <c:pt idx="8">
                  <c:v>1379.93947883591</c:v>
                </c:pt>
                <c:pt idx="9">
                  <c:v>1422.7668241178399</c:v>
                </c:pt>
                <c:pt idx="10">
                  <c:v>1979.6390710928399</c:v>
                </c:pt>
                <c:pt idx="11">
                  <c:v>2100.75165455346</c:v>
                </c:pt>
              </c:numCache>
            </c:numRef>
          </c:val>
          <c:smooth val="0"/>
          <c:extLst>
            <c:ext xmlns:c16="http://schemas.microsoft.com/office/drawing/2014/chart" uri="{C3380CC4-5D6E-409C-BE32-E72D297353CC}">
              <c16:uniqueId val="{00000002-146B-4876-A514-A2F6CE3E4EAD}"/>
            </c:ext>
          </c:extLst>
        </c:ser>
        <c:dLbls>
          <c:showLegendKey val="0"/>
          <c:showVal val="0"/>
          <c:showCatName val="0"/>
          <c:showSerName val="0"/>
          <c:showPercent val="0"/>
          <c:showBubbleSize val="0"/>
        </c:dLbls>
        <c:marker val="1"/>
        <c:smooth val="0"/>
        <c:axId val="1191345016"/>
        <c:axId val="1191342392"/>
      </c:lineChart>
      <c:catAx>
        <c:axId val="4527475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8512"/>
        <c:crosses val="autoZero"/>
        <c:auto val="0"/>
        <c:lblAlgn val="ctr"/>
        <c:lblOffset val="100"/>
        <c:noMultiLvlLbl val="0"/>
      </c:catAx>
      <c:valAx>
        <c:axId val="452748512"/>
        <c:scaling>
          <c:orientation val="minMax"/>
        </c:scaling>
        <c:delete val="0"/>
        <c:axPos val="l"/>
        <c:majorGridlines>
          <c:spPr>
            <a:ln w="9525" cap="flat" cmpd="sng" algn="ctr">
              <a:solidFill>
                <a:schemeClr val="tx1">
                  <a:lumMod val="15000"/>
                  <a:lumOff val="85000"/>
                </a:schemeClr>
              </a:solidFill>
              <a:round/>
            </a:ln>
            <a:effectLst/>
          </c:spPr>
        </c:majorGridlines>
        <c:numFmt formatCode="#\ ##0_ ;\-#\ ##0\ "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7528"/>
        <c:crosses val="autoZero"/>
        <c:crossBetween val="between"/>
        <c:minorUnit val="40"/>
      </c:valAx>
      <c:valAx>
        <c:axId val="1191342392"/>
        <c:scaling>
          <c:orientation val="minMax"/>
        </c:scaling>
        <c:delete val="1"/>
        <c:axPos val="r"/>
        <c:numFmt formatCode="#\ ##0_ ;\-#\ ##0\ " sourceLinked="1"/>
        <c:majorTickMark val="out"/>
        <c:minorTickMark val="none"/>
        <c:tickLblPos val="nextTo"/>
        <c:crossAx val="1191345016"/>
        <c:crosses val="max"/>
        <c:crossBetween val="between"/>
      </c:valAx>
      <c:catAx>
        <c:axId val="1191345016"/>
        <c:scaling>
          <c:orientation val="minMax"/>
        </c:scaling>
        <c:delete val="1"/>
        <c:axPos val="b"/>
        <c:numFmt formatCode="General" sourceLinked="1"/>
        <c:majorTickMark val="out"/>
        <c:minorTickMark val="none"/>
        <c:tickLblPos val="nextTo"/>
        <c:crossAx val="1191342392"/>
        <c:crosses val="autoZero"/>
        <c:auto val="0"/>
        <c:lblAlgn val="ctr"/>
        <c:lblOffset val="100"/>
        <c:noMultiLvlLbl val="0"/>
      </c:catAx>
      <c:spPr>
        <a:noFill/>
        <a:ln>
          <a:noFill/>
        </a:ln>
        <a:effectLst/>
      </c:spPr>
    </c:plotArea>
    <c:legend>
      <c:legendPos val="b"/>
      <c:legendEntry>
        <c:idx val="2"/>
        <c:delete val="1"/>
      </c:legendEntry>
      <c:layout>
        <c:manualLayout>
          <c:xMode val="edge"/>
          <c:yMode val="edge"/>
          <c:x val="0.10524989063867009"/>
          <c:y val="0.13647318869748434"/>
          <c:w val="0.16426482334974249"/>
          <c:h val="6.715995621623238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sz="1050"/>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738978279888921E-2"/>
          <c:y val="3.9555619969394676E-2"/>
          <c:w val="0.91542774544486283"/>
          <c:h val="0.7459919201043862"/>
        </c:manualLayout>
      </c:layout>
      <c:barChart>
        <c:barDir val="col"/>
        <c:grouping val="stacked"/>
        <c:varyColors val="0"/>
        <c:ser>
          <c:idx val="0"/>
          <c:order val="0"/>
          <c:tx>
            <c:strRef>
              <c:f>'F3.IF_Actif'!$A$7</c:f>
              <c:strCache>
                <c:ptCount val="1"/>
                <c:pt idx="0">
                  <c:v>France</c:v>
                </c:pt>
              </c:strCache>
            </c:strRef>
          </c:tx>
          <c:spPr>
            <a:solidFill>
              <a:srgbClr val="4BACC6"/>
            </a:solidFill>
            <a:ln>
              <a:noFill/>
            </a:ln>
            <a:effectLst/>
          </c:spPr>
          <c:invertIfNegative val="0"/>
          <c:cat>
            <c:multiLvlStrRef>
              <c:extLst>
                <c:ext xmlns:c15="http://schemas.microsoft.com/office/drawing/2012/chart" uri="{02D57815-91ED-43cb-92C2-25804820EDAC}">
                  <c15:fullRef>
                    <c15:sqref>'F3.IF_Actif'!$B$5:$K$6</c15:sqref>
                  </c15:fullRef>
                </c:ext>
              </c:extLst>
              <c:f>('F3.IF_Actif'!$C$5:$C$6,'F3.IF_Actif'!$E$5:$E$6,'F3.IF_Actif'!$G$5:$G$6,'F3.IF_Actif'!$I$5:$I$6,'F3.IF_Actif'!$K$5:$K$6)</c:f>
              <c:multiLvlStrCache>
                <c:ptCount val="5"/>
                <c:lvl>
                  <c:pt idx="0">
                    <c:v>2021</c:v>
                  </c:pt>
                  <c:pt idx="1">
                    <c:v>2021</c:v>
                  </c:pt>
                  <c:pt idx="2">
                    <c:v>2021</c:v>
                  </c:pt>
                  <c:pt idx="3">
                    <c:v>2021</c:v>
                  </c:pt>
                  <c:pt idx="4">
                    <c:v>2021</c:v>
                  </c:pt>
                </c:lvl>
                <c:lvl/>
              </c:multiLvlStrCache>
            </c:multiLvlStrRef>
          </c:cat>
          <c:val>
            <c:numRef>
              <c:extLst>
                <c:ext xmlns:c15="http://schemas.microsoft.com/office/drawing/2012/chart" uri="{02D57815-91ED-43cb-92C2-25804820EDAC}">
                  <c15:fullRef>
                    <c15:sqref>'F3.IF_Actif'!$B$7:$K$7</c15:sqref>
                  </c15:fullRef>
                </c:ext>
              </c:extLst>
              <c:f>('F3.IF_Actif'!$C$7,'F3.IF_Actif'!$E$7,'F3.IF_Actif'!$G$7,'F3.IF_Actif'!$I$7,'F3.IF_Actif'!$K$7)</c:f>
              <c:numCache>
                <c:formatCode>#\ ##0_ ;\-#\ ##0\ </c:formatCode>
                <c:ptCount val="5"/>
                <c:pt idx="0">
                  <c:v>74.998395881190007</c:v>
                </c:pt>
                <c:pt idx="1">
                  <c:v>149.71748820717002</c:v>
                </c:pt>
                <c:pt idx="2">
                  <c:v>245.198410575</c:v>
                </c:pt>
                <c:pt idx="3">
                  <c:v>964.38248400280997</c:v>
                </c:pt>
                <c:pt idx="4">
                  <c:v>3253.6968861684099</c:v>
                </c:pt>
              </c:numCache>
            </c:numRef>
          </c:val>
          <c:extLst>
            <c:ext xmlns:c16="http://schemas.microsoft.com/office/drawing/2014/chart" uri="{C3380CC4-5D6E-409C-BE32-E72D297353CC}">
              <c16:uniqueId val="{00000000-60D2-4316-99FF-DF01F4D5E89F}"/>
            </c:ext>
          </c:extLst>
        </c:ser>
        <c:ser>
          <c:idx val="1"/>
          <c:order val="1"/>
          <c:tx>
            <c:strRef>
              <c:f>'F3.IF_Actif'!$A$8</c:f>
              <c:strCache>
                <c:ptCount val="1"/>
                <c:pt idx="0">
                  <c:v>Etranger</c:v>
                </c:pt>
              </c:strCache>
            </c:strRef>
          </c:tx>
          <c:spPr>
            <a:pattFill prst="dkUpDiag">
              <a:fgClr>
                <a:srgbClr val="4BACC6"/>
              </a:fgClr>
              <a:bgClr>
                <a:schemeClr val="bg1"/>
              </a:bgClr>
            </a:pattFill>
            <a:ln>
              <a:noFill/>
            </a:ln>
            <a:effectLst/>
          </c:spPr>
          <c:invertIfNegative val="0"/>
          <c:cat>
            <c:multiLvlStrRef>
              <c:extLst>
                <c:ext xmlns:c15="http://schemas.microsoft.com/office/drawing/2012/chart" uri="{02D57815-91ED-43cb-92C2-25804820EDAC}">
                  <c15:fullRef>
                    <c15:sqref>'F3.IF_Actif'!$B$5:$K$6</c15:sqref>
                  </c15:fullRef>
                </c:ext>
              </c:extLst>
              <c:f>('F3.IF_Actif'!$C$5:$C$6,'F3.IF_Actif'!$E$5:$E$6,'F3.IF_Actif'!$G$5:$G$6,'F3.IF_Actif'!$I$5:$I$6,'F3.IF_Actif'!$K$5:$K$6)</c:f>
              <c:multiLvlStrCache>
                <c:ptCount val="5"/>
                <c:lvl>
                  <c:pt idx="0">
                    <c:v>2021</c:v>
                  </c:pt>
                  <c:pt idx="1">
                    <c:v>2021</c:v>
                  </c:pt>
                  <c:pt idx="2">
                    <c:v>2021</c:v>
                  </c:pt>
                  <c:pt idx="3">
                    <c:v>2021</c:v>
                  </c:pt>
                  <c:pt idx="4">
                    <c:v>2021</c:v>
                  </c:pt>
                </c:lvl>
                <c:lvl/>
              </c:multiLvlStrCache>
            </c:multiLvlStrRef>
          </c:cat>
          <c:val>
            <c:numRef>
              <c:extLst>
                <c:ext xmlns:c15="http://schemas.microsoft.com/office/drawing/2012/chart" uri="{02D57815-91ED-43cb-92C2-25804820EDAC}">
                  <c15:fullRef>
                    <c15:sqref>'F3.IF_Actif'!$B$8:$K$8</c15:sqref>
                  </c15:fullRef>
                </c:ext>
              </c:extLst>
              <c:f>('F3.IF_Actif'!$C$8,'F3.IF_Actif'!$E$8,'F3.IF_Actif'!$G$8,'F3.IF_Actif'!$I$8,'F3.IF_Actif'!$K$8)</c:f>
              <c:numCache>
                <c:formatCode>#\ ##0_ ;\-#\ ##0\ </c:formatCode>
                <c:ptCount val="5"/>
                <c:pt idx="0">
                  <c:v>198.25254843151998</c:v>
                </c:pt>
                <c:pt idx="1">
                  <c:v>431.30693816602997</c:v>
                </c:pt>
                <c:pt idx="2">
                  <c:v>579.18054353192997</c:v>
                </c:pt>
                <c:pt idx="3">
                  <c:v>337.57874708885998</c:v>
                </c:pt>
                <c:pt idx="4">
                  <c:v>1869.5700781692801</c:v>
                </c:pt>
              </c:numCache>
            </c:numRef>
          </c:val>
          <c:extLst>
            <c:ext xmlns:c16="http://schemas.microsoft.com/office/drawing/2014/chart" uri="{C3380CC4-5D6E-409C-BE32-E72D297353CC}">
              <c16:uniqueId val="{00000001-60D2-4316-99FF-DF01F4D5E89F}"/>
            </c:ext>
          </c:extLst>
        </c:ser>
        <c:dLbls>
          <c:showLegendKey val="0"/>
          <c:showVal val="0"/>
          <c:showCatName val="0"/>
          <c:showSerName val="0"/>
          <c:showPercent val="0"/>
          <c:showBubbleSize val="0"/>
        </c:dLbls>
        <c:gapWidth val="150"/>
        <c:overlap val="100"/>
        <c:axId val="452747528"/>
        <c:axId val="452748512"/>
      </c:barChart>
      <c:lineChart>
        <c:grouping val="standard"/>
        <c:varyColors val="0"/>
        <c:ser>
          <c:idx val="2"/>
          <c:order val="2"/>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'F3.IF_Actif'!$B$5:$K$6</c15:sqref>
                  </c15:fullRef>
                </c:ext>
              </c:extLst>
              <c:f>('F3.IF_Actif'!$C$5:$C$6,'F3.IF_Actif'!$E$5:$E$6,'F3.IF_Actif'!$G$5:$G$6,'F3.IF_Actif'!$I$5:$I$6,'F3.IF_Actif'!$K$5:$K$6)</c:f>
              <c:multiLvlStrCache>
                <c:ptCount val="5"/>
                <c:lvl>
                  <c:pt idx="0">
                    <c:v>2021</c:v>
                  </c:pt>
                  <c:pt idx="1">
                    <c:v>2021</c:v>
                  </c:pt>
                  <c:pt idx="2">
                    <c:v>2021</c:v>
                  </c:pt>
                  <c:pt idx="3">
                    <c:v>2021</c:v>
                  </c:pt>
                  <c:pt idx="4">
                    <c:v>2021</c:v>
                  </c:pt>
                </c:lvl>
                <c:lvl/>
              </c:multiLvlStrCache>
            </c:multiLvlStrRef>
          </c:cat>
          <c:val>
            <c:numRef>
              <c:extLst>
                <c:ext xmlns:c15="http://schemas.microsoft.com/office/drawing/2012/chart" uri="{02D57815-91ED-43cb-92C2-25804820EDAC}">
                  <c15:fullRef>
                    <c15:sqref>'F3.IF_Actif'!$B$9:$K$9</c15:sqref>
                  </c15:fullRef>
                </c:ext>
              </c:extLst>
              <c:f>('F3.IF_Actif'!$C$9,'F3.IF_Actif'!$E$9,'F3.IF_Actif'!$G$9,'F3.IF_Actif'!$I$9,'F3.IF_Actif'!$K$9)</c:f>
              <c:numCache>
                <c:formatCode>#\ ##0_ ;\-#\ ##0\ </c:formatCode>
                <c:ptCount val="5"/>
                <c:pt idx="0">
                  <c:v>273.25094431270998</c:v>
                </c:pt>
                <c:pt idx="1">
                  <c:v>581.02442637319996</c:v>
                </c:pt>
                <c:pt idx="2">
                  <c:v>824.37895410693</c:v>
                </c:pt>
                <c:pt idx="3">
                  <c:v>1301.96123109167</c:v>
                </c:pt>
                <c:pt idx="4">
                  <c:v>5123.2669643376903</c:v>
                </c:pt>
              </c:numCache>
            </c:numRef>
          </c:val>
          <c:smooth val="0"/>
          <c:extLst>
            <c:ext xmlns:c16="http://schemas.microsoft.com/office/drawing/2014/chart" uri="{C3380CC4-5D6E-409C-BE32-E72D297353CC}">
              <c16:uniqueId val="{00000002-60D2-4316-99FF-DF01F4D5E89F}"/>
            </c:ext>
          </c:extLst>
        </c:ser>
        <c:dLbls>
          <c:showLegendKey val="0"/>
          <c:showVal val="0"/>
          <c:showCatName val="0"/>
          <c:showSerName val="0"/>
          <c:showPercent val="0"/>
          <c:showBubbleSize val="0"/>
        </c:dLbls>
        <c:marker val="1"/>
        <c:smooth val="0"/>
        <c:axId val="452747528"/>
        <c:axId val="452748512"/>
      </c:lineChart>
      <c:catAx>
        <c:axId val="45274752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spcFirstLastPara="1" vertOverflow="ellipsis"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8512"/>
        <c:crosses val="autoZero"/>
        <c:auto val="0"/>
        <c:lblAlgn val="ctr"/>
        <c:lblOffset val="100"/>
        <c:noMultiLvlLbl val="0"/>
      </c:catAx>
      <c:valAx>
        <c:axId val="452748512"/>
        <c:scaling>
          <c:orientation val="minMax"/>
          <c:max val="6000"/>
          <c:min val="0"/>
        </c:scaling>
        <c:delete val="0"/>
        <c:axPos val="l"/>
        <c:majorGridlines>
          <c:spPr>
            <a:ln w="9525" cap="flat" cmpd="sng" algn="ctr">
              <a:solidFill>
                <a:schemeClr val="tx1">
                  <a:lumMod val="15000"/>
                  <a:lumOff val="85000"/>
                </a:schemeClr>
              </a:solidFill>
              <a:round/>
            </a:ln>
            <a:effectLst/>
          </c:spPr>
        </c:majorGridlines>
        <c:numFmt formatCode="#\ ##0_ ;\-#\ ##0\ "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7528"/>
        <c:crosses val="autoZero"/>
        <c:crossBetween val="between"/>
        <c:majorUnit val="1000"/>
        <c:minorUnit val="40"/>
      </c:valAx>
      <c:spPr>
        <a:noFill/>
        <a:ln>
          <a:noFill/>
        </a:ln>
        <a:effectLst/>
      </c:spPr>
    </c:plotArea>
    <c:legend>
      <c:legendPos val="b"/>
      <c:legendEntry>
        <c:idx val="2"/>
        <c:delete val="1"/>
      </c:legendEntry>
      <c:layout>
        <c:manualLayout>
          <c:xMode val="edge"/>
          <c:yMode val="edge"/>
          <c:x val="7.3019280262690819E-2"/>
          <c:y val="7.3946351500552038E-2"/>
          <c:w val="0.29373608733690898"/>
          <c:h val="6.3429352862024377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sz="1050"/>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014044195953137E-2"/>
          <c:y val="5.8970865032097121E-2"/>
          <c:w val="0.93398595580404686"/>
          <c:h val="0.72493673191456975"/>
        </c:manualLayout>
      </c:layout>
      <c:barChart>
        <c:barDir val="col"/>
        <c:grouping val="stacked"/>
        <c:varyColors val="0"/>
        <c:ser>
          <c:idx val="0"/>
          <c:order val="0"/>
          <c:tx>
            <c:strRef>
              <c:f>'F3.Prets_Passif'!$A$7</c:f>
              <c:strCache>
                <c:ptCount val="1"/>
                <c:pt idx="0">
                  <c:v>France</c:v>
                </c:pt>
              </c:strCache>
            </c:strRef>
          </c:tx>
          <c:spPr>
            <a:solidFill>
              <a:srgbClr val="4BACC6"/>
            </a:solidFill>
            <a:ln>
              <a:noFill/>
            </a:ln>
            <a:effectLst/>
          </c:spPr>
          <c:invertIfNegative val="0"/>
          <c:cat>
            <c:multiLvlStrRef>
              <c:extLst>
                <c:ext xmlns:c15="http://schemas.microsoft.com/office/drawing/2012/chart" uri="{02D57815-91ED-43cb-92C2-25804820EDAC}">
                  <c15:fullRef>
                    <c15:sqref>'F3.Prets_Passif'!$B$5:$M$6</c15:sqref>
                  </c15:fullRef>
                </c:ext>
              </c:extLst>
              <c:f>('F3.Prets_Passif'!$C$5:$C$6,'F3.Prets_Passif'!$E$5:$E$6,'F3.Prets_Passif'!$G$5:$G$6,'F3.Prets_Passif'!$I$5:$I$6,'F3.Prets_Passif'!$K$5:$K$6,'F3.Prets_Passif'!$M$5:$M$6)</c:f>
              <c:multiLvlStrCache>
                <c:ptCount val="6"/>
                <c:lvl>
                  <c:pt idx="0">
                    <c:v>2021</c:v>
                  </c:pt>
                  <c:pt idx="1">
                    <c:v>2021</c:v>
                  </c:pt>
                  <c:pt idx="2">
                    <c:v>2021</c:v>
                  </c:pt>
                  <c:pt idx="3">
                    <c:v>2021</c:v>
                  </c:pt>
                  <c:pt idx="4">
                    <c:v>2021</c:v>
                  </c:pt>
                  <c:pt idx="5">
                    <c:v>2021</c:v>
                  </c:pt>
                </c:lvl>
                <c:lvl/>
              </c:multiLvlStrCache>
            </c:multiLvlStrRef>
          </c:cat>
          <c:val>
            <c:numRef>
              <c:extLst>
                <c:ext xmlns:c15="http://schemas.microsoft.com/office/drawing/2012/chart" uri="{02D57815-91ED-43cb-92C2-25804820EDAC}">
                  <c15:fullRef>
                    <c15:sqref>'F3.Prets_Passif'!$B$7:$M$7</c15:sqref>
                  </c15:fullRef>
                </c:ext>
              </c:extLst>
              <c:f>('F3.Prets_Passif'!$C$7,'F3.Prets_Passif'!$E$7,'F3.Prets_Passif'!$G$7,'F3.Prets_Passif'!$I$7,'F3.Prets_Passif'!$K$7,'F3.Prets_Passif'!$M$7)</c:f>
              <c:numCache>
                <c:formatCode>#\ ##0_ ;\-#\ ##0\ </c:formatCode>
                <c:ptCount val="6"/>
                <c:pt idx="0">
                  <c:v>20.400705999000003</c:v>
                </c:pt>
                <c:pt idx="1">
                  <c:v>166.85000830801999</c:v>
                </c:pt>
                <c:pt idx="2">
                  <c:v>351.33285945477002</c:v>
                </c:pt>
                <c:pt idx="3">
                  <c:v>119.64114287907</c:v>
                </c:pt>
                <c:pt idx="4">
                  <c:v>1040.27157355799</c:v>
                </c:pt>
                <c:pt idx="5">
                  <c:v>1555.2138870562401</c:v>
                </c:pt>
              </c:numCache>
            </c:numRef>
          </c:val>
          <c:extLst>
            <c:ext xmlns:c16="http://schemas.microsoft.com/office/drawing/2014/chart" uri="{C3380CC4-5D6E-409C-BE32-E72D297353CC}">
              <c16:uniqueId val="{00000000-17A4-43F2-B95B-30759CF5D219}"/>
            </c:ext>
          </c:extLst>
        </c:ser>
        <c:ser>
          <c:idx val="1"/>
          <c:order val="1"/>
          <c:tx>
            <c:strRef>
              <c:f>'F3.Prets_Passif'!$A$8</c:f>
              <c:strCache>
                <c:ptCount val="1"/>
                <c:pt idx="0">
                  <c:v>Etranger</c:v>
                </c:pt>
              </c:strCache>
            </c:strRef>
          </c:tx>
          <c:spPr>
            <a:pattFill prst="dkUpDiag">
              <a:fgClr>
                <a:srgbClr val="4BACC6"/>
              </a:fgClr>
              <a:bgClr>
                <a:schemeClr val="bg1"/>
              </a:bgClr>
            </a:pattFill>
            <a:ln>
              <a:noFill/>
            </a:ln>
            <a:effectLst/>
          </c:spPr>
          <c:invertIfNegative val="0"/>
          <c:cat>
            <c:multiLvlStrRef>
              <c:extLst>
                <c:ext xmlns:c15="http://schemas.microsoft.com/office/drawing/2012/chart" uri="{02D57815-91ED-43cb-92C2-25804820EDAC}">
                  <c15:fullRef>
                    <c15:sqref>'F3.Prets_Passif'!$B$5:$M$6</c15:sqref>
                  </c15:fullRef>
                </c:ext>
              </c:extLst>
              <c:f>('F3.Prets_Passif'!$C$5:$C$6,'F3.Prets_Passif'!$E$5:$E$6,'F3.Prets_Passif'!$G$5:$G$6,'F3.Prets_Passif'!$I$5:$I$6,'F3.Prets_Passif'!$K$5:$K$6,'F3.Prets_Passif'!$M$5:$M$6)</c:f>
              <c:multiLvlStrCache>
                <c:ptCount val="6"/>
                <c:lvl>
                  <c:pt idx="0">
                    <c:v>2021</c:v>
                  </c:pt>
                  <c:pt idx="1">
                    <c:v>2021</c:v>
                  </c:pt>
                  <c:pt idx="2">
                    <c:v>2021</c:v>
                  </c:pt>
                  <c:pt idx="3">
                    <c:v>2021</c:v>
                  </c:pt>
                  <c:pt idx="4">
                    <c:v>2021</c:v>
                  </c:pt>
                  <c:pt idx="5">
                    <c:v>2021</c:v>
                  </c:pt>
                </c:lvl>
                <c:lvl/>
              </c:multiLvlStrCache>
            </c:multiLvlStrRef>
          </c:cat>
          <c:val>
            <c:numRef>
              <c:extLst>
                <c:ext xmlns:c15="http://schemas.microsoft.com/office/drawing/2012/chart" uri="{02D57815-91ED-43cb-92C2-25804820EDAC}">
                  <c15:fullRef>
                    <c15:sqref>'F3.Prets_Passif'!$B$8:$M$8</c15:sqref>
                  </c15:fullRef>
                </c:ext>
              </c:extLst>
              <c:f>('F3.Prets_Passif'!$C$8,'F3.Prets_Passif'!$E$8,'F3.Prets_Passif'!$G$8,'F3.Prets_Passif'!$I$8,'F3.Prets_Passif'!$K$8,'F3.Prets_Passif'!$M$8)</c:f>
              <c:numCache>
                <c:formatCode>#\ ##0_ ;\-#\ ##0\ </c:formatCode>
                <c:ptCount val="6"/>
                <c:pt idx="0">
                  <c:v>40.555930770180005</c:v>
                </c:pt>
                <c:pt idx="1">
                  <c:v>231.60652626322999</c:v>
                </c:pt>
                <c:pt idx="2">
                  <c:v>65.489445352879997</c:v>
                </c:pt>
                <c:pt idx="3">
                  <c:v>378.79473003166999</c:v>
                </c:pt>
                <c:pt idx="4">
                  <c:v>735.13650783722994</c:v>
                </c:pt>
                <c:pt idx="5">
                  <c:v>417.98694232557</c:v>
                </c:pt>
              </c:numCache>
            </c:numRef>
          </c:val>
          <c:extLst>
            <c:ext xmlns:c16="http://schemas.microsoft.com/office/drawing/2014/chart" uri="{C3380CC4-5D6E-409C-BE32-E72D297353CC}">
              <c16:uniqueId val="{00000001-17A4-43F2-B95B-30759CF5D219}"/>
            </c:ext>
          </c:extLst>
        </c:ser>
        <c:dLbls>
          <c:showLegendKey val="0"/>
          <c:showVal val="0"/>
          <c:showCatName val="0"/>
          <c:showSerName val="0"/>
          <c:showPercent val="0"/>
          <c:showBubbleSize val="0"/>
        </c:dLbls>
        <c:gapWidth val="150"/>
        <c:overlap val="100"/>
        <c:axId val="452747528"/>
        <c:axId val="452748512"/>
      </c:barChart>
      <c:lineChart>
        <c:grouping val="standard"/>
        <c:varyColors val="0"/>
        <c:ser>
          <c:idx val="2"/>
          <c:order val="2"/>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'F3.Prets_Passif'!$B$5:$M$6</c15:sqref>
                  </c15:fullRef>
                </c:ext>
              </c:extLst>
              <c:f>('F3.Prets_Passif'!$C$5:$C$6,'F3.Prets_Passif'!$E$5:$E$6,'F3.Prets_Passif'!$G$5:$G$6,'F3.Prets_Passif'!$I$5:$I$6,'F3.Prets_Passif'!$K$5:$K$6,'F3.Prets_Passif'!$M$5:$M$6)</c:f>
              <c:multiLvlStrCache>
                <c:ptCount val="6"/>
                <c:lvl>
                  <c:pt idx="0">
                    <c:v>2021</c:v>
                  </c:pt>
                  <c:pt idx="1">
                    <c:v>2021</c:v>
                  </c:pt>
                  <c:pt idx="2">
                    <c:v>2021</c:v>
                  </c:pt>
                  <c:pt idx="3">
                    <c:v>2021</c:v>
                  </c:pt>
                  <c:pt idx="4">
                    <c:v>2021</c:v>
                  </c:pt>
                  <c:pt idx="5">
                    <c:v>2021</c:v>
                  </c:pt>
                </c:lvl>
                <c:lvl/>
              </c:multiLvlStrCache>
            </c:multiLvlStrRef>
          </c:cat>
          <c:val>
            <c:numRef>
              <c:extLst>
                <c:ext xmlns:c15="http://schemas.microsoft.com/office/drawing/2012/chart" uri="{02D57815-91ED-43cb-92C2-25804820EDAC}">
                  <c15:fullRef>
                    <c15:sqref>'F3.Prets_Passif'!$B$9:$M$9</c15:sqref>
                  </c15:fullRef>
                </c:ext>
              </c:extLst>
              <c:f>('F3.Prets_Passif'!$C$9,'F3.Prets_Passif'!$E$9,'F3.Prets_Passif'!$G$9,'F3.Prets_Passif'!$I$9,'F3.Prets_Passif'!$K$9,'F3.Prets_Passif'!$M$9)</c:f>
              <c:numCache>
                <c:formatCode>#\ ##0_ ;\-#\ ##0\ </c:formatCode>
                <c:ptCount val="6"/>
                <c:pt idx="0">
                  <c:v>60.956636769180008</c:v>
                </c:pt>
                <c:pt idx="1">
                  <c:v>398.45653457125002</c:v>
                </c:pt>
                <c:pt idx="2">
                  <c:v>416.82230480765003</c:v>
                </c:pt>
                <c:pt idx="3">
                  <c:v>498.43587291073999</c:v>
                </c:pt>
                <c:pt idx="4">
                  <c:v>1775.4080813952201</c:v>
                </c:pt>
                <c:pt idx="5">
                  <c:v>1973.2008293818101</c:v>
                </c:pt>
              </c:numCache>
            </c:numRef>
          </c:val>
          <c:smooth val="0"/>
          <c:extLst>
            <c:ext xmlns:c16="http://schemas.microsoft.com/office/drawing/2014/chart" uri="{C3380CC4-5D6E-409C-BE32-E72D297353CC}">
              <c16:uniqueId val="{00000002-17A4-43F2-B95B-30759CF5D219}"/>
            </c:ext>
          </c:extLst>
        </c:ser>
        <c:dLbls>
          <c:showLegendKey val="0"/>
          <c:showVal val="0"/>
          <c:showCatName val="0"/>
          <c:showSerName val="0"/>
          <c:showPercent val="0"/>
          <c:showBubbleSize val="0"/>
        </c:dLbls>
        <c:marker val="1"/>
        <c:smooth val="0"/>
        <c:axId val="452747528"/>
        <c:axId val="452748512"/>
      </c:lineChart>
      <c:catAx>
        <c:axId val="452747528"/>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8512"/>
        <c:crosses val="autoZero"/>
        <c:auto val="0"/>
        <c:lblAlgn val="ctr"/>
        <c:lblOffset val="100"/>
        <c:noMultiLvlLbl val="0"/>
      </c:catAx>
      <c:valAx>
        <c:axId val="452748512"/>
        <c:scaling>
          <c:orientation val="minMax"/>
          <c:max val="250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52747528"/>
        <c:crosses val="autoZero"/>
        <c:crossBetween val="between"/>
        <c:majorUnit val="500"/>
        <c:minorUnit val="40"/>
      </c:valAx>
      <c:spPr>
        <a:noFill/>
        <a:ln>
          <a:noFill/>
        </a:ln>
        <a:effectLst/>
      </c:spPr>
    </c:plotArea>
    <c:legend>
      <c:legendPos val="b"/>
      <c:legendEntry>
        <c:idx val="2"/>
        <c:delete val="1"/>
      </c:legendEntry>
      <c:layout>
        <c:manualLayout>
          <c:xMode val="edge"/>
          <c:yMode val="edge"/>
          <c:x val="7.1577697905573306E-2"/>
          <c:y val="0.10857773762922815"/>
          <c:w val="0.26861531439004904"/>
          <c:h val="5.7709995057766507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sz="1050"/>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875902370626137E-2"/>
          <c:y val="7.3236118837515796E-2"/>
          <c:w val="0.9058532401244247"/>
          <c:h val="0.79736926825023924"/>
        </c:manualLayout>
      </c:layout>
      <c:barChart>
        <c:barDir val="col"/>
        <c:grouping val="stacked"/>
        <c:varyColors val="0"/>
        <c:ser>
          <c:idx val="1"/>
          <c:order val="0"/>
          <c:tx>
            <c:strRef>
              <c:f>'F3.PNB'!$H$6</c:f>
              <c:strCache>
                <c:ptCount val="1"/>
                <c:pt idx="0">
                  <c:v>6 grands groupes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'F3.PNB'!$A$7:$A$13</c:f>
              <c:numCache>
                <c:formatCode>General</c:formatCode>
                <c:ptCount val="7"/>
                <c:pt idx="0">
                  <c:v>2015</c:v>
                </c:pt>
                <c:pt idx="1">
                  <c:v>2016</c:v>
                </c:pt>
                <c:pt idx="2">
                  <c:v>2017</c:v>
                </c:pt>
                <c:pt idx="3">
                  <c:v>2018</c:v>
                </c:pt>
                <c:pt idx="4">
                  <c:v>2019</c:v>
                </c:pt>
                <c:pt idx="5">
                  <c:v>2020</c:v>
                </c:pt>
                <c:pt idx="6">
                  <c:v>2021</c:v>
                </c:pt>
              </c:numCache>
            </c:numRef>
          </c:cat>
          <c:val>
            <c:numRef>
              <c:f>'F3.PNB'!$H$7:$H$13</c:f>
              <c:numCache>
                <c:formatCode>0.0</c:formatCode>
                <c:ptCount val="7"/>
                <c:pt idx="0">
                  <c:v>141.76954120400598</c:v>
                </c:pt>
                <c:pt idx="1">
                  <c:v>140.21121030102</c:v>
                </c:pt>
                <c:pt idx="2">
                  <c:v>136.19886104038</c:v>
                </c:pt>
                <c:pt idx="3">
                  <c:v>138.14714688295999</c:v>
                </c:pt>
                <c:pt idx="4">
                  <c:v>139.35472813280001</c:v>
                </c:pt>
                <c:pt idx="5">
                  <c:v>135.33831324050001</c:v>
                </c:pt>
                <c:pt idx="6">
                  <c:v>146.78281116792999</c:v>
                </c:pt>
              </c:numCache>
            </c:numRef>
          </c:val>
          <c:extLst>
            <c:ext xmlns:c16="http://schemas.microsoft.com/office/drawing/2014/chart" uri="{C3380CC4-5D6E-409C-BE32-E72D297353CC}">
              <c16:uniqueId val="{00000000-54D3-464B-8D1C-D9F4C4A48984}"/>
            </c:ext>
          </c:extLst>
        </c:ser>
        <c:ser>
          <c:idx val="2"/>
          <c:order val="1"/>
          <c:tx>
            <c:strRef>
              <c:f>'F3.PNB'!$I$6</c:f>
              <c:strCache>
                <c:ptCount val="1"/>
                <c:pt idx="0">
                  <c:v>Autres groupes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'F3.PNB'!$A$7:$A$13</c:f>
              <c:numCache>
                <c:formatCode>General</c:formatCode>
                <c:ptCount val="7"/>
                <c:pt idx="0">
                  <c:v>2015</c:v>
                </c:pt>
                <c:pt idx="1">
                  <c:v>2016</c:v>
                </c:pt>
                <c:pt idx="2">
                  <c:v>2017</c:v>
                </c:pt>
                <c:pt idx="3">
                  <c:v>2018</c:v>
                </c:pt>
                <c:pt idx="4">
                  <c:v>2019</c:v>
                </c:pt>
                <c:pt idx="5">
                  <c:v>2020</c:v>
                </c:pt>
                <c:pt idx="6">
                  <c:v>2021</c:v>
                </c:pt>
              </c:numCache>
            </c:numRef>
          </c:cat>
          <c:val>
            <c:numRef>
              <c:f>'F3.PNB'!$I$7:$I$13</c:f>
              <c:numCache>
                <c:formatCode>0.0</c:formatCode>
                <c:ptCount val="7"/>
                <c:pt idx="0">
                  <c:v>9.8015272270719969</c:v>
                </c:pt>
                <c:pt idx="1">
                  <c:v>9.9595119371700012</c:v>
                </c:pt>
                <c:pt idx="2">
                  <c:v>9.1907159716999995</c:v>
                </c:pt>
                <c:pt idx="3">
                  <c:v>9.353688056630002</c:v>
                </c:pt>
                <c:pt idx="4">
                  <c:v>9.3027386838199995</c:v>
                </c:pt>
                <c:pt idx="5">
                  <c:v>9.2293425706299992</c:v>
                </c:pt>
                <c:pt idx="6">
                  <c:v>12.2874211233</c:v>
                </c:pt>
              </c:numCache>
            </c:numRef>
          </c:val>
          <c:extLst>
            <c:ext xmlns:c16="http://schemas.microsoft.com/office/drawing/2014/chart" uri="{C3380CC4-5D6E-409C-BE32-E72D297353CC}">
              <c16:uniqueId val="{00000001-54D3-464B-8D1C-D9F4C4A48984}"/>
            </c:ext>
          </c:extLst>
        </c:ser>
        <c:ser>
          <c:idx val="3"/>
          <c:order val="2"/>
          <c:tx>
            <c:strRef>
              <c:f>'F3.PNB'!$J$6</c:f>
              <c:strCache>
                <c:ptCount val="1"/>
                <c:pt idx="0">
                  <c:v>Autres établissements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'F3.PNB'!$A$7:$A$13</c:f>
              <c:numCache>
                <c:formatCode>General</c:formatCode>
                <c:ptCount val="7"/>
                <c:pt idx="0">
                  <c:v>2015</c:v>
                </c:pt>
                <c:pt idx="1">
                  <c:v>2016</c:v>
                </c:pt>
                <c:pt idx="2">
                  <c:v>2017</c:v>
                </c:pt>
                <c:pt idx="3">
                  <c:v>2018</c:v>
                </c:pt>
                <c:pt idx="4">
                  <c:v>2019</c:v>
                </c:pt>
                <c:pt idx="5">
                  <c:v>2020</c:v>
                </c:pt>
                <c:pt idx="6">
                  <c:v>2021</c:v>
                </c:pt>
              </c:numCache>
            </c:numRef>
          </c:cat>
          <c:val>
            <c:numRef>
              <c:f>'F3.PNB'!$J$7:$J$13</c:f>
              <c:numCache>
                <c:formatCode>0.0</c:formatCode>
                <c:ptCount val="7"/>
                <c:pt idx="0">
                  <c:v>7.0048244334658767</c:v>
                </c:pt>
                <c:pt idx="1">
                  <c:v>7.19247643156001</c:v>
                </c:pt>
                <c:pt idx="2">
                  <c:v>7.7252305372481596</c:v>
                </c:pt>
                <c:pt idx="3">
                  <c:v>7.6321239582276199</c:v>
                </c:pt>
                <c:pt idx="4">
                  <c:v>7.2672248483408914</c:v>
                </c:pt>
                <c:pt idx="5">
                  <c:v>5.7288972356606012</c:v>
                </c:pt>
                <c:pt idx="6">
                  <c:v>5.1797649698770618</c:v>
                </c:pt>
              </c:numCache>
            </c:numRef>
          </c:val>
          <c:extLst>
            <c:ext xmlns:c16="http://schemas.microsoft.com/office/drawing/2014/chart" uri="{C3380CC4-5D6E-409C-BE32-E72D297353CC}">
              <c16:uniqueId val="{00000002-54D3-464B-8D1C-D9F4C4A48984}"/>
            </c:ext>
          </c:extLst>
        </c:ser>
        <c:dLbls>
          <c:showLegendKey val="0"/>
          <c:showVal val="0"/>
          <c:showCatName val="0"/>
          <c:showSerName val="0"/>
          <c:showPercent val="0"/>
          <c:showBubbleSize val="0"/>
        </c:dLbls>
        <c:gapWidth val="50"/>
        <c:overlap val="100"/>
        <c:axId val="978276264"/>
        <c:axId val="978268064"/>
      </c:barChart>
      <c:lineChart>
        <c:grouping val="standard"/>
        <c:varyColors val="0"/>
        <c:ser>
          <c:idx val="7"/>
          <c:order val="3"/>
          <c:tx>
            <c:strRef>
              <c:f>'F3.PNB'!$K$6</c:f>
              <c:strCache>
                <c:ptCount val="1"/>
                <c:pt idx="0">
                  <c:v>TOTAL</c:v>
                </c:pt>
              </c:strCache>
            </c:strRef>
          </c:tx>
          <c:spPr>
            <a:ln w="28575" cap="rnd">
              <a:solidFill>
                <a:srgbClr val="FFC000"/>
              </a:solidFill>
              <a:round/>
            </a:ln>
            <a:effectLst/>
          </c:spPr>
          <c:marker>
            <c:symbol val="circle"/>
            <c:size val="5"/>
            <c:spPr>
              <a:solidFill>
                <a:srgbClr val="FFC000"/>
              </a:solidFill>
              <a:ln w="9525">
                <a:solidFill>
                  <a:srgbClr val="FFC000"/>
                </a:solidFill>
              </a:ln>
              <a:effectLst/>
            </c:spPr>
          </c:marker>
          <c:dLbls>
            <c:dLbl>
              <c:idx val="5"/>
              <c:layout>
                <c:manualLayout>
                  <c:x val="-6.1800873573892218E-2"/>
                  <c:y val="-5.89416589666561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D3-464B-8D1C-D9F4C4A4898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DEA9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'F3.PNB'!$A$7:$A$13</c:f>
              <c:numCache>
                <c:formatCode>General</c:formatCode>
                <c:ptCount val="7"/>
                <c:pt idx="0">
                  <c:v>2015</c:v>
                </c:pt>
                <c:pt idx="1">
                  <c:v>2016</c:v>
                </c:pt>
                <c:pt idx="2">
                  <c:v>2017</c:v>
                </c:pt>
                <c:pt idx="3">
                  <c:v>2018</c:v>
                </c:pt>
                <c:pt idx="4">
                  <c:v>2019</c:v>
                </c:pt>
                <c:pt idx="5">
                  <c:v>2020</c:v>
                </c:pt>
                <c:pt idx="6">
                  <c:v>2021</c:v>
                </c:pt>
              </c:numCache>
            </c:numRef>
          </c:cat>
          <c:val>
            <c:numRef>
              <c:f>'F3.PNB'!$K$7:$K$13</c:f>
              <c:numCache>
                <c:formatCode>#\ ##0.0</c:formatCode>
                <c:ptCount val="7"/>
                <c:pt idx="0">
                  <c:v>158.57589286454385</c:v>
                </c:pt>
                <c:pt idx="1">
                  <c:v>157.36319866975001</c:v>
                </c:pt>
                <c:pt idx="2">
                  <c:v>153.11480754932816</c:v>
                </c:pt>
                <c:pt idx="3">
                  <c:v>155.13295889781762</c:v>
                </c:pt>
                <c:pt idx="4">
                  <c:v>155.9246916649609</c:v>
                </c:pt>
                <c:pt idx="5">
                  <c:v>150.29655304679062</c:v>
                </c:pt>
                <c:pt idx="6">
                  <c:v>164.24999726110704</c:v>
                </c:pt>
              </c:numCache>
            </c:numRef>
          </c:val>
          <c:smooth val="0"/>
          <c:extLst>
            <c:ext xmlns:c16="http://schemas.microsoft.com/office/drawing/2014/chart" uri="{C3380CC4-5D6E-409C-BE32-E72D297353CC}">
              <c16:uniqueId val="{00000004-54D3-464B-8D1C-D9F4C4A48984}"/>
            </c:ext>
          </c:extLst>
        </c:ser>
        <c:dLbls>
          <c:showLegendKey val="0"/>
          <c:showVal val="0"/>
          <c:showCatName val="0"/>
          <c:showSerName val="0"/>
          <c:showPercent val="0"/>
          <c:showBubbleSize val="0"/>
        </c:dLbls>
        <c:marker val="1"/>
        <c:smooth val="0"/>
        <c:axId val="978276264"/>
        <c:axId val="978268064"/>
      </c:lineChart>
      <c:catAx>
        <c:axId val="978276264"/>
        <c:scaling>
          <c:orientation val="minMax"/>
        </c:scaling>
        <c:delete val="0"/>
        <c:axPos val="b"/>
        <c:majorGridlines>
          <c:spPr>
            <a:ln w="3810" cap="flat" cmpd="sng" algn="ctr">
              <a:noFill/>
              <a:prstDash val="solid"/>
              <a:round/>
            </a:ln>
            <a:effectLst/>
          </c:spPr>
        </c:majorGridlines>
        <c:numFmt formatCode="General" sourceLinked="1"/>
        <c:majorTickMark val="out"/>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978268064"/>
        <c:crossesAt val="0"/>
        <c:auto val="1"/>
        <c:lblAlgn val="ctr"/>
        <c:lblOffset val="100"/>
        <c:noMultiLvlLbl val="0"/>
      </c:catAx>
      <c:valAx>
        <c:axId val="978268064"/>
        <c:scaling>
          <c:orientation val="minMax"/>
          <c:max val="165"/>
          <c:min val="120"/>
        </c:scaling>
        <c:delete val="0"/>
        <c:axPos val="l"/>
        <c:majorGridlines>
          <c:spPr>
            <a:ln w="3810" cap="flat" cmpd="sng" algn="ctr">
              <a:solidFill>
                <a:srgbClr val="D9D9D9"/>
              </a:solidFill>
              <a:prstDash val="solid"/>
              <a:round/>
            </a:ln>
            <a:effectLst/>
          </c:spPr>
        </c:majorGridlines>
        <c:numFmt formatCode="0" sourceLinked="0"/>
        <c:majorTickMark val="out"/>
        <c:minorTickMark val="none"/>
        <c:tickLblPos val="nextTo"/>
        <c:spPr>
          <a:noFill/>
          <a:ln w="9525">
            <a:solidFill>
              <a:srgbClr val="000000"/>
            </a:solidFill>
            <a:prstDash val="soli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978276264"/>
        <c:crosses val="autoZero"/>
        <c:crossBetween val="between"/>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egendEntry>
        <c:idx val="3"/>
        <c:delete val="1"/>
      </c:legendEntry>
      <c:layout>
        <c:manualLayout>
          <c:xMode val="edge"/>
          <c:yMode val="edge"/>
          <c:x val="0.14065660287451598"/>
          <c:y val="0.94112108186016386"/>
          <c:w val="0.74869707253527484"/>
          <c:h val="5.8878918139836159E-2"/>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legend>
    <c:plotVisOnly val="1"/>
    <c:dispBlanksAs val="gap"/>
    <c:showDLblsOverMax val="0"/>
  </c:chart>
  <c:spPr>
    <a:solidFill>
      <a:schemeClr val="bg1"/>
    </a:solidFill>
    <a:ln w="25400"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1186783470248035E-2"/>
          <c:y val="2.8677907310275141E-2"/>
          <c:w val="0.92931467398790391"/>
          <c:h val="0.8124658092791901"/>
        </c:manualLayout>
      </c:layout>
      <c:barChart>
        <c:barDir val="col"/>
        <c:grouping val="clustered"/>
        <c:varyColors val="0"/>
        <c:ser>
          <c:idx val="0"/>
          <c:order val="0"/>
          <c:tx>
            <c:strRef>
              <c:f>'F3.RoE'!$B$7</c:f>
              <c:strCache>
                <c:ptCount val="1"/>
                <c:pt idx="0">
                  <c:v>6 grands groupes</c:v>
                </c:pt>
              </c:strCache>
            </c:strRef>
          </c:tx>
          <c:spPr>
            <a:solidFill>
              <a:srgbClr val="ABC288"/>
            </a:solidFill>
            <a:ln>
              <a:noFill/>
            </a:ln>
            <a:effectLst/>
          </c:spPr>
          <c:invertIfNegative val="0"/>
          <c:dLbls>
            <c:dLbl>
              <c:idx val="4"/>
              <c:layout>
                <c:manualLayout>
                  <c:x val="-7.0950655911256808E-1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03-496D-A3A3-965E0AC5AC5A}"/>
                </c:ext>
              </c:extLst>
            </c:dLbl>
            <c:numFmt formatCode="0.00%" sourceLinked="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'F3.RoE'!$C$6:$L$6</c15:sqref>
                  </c15:fullRef>
                </c:ext>
              </c:extLst>
              <c:f>'F3.RoE'!$F$6:$L$6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'F3.RoE'!$C$7:$L$7</c15:sqref>
                  </c15:fullRef>
                </c:ext>
              </c:extLst>
              <c:f>'F3.RoE'!$F$7:$L$7</c:f>
              <c:numCache>
                <c:formatCode>0.0%</c:formatCode>
                <c:ptCount val="7"/>
                <c:pt idx="0">
                  <c:v>6.7108077227412216E-2</c:v>
                </c:pt>
                <c:pt idx="1">
                  <c:v>6.5126454644765089E-2</c:v>
                </c:pt>
                <c:pt idx="2">
                  <c:v>6.322739737095398E-2</c:v>
                </c:pt>
                <c:pt idx="3">
                  <c:v>6.6759006600260407E-2</c:v>
                </c:pt>
                <c:pt idx="4">
                  <c:v>6.3999521928037498E-2</c:v>
                </c:pt>
                <c:pt idx="5">
                  <c:v>4.6647888680942703E-2</c:v>
                </c:pt>
                <c:pt idx="6">
                  <c:v>7.1790730687267892E-2</c:v>
                </c:pt>
              </c:numCache>
            </c:numRef>
          </c:val>
          <c:extLst xmlns:c15="http://schemas.microsoft.com/office/drawing/2012/chart">
            <c:ext xmlns:c16="http://schemas.microsoft.com/office/drawing/2014/chart" uri="{C3380CC4-5D6E-409C-BE32-E72D297353CC}">
              <c16:uniqueId val="{00000001-7D03-496D-A3A3-965E0AC5AC5A}"/>
            </c:ext>
          </c:extLst>
        </c:ser>
        <c:ser>
          <c:idx val="2"/>
          <c:order val="3"/>
          <c:tx>
            <c:strRef>
              <c:f>'F3.RoE'!$B$10</c:f>
              <c:strCache>
                <c:ptCount val="1"/>
                <c:pt idx="0">
                  <c:v>Secteur bancaire français </c:v>
                </c:pt>
              </c:strCache>
            </c:strRef>
          </c:tx>
          <c:spPr>
            <a:solidFill>
              <a:srgbClr val="687E3A"/>
            </a:solidFill>
            <a:ln>
              <a:noFill/>
            </a:ln>
            <a:effectLst/>
          </c:spPr>
          <c:invertIfNegative val="0"/>
          <c:dLbls>
            <c:numFmt formatCode="0.00%" sourceLinked="0"/>
            <c:spPr>
              <a:noFill/>
              <a:ln>
                <a:noFill/>
              </a:ln>
              <a:effectLst/>
            </c:spPr>
            <c:txPr>
              <a:bodyPr rot="0" spcFirstLastPara="1" vertOverflow="ellipsis" vert="horz" wrap="square" anchor="ctr" anchorCtr="1"/>
              <a:lstStyle/>
              <a:p>
                <a:pPr>
                  <a:defRPr sz="1050" b="1" i="0" u="none" strike="noStrike" kern="1200" baseline="0">
                    <a:solidFill>
                      <a:schemeClr val="accent3">
                        <a:lumMod val="50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'F3.RoE'!$C$6:$L$6</c15:sqref>
                  </c15:fullRef>
                </c:ext>
              </c:extLst>
              <c:f>'F3.RoE'!$F$6:$L$6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'F3.RoE'!$C$10:$L$10</c15:sqref>
                  </c15:fullRef>
                </c:ext>
              </c:extLst>
              <c:f>'F3.RoE'!$F$10:$L$10</c:f>
              <c:numCache>
                <c:formatCode>0.0%</c:formatCode>
                <c:ptCount val="7"/>
                <c:pt idx="0">
                  <c:v>6.3858046849339059E-2</c:v>
                </c:pt>
                <c:pt idx="1">
                  <c:v>6.3849365550061113E-2</c:v>
                </c:pt>
                <c:pt idx="2">
                  <c:v>6.1266969740356607E-2</c:v>
                </c:pt>
                <c:pt idx="3">
                  <c:v>6.1511331303280722E-2</c:v>
                </c:pt>
                <c:pt idx="4">
                  <c:v>4.9354689190097091E-2</c:v>
                </c:pt>
                <c:pt idx="5">
                  <c:v>3.4025703485943137E-2</c:v>
                </c:pt>
                <c:pt idx="6">
                  <c:v>6.1224438477435847E-2</c:v>
                </c:pt>
              </c:numCache>
            </c:numRef>
          </c:val>
          <c:extLst xmlns:c15="http://schemas.microsoft.com/office/drawing/2012/chart">
            <c:ext xmlns:c16="http://schemas.microsoft.com/office/drawing/2014/chart" uri="{C3380CC4-5D6E-409C-BE32-E72D297353CC}">
              <c16:uniqueId val="{00000002-7D03-496D-A3A3-965E0AC5AC5A}"/>
            </c:ext>
          </c:extLst>
        </c:ser>
        <c:dLbls>
          <c:showLegendKey val="0"/>
          <c:showVal val="0"/>
          <c:showCatName val="0"/>
          <c:showSerName val="0"/>
          <c:showPercent val="0"/>
          <c:showBubbleSize val="0"/>
        </c:dLbls>
        <c:gapWidth val="75"/>
        <c:overlap val="-25"/>
        <c:axId val="363512576"/>
        <c:axId val="363514112"/>
        <c:extLst>
          <c:ext xmlns:c15="http://schemas.microsoft.com/office/drawing/2012/chart" uri="{02D57815-91ED-43cb-92C2-25804820EDAC}">
            <c15:filteredBarSeries>
              <c15:ser>
                <c:idx val="1"/>
                <c:order val="1"/>
                <c:tx>
                  <c:strRef>
                    <c:extLst>
                      <c:ext uri="{02D57815-91ED-43cb-92C2-25804820EDAC}">
                        <c15:formulaRef>
                          <c15:sqref>'F3.RoE'!$B$8</c15:sqref>
                        </c15:formulaRef>
                      </c:ext>
                    </c:extLst>
                    <c:strCache>
                      <c:ptCount val="1"/>
                      <c:pt idx="0">
                        <c:v>Autres groupes</c:v>
                      </c:pt>
                    </c:strCache>
                  </c:strRef>
                </c:tx>
                <c:spPr>
                  <a:solidFill>
                    <a:schemeClr val="accent3">
                      <a:tint val="77000"/>
                    </a:schemeClr>
                  </a:solidFill>
                  <a:ln>
                    <a:noFill/>
                  </a:ln>
                  <a:effectLst/>
                </c:spPr>
                <c:invertIfNegative val="0"/>
                <c:cat>
                  <c:numRef>
                    <c:extLst>
                      <c:ext uri="{02D57815-91ED-43cb-92C2-25804820EDAC}">
                        <c15:fullRef>
                          <c15:sqref>'F3.RoE'!$C$6:$L$6</c15:sqref>
                        </c15:fullRef>
                        <c15:formulaRef>
                          <c15:sqref>'F3.RoE'!$F$6:$L$6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ullRef>
                          <c15:sqref>'F3.RoE'!$C$8:$L$8</c15:sqref>
                        </c15:fullRef>
                        <c15:formulaRef>
                          <c15:sqref>'F3.RoE'!$F$8:$L$8</c15:sqref>
                        </c15:formulaRef>
                      </c:ext>
                    </c:extLst>
                    <c:numCache>
                      <c:formatCode>0.0%</c:formatCode>
                      <c:ptCount val="7"/>
                      <c:pt idx="0">
                        <c:v>6.1471738344885327E-2</c:v>
                      </c:pt>
                      <c:pt idx="1">
                        <c:v>6.3971376132987659E-2</c:v>
                      </c:pt>
                      <c:pt idx="2">
                        <c:v>6.9861656397381997E-2</c:v>
                      </c:pt>
                      <c:pt idx="3">
                        <c:v>4.8664086380313679E-2</c:v>
                      </c:pt>
                      <c:pt idx="4">
                        <c:v>3.0243514189166442E-2</c:v>
                      </c:pt>
                      <c:pt idx="5">
                        <c:v>-4.4647273966684211E-3</c:v>
                      </c:pt>
                      <c:pt idx="6">
                        <c:v>6.63488339364839E-2</c:v>
                      </c:pt>
                    </c:numCache>
                  </c:numRef>
                </c:val>
                <c:extLst>
                  <c:ext xmlns:c16="http://schemas.microsoft.com/office/drawing/2014/chart" uri="{C3380CC4-5D6E-409C-BE32-E72D297353CC}">
                    <c16:uniqueId val="{00000003-7D03-496D-A3A3-965E0AC5AC5A}"/>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'F3.RoE'!$B$9</c15:sqref>
                        </c15:formulaRef>
                      </c:ext>
                    </c:extLst>
                    <c:strCache>
                      <c:ptCount val="1"/>
                      <c:pt idx="0">
                        <c:v>Autres établissements</c:v>
                      </c:pt>
                    </c:strCache>
                  </c:strRef>
                </c:tx>
                <c:spPr>
                  <a:solidFill>
                    <a:schemeClr val="accent3">
                      <a:shade val="53000"/>
                    </a:schemeClr>
                  </a:solidFill>
                  <a:ln>
                    <a:noFill/>
                  </a:ln>
                  <a:effectLst/>
                </c:spPr>
                <c:invertIfNegative val="0"/>
                <c:cat>
                  <c:numRef>
                    <c:extLst>
                      <c:ext xmlns:c15="http://schemas.microsoft.com/office/drawing/2012/chart" uri="{02D57815-91ED-43cb-92C2-25804820EDAC}">
                        <c15:fullRef>
                          <c15:sqref>'F3.RoE'!$C$6:$L$6</c15:sqref>
                        </c15:fullRef>
                        <c15:formulaRef>
                          <c15:sqref>'F3.RoE'!$F$6:$L$6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'F3.RoE'!$C$9:$L$9</c15:sqref>
                        </c15:fullRef>
                        <c15:formulaRef>
                          <c15:sqref>'F3.RoE'!$F$9:$L$9</c15:sqref>
                        </c15:formulaRef>
                      </c:ext>
                    </c:extLst>
                    <c:numCache>
                      <c:formatCode>0.0%</c:formatCode>
                      <c:ptCount val="7"/>
                      <c:pt idx="0">
                        <c:v>2.3585349126687704E-2</c:v>
                      </c:pt>
                      <c:pt idx="1">
                        <c:v>4.3450177415613599E-2</c:v>
                      </c:pt>
                      <c:pt idx="2">
                        <c:v>3.3992743403777358E-2</c:v>
                      </c:pt>
                      <c:pt idx="3">
                        <c:v>3.4225430494418299E-2</c:v>
                      </c:pt>
                      <c:pt idx="4">
                        <c:v>-2.8788369790585768E-2</c:v>
                      </c:pt>
                      <c:pt idx="5">
                        <c:v>-1.74288717633088E-2</c:v>
                      </c:pt>
                      <c:pt idx="6">
                        <c:v>-3.3740690343188225E-2</c:v>
                      </c:pt>
                    </c:numCache>
                  </c:numRef>
                </c:val>
                <c:extLst xmlns:c15="http://schemas.microsoft.com/office/drawing/2012/chart">
                  <c:ext xmlns:c16="http://schemas.microsoft.com/office/drawing/2014/chart" uri="{C3380CC4-5D6E-409C-BE32-E72D297353CC}">
                    <c16:uniqueId val="{00000004-7D03-496D-A3A3-965E0AC5AC5A}"/>
                  </c:ext>
                </c:extLst>
              </c15:ser>
            </c15:filteredBarSeries>
          </c:ext>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crossAx val="363514112"/>
        <c:crossesAt val="0"/>
        <c:auto val="1"/>
        <c:lblAlgn val="ctr"/>
        <c:lblOffset val="100"/>
        <c:noMultiLvlLbl val="0"/>
      </c:catAx>
      <c:valAx>
        <c:axId val="363514112"/>
        <c:scaling>
          <c:orientation val="minMax"/>
          <c:max val="0.1"/>
        </c:scaling>
        <c:delete val="0"/>
        <c:axPos val="l"/>
        <c:majorGridlines>
          <c:spPr>
            <a:ln w="3810" cap="flat" cmpd="sng" algn="ctr">
              <a:solidFill>
                <a:srgbClr val="D9D9D9"/>
              </a:solidFill>
              <a:prstDash val="solid"/>
              <a:round/>
            </a:ln>
            <a:effectLst/>
          </c:spPr>
        </c:majorGridlines>
        <c:numFmt formatCode="0%"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crossAx val="363512576"/>
        <c:crosses val="autoZero"/>
        <c:crossBetween val="between"/>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5.123791681124662E-2"/>
          <c:y val="0.90896891729487594"/>
          <c:w val="0.91165147567559413"/>
          <c:h val="8.5566207800721078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sz="1200"/>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1186783470248035E-2"/>
          <c:y val="2.8677907310275141E-2"/>
          <c:w val="0.92931467398790391"/>
          <c:h val="0.8124658092791901"/>
        </c:manualLayout>
      </c:layout>
      <c:barChart>
        <c:barDir val="col"/>
        <c:grouping val="clustered"/>
        <c:varyColors val="0"/>
        <c:ser>
          <c:idx val="0"/>
          <c:order val="0"/>
          <c:tx>
            <c:strRef>
              <c:f>'F3.RoA'!$B$7</c:f>
              <c:strCache>
                <c:ptCount val="1"/>
                <c:pt idx="0">
                  <c:v>6 grands groupes</c:v>
                </c:pt>
              </c:strCache>
            </c:strRef>
          </c:tx>
          <c:spPr>
            <a:solidFill>
              <a:srgbClr val="D69A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'F3.RoA'!$C$6:$L$6</c15:sqref>
                  </c15:fullRef>
                </c:ext>
              </c:extLst>
              <c:f>'F3.RoA'!$F$6:$L$6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'F3.RoA'!$C$7:$L$7</c15:sqref>
                  </c15:fullRef>
                </c:ext>
              </c:extLst>
              <c:f>'F3.RoA'!$F$7:$L$7</c:f>
              <c:numCache>
                <c:formatCode>0.00%</c:formatCode>
                <c:ptCount val="7"/>
                <c:pt idx="0">
                  <c:v>3.9920387013981633E-3</c:v>
                </c:pt>
                <c:pt idx="1">
                  <c:v>3.9578497721084096E-3</c:v>
                </c:pt>
                <c:pt idx="2">
                  <c:v>4.0654575164645653E-3</c:v>
                </c:pt>
                <c:pt idx="3">
                  <c:v>4.2104993564518788E-3</c:v>
                </c:pt>
                <c:pt idx="4">
                  <c:v>4.0817589240530984E-3</c:v>
                </c:pt>
                <c:pt idx="5">
                  <c:v>2.7793493093150761E-3</c:v>
                </c:pt>
                <c:pt idx="6">
                  <c:v>4.3264563207426662E-3</c:v>
                </c:pt>
              </c:numCache>
            </c:numRef>
          </c:val>
          <c:extLst xmlns:c15="http://schemas.microsoft.com/office/drawing/2012/chart">
            <c:ext xmlns:c16="http://schemas.microsoft.com/office/drawing/2014/chart" uri="{C3380CC4-5D6E-409C-BE32-E72D297353CC}">
              <c16:uniqueId val="{00000000-D684-4BCF-A727-07DB9B307420}"/>
            </c:ext>
          </c:extLst>
        </c:ser>
        <c:ser>
          <c:idx val="2"/>
          <c:order val="3"/>
          <c:tx>
            <c:strRef>
              <c:f>'F3.RoA'!$B$10</c:f>
              <c:strCache>
                <c:ptCount val="1"/>
                <c:pt idx="0">
                  <c:v>Secteur bancaire français </c:v>
                </c:pt>
              </c:strCache>
            </c:strRef>
          </c:tx>
          <c:spPr>
            <a:solidFill>
              <a:srgbClr val="A8642D"/>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C66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'F3.RoA'!$C$6:$L$6</c15:sqref>
                  </c15:fullRef>
                </c:ext>
              </c:extLst>
              <c:f>'F3.RoA'!$F$6:$L$6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'F3.RoA'!$C$10:$L$10</c15:sqref>
                  </c15:fullRef>
                </c:ext>
              </c:extLst>
              <c:f>'F3.RoA'!$F$10:$L$10</c:f>
              <c:numCache>
                <c:formatCode>0.00%</c:formatCode>
                <c:ptCount val="7"/>
                <c:pt idx="0">
                  <c:v>3.7577566858007631E-3</c:v>
                </c:pt>
                <c:pt idx="1">
                  <c:v>3.8387212337608221E-3</c:v>
                </c:pt>
                <c:pt idx="2">
                  <c:v>3.9790375988765685E-3</c:v>
                </c:pt>
                <c:pt idx="3">
                  <c:v>3.9999076462840432E-3</c:v>
                </c:pt>
                <c:pt idx="4">
                  <c:v>3.272161940340535E-3</c:v>
                </c:pt>
                <c:pt idx="5">
                  <c:v>2.1105292139593237E-3</c:v>
                </c:pt>
                <c:pt idx="6">
                  <c:v>3.7901405192448581E-3</c:v>
                </c:pt>
              </c:numCache>
            </c:numRef>
          </c:val>
          <c:extLst xmlns:c15="http://schemas.microsoft.com/office/drawing/2012/chart">
            <c:ext xmlns:c16="http://schemas.microsoft.com/office/drawing/2014/chart" uri="{C3380CC4-5D6E-409C-BE32-E72D297353CC}">
              <c16:uniqueId val="{00000001-D684-4BCF-A727-07DB9B307420}"/>
            </c:ext>
          </c:extLst>
        </c:ser>
        <c:dLbls>
          <c:showLegendKey val="0"/>
          <c:showVal val="0"/>
          <c:showCatName val="0"/>
          <c:showSerName val="0"/>
          <c:showPercent val="0"/>
          <c:showBubbleSize val="0"/>
        </c:dLbls>
        <c:gapWidth val="75"/>
        <c:overlap val="-25"/>
        <c:axId val="363512576"/>
        <c:axId val="363514112"/>
        <c:extLst>
          <c:ext xmlns:c15="http://schemas.microsoft.com/office/drawing/2012/chart" uri="{02D57815-91ED-43cb-92C2-25804820EDAC}">
            <c15:filteredBarSeries>
              <c15:ser>
                <c:idx val="1"/>
                <c:order val="1"/>
                <c:tx>
                  <c:strRef>
                    <c:extLst>
                      <c:ext uri="{02D57815-91ED-43cb-92C2-25804820EDAC}">
                        <c15:formulaRef>
                          <c15:sqref>'F3.RoA'!$B$8</c15:sqref>
                        </c15:formulaRef>
                      </c:ext>
                    </c:extLst>
                    <c:strCache>
                      <c:ptCount val="1"/>
                      <c:pt idx="0">
                        <c:v>Autres groupes</c:v>
                      </c:pt>
                    </c:strCache>
                  </c:strRef>
                </c:tx>
                <c:spPr>
                  <a:solidFill>
                    <a:schemeClr val="accent3">
                      <a:tint val="77000"/>
                    </a:schemeClr>
                  </a:solidFill>
                  <a:ln>
                    <a:noFill/>
                  </a:ln>
                  <a:effectLst/>
                </c:spPr>
                <c:invertIfNegative val="0"/>
                <c:cat>
                  <c:numRef>
                    <c:extLst>
                      <c:ext uri="{02D57815-91ED-43cb-92C2-25804820EDAC}">
                        <c15:fullRef>
                          <c15:sqref>'F3.RoA'!$C$6:$L$6</c15:sqref>
                        </c15:fullRef>
                        <c15:formulaRef>
                          <c15:sqref>'F3.RoA'!$F$6:$L$6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ullRef>
                          <c15:sqref>'F3.RoA'!$C$8:$L$8</c15:sqref>
                        </c15:fullRef>
                        <c15:formulaRef>
                          <c15:sqref>'F3.RoA'!$F$8:$L$8</c15:sqref>
                        </c15:formulaRef>
                      </c:ext>
                    </c:extLst>
                    <c:numCache>
                      <c:formatCode>0.00%</c:formatCode>
                      <c:ptCount val="7"/>
                      <c:pt idx="0">
                        <c:v>4.5080853082765191E-3</c:v>
                      </c:pt>
                      <c:pt idx="1">
                        <c:v>5.1291607207155946E-3</c:v>
                      </c:pt>
                      <c:pt idx="2">
                        <c:v>5.8648364542252798E-3</c:v>
                      </c:pt>
                      <c:pt idx="3">
                        <c:v>4.3513630737562698E-3</c:v>
                      </c:pt>
                      <c:pt idx="4">
                        <c:v>2.7793752140737446E-3</c:v>
                      </c:pt>
                      <c:pt idx="5">
                        <c:v>-3.967988204725346E-4</c:v>
                      </c:pt>
                      <c:pt idx="6">
                        <c:v>6.7739686353612523E-3</c:v>
                      </c:pt>
                    </c:numCache>
                  </c:numRef>
                </c:val>
                <c:extLst>
                  <c:ext xmlns:c16="http://schemas.microsoft.com/office/drawing/2014/chart" uri="{C3380CC4-5D6E-409C-BE32-E72D297353CC}">
                    <c16:uniqueId val="{00000002-D684-4BCF-A727-07DB9B307420}"/>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'F3.RoA'!$B$9</c15:sqref>
                        </c15:formulaRef>
                      </c:ext>
                    </c:extLst>
                    <c:strCache>
                      <c:ptCount val="1"/>
                      <c:pt idx="0">
                        <c:v>Autres établissements</c:v>
                      </c:pt>
                    </c:strCache>
                  </c:strRef>
                </c:tx>
                <c:spPr>
                  <a:solidFill>
                    <a:schemeClr val="accent3">
                      <a:shade val="53000"/>
                    </a:schemeClr>
                  </a:solidFill>
                  <a:ln>
                    <a:noFill/>
                  </a:ln>
                  <a:effectLst/>
                </c:spPr>
                <c:invertIfNegative val="0"/>
                <c:cat>
                  <c:numRef>
                    <c:extLst>
                      <c:ext xmlns:c15="http://schemas.microsoft.com/office/drawing/2012/chart" uri="{02D57815-91ED-43cb-92C2-25804820EDAC}">
                        <c15:fullRef>
                          <c15:sqref>'F3.RoA'!$C$6:$L$6</c15:sqref>
                        </c15:fullRef>
                        <c15:formulaRef>
                          <c15:sqref>'F3.RoA'!$F$6:$L$6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'F3.RoA'!$C$9:$L$9</c15:sqref>
                        </c15:fullRef>
                        <c15:formulaRef>
                          <c15:sqref>'F3.RoA'!$F$9:$L$9</c15:sqref>
                        </c15:formulaRef>
                      </c:ext>
                    </c:extLst>
                    <c:numCache>
                      <c:formatCode>0.00%</c:formatCode>
                      <c:ptCount val="7"/>
                      <c:pt idx="0">
                        <c:v>9.3440443872469211E-4</c:v>
                      </c:pt>
                      <c:pt idx="1">
                        <c:v>1.5599043460883776E-3</c:v>
                      </c:pt>
                      <c:pt idx="2">
                        <c:v>1.9126480922477243E-3</c:v>
                      </c:pt>
                      <c:pt idx="3">
                        <c:v>2.161078162675269E-3</c:v>
                      </c:pt>
                      <c:pt idx="4">
                        <c:v>-1.949994575816165E-3</c:v>
                      </c:pt>
                      <c:pt idx="5">
                        <c:v>-1.1094645985675333E-3</c:v>
                      </c:pt>
                      <c:pt idx="6">
                        <c:v>-1.7390694325173737E-3</c:v>
                      </c:pt>
                    </c:numCache>
                  </c:numRef>
                </c:val>
                <c:extLst xmlns:c15="http://schemas.microsoft.com/office/drawing/2012/chart">
                  <c:ext xmlns:c16="http://schemas.microsoft.com/office/drawing/2014/chart" uri="{C3380CC4-5D6E-409C-BE32-E72D297353CC}">
                    <c16:uniqueId val="{00000003-D684-4BCF-A727-07DB9B307420}"/>
                  </c:ext>
                </c:extLst>
              </c15:ser>
            </c15:filteredBarSeries>
          </c:ext>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4112"/>
        <c:crossesAt val="0"/>
        <c:auto val="1"/>
        <c:lblAlgn val="ctr"/>
        <c:lblOffset val="100"/>
        <c:noMultiLvlLbl val="0"/>
      </c:catAx>
      <c:valAx>
        <c:axId val="363514112"/>
        <c:scaling>
          <c:orientation val="minMax"/>
          <c:max val="6.0000000000000019E-3"/>
        </c:scaling>
        <c:delete val="0"/>
        <c:axPos val="l"/>
        <c:majorGridlines>
          <c:spPr>
            <a:ln w="3810" cap="flat" cmpd="sng" algn="ctr">
              <a:solidFill>
                <a:srgbClr val="D9D9D9"/>
              </a:solidFill>
              <a:prstDash val="solid"/>
              <a:round/>
            </a:ln>
            <a:effectLst/>
          </c:spPr>
        </c:majorGridlines>
        <c:numFmt formatCode="0.00%"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2576"/>
        <c:crosses val="autoZero"/>
        <c:crossBetween val="between"/>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5.1237916811246606E-2"/>
          <c:y val="0.90896891729487594"/>
          <c:w val="0.91165147567559413"/>
          <c:h val="7.515978367748278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Calibri"/>
              <a:ea typeface="Calibri"/>
              <a:cs typeface="Calibri"/>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1186783470248035E-2"/>
          <c:y val="2.8677907310275141E-2"/>
          <c:w val="0.92931467398790391"/>
          <c:h val="0.8124658092791901"/>
        </c:manualLayout>
      </c:layout>
      <c:barChart>
        <c:barDir val="col"/>
        <c:grouping val="clustered"/>
        <c:varyColors val="0"/>
        <c:ser>
          <c:idx val="0"/>
          <c:order val="0"/>
          <c:tx>
            <c:strRef>
              <c:f>'F3.coef exploitation'!$B$7</c:f>
              <c:strCache>
                <c:ptCount val="1"/>
                <c:pt idx="0">
                  <c:v>6 grands groupes</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'F3.coef exploitation'!$C$6:$J$6</c15:sqref>
                  </c15:fullRef>
                </c:ext>
              </c:extLst>
              <c:f>'F3.coef exploitation'!$D$6:$J$6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'F3.coef exploitation'!$C$7:$J$7</c15:sqref>
                  </c15:fullRef>
                </c:ext>
              </c:extLst>
              <c:f>'F3.coef exploitation'!$D$7:$J$7</c:f>
              <c:numCache>
                <c:formatCode>0.0%</c:formatCode>
                <c:ptCount val="7"/>
                <c:pt idx="0">
                  <c:v>0.68410351041766659</c:v>
                </c:pt>
                <c:pt idx="1">
                  <c:v>0.69868074677240688</c:v>
                </c:pt>
                <c:pt idx="2">
                  <c:v>0.71943533627149203</c:v>
                </c:pt>
                <c:pt idx="3">
                  <c:v>0.73919645933612621</c:v>
                </c:pt>
                <c:pt idx="4">
                  <c:v>0.71774263113315095</c:v>
                </c:pt>
                <c:pt idx="5">
                  <c:v>0.69711444368604347</c:v>
                </c:pt>
                <c:pt idx="6">
                  <c:v>0.65581364536287012</c:v>
                </c:pt>
              </c:numCache>
            </c:numRef>
          </c:val>
          <c:extLst xmlns:c15="http://schemas.microsoft.com/office/drawing/2012/chart">
            <c:ext xmlns:c16="http://schemas.microsoft.com/office/drawing/2014/chart" uri="{C3380CC4-5D6E-409C-BE32-E72D297353CC}">
              <c16:uniqueId val="{00000000-0630-4E05-B591-62C22E6FDF2F}"/>
            </c:ext>
          </c:extLst>
        </c:ser>
        <c:ser>
          <c:idx val="2"/>
          <c:order val="3"/>
          <c:tx>
            <c:strRef>
              <c:f>'F3.coef exploitation'!$B$10</c:f>
              <c:strCache>
                <c:ptCount val="1"/>
                <c:pt idx="0">
                  <c:v>Secteur bancaire français </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7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'F3.coef exploitation'!$C$6:$J$6</c15:sqref>
                  </c15:fullRef>
                </c:ext>
              </c:extLst>
              <c:f>'F3.coef exploitation'!$D$6:$J$6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'F3.coef exploitation'!$C$10:$J$10</c15:sqref>
                  </c15:fullRef>
                </c:ext>
              </c:extLst>
              <c:f>'F3.coef exploitation'!$D$10:$J$10</c:f>
              <c:numCache>
                <c:formatCode>0.0%</c:formatCode>
                <c:ptCount val="7"/>
                <c:pt idx="0">
                  <c:v>0.68016964771038668</c:v>
                </c:pt>
                <c:pt idx="1">
                  <c:v>0.69397660103141967</c:v>
                </c:pt>
                <c:pt idx="2">
                  <c:v>0.71295285428107757</c:v>
                </c:pt>
                <c:pt idx="3">
                  <c:v>0.73651687099900498</c:v>
                </c:pt>
                <c:pt idx="4">
                  <c:v>0.71821007329903241</c:v>
                </c:pt>
                <c:pt idx="5">
                  <c:v>0.71145851671765592</c:v>
                </c:pt>
                <c:pt idx="6">
                  <c:v>0.66968910450266894</c:v>
                </c:pt>
              </c:numCache>
            </c:numRef>
          </c:val>
          <c:extLst xmlns:c15="http://schemas.microsoft.com/office/drawing/2012/chart">
            <c:ext xmlns:c16="http://schemas.microsoft.com/office/drawing/2014/chart" uri="{C3380CC4-5D6E-409C-BE32-E72D297353CC}">
              <c16:uniqueId val="{00000001-0630-4E05-B591-62C22E6FDF2F}"/>
            </c:ext>
          </c:extLst>
        </c:ser>
        <c:dLbls>
          <c:showLegendKey val="0"/>
          <c:showVal val="0"/>
          <c:showCatName val="0"/>
          <c:showSerName val="0"/>
          <c:showPercent val="0"/>
          <c:showBubbleSize val="0"/>
        </c:dLbls>
        <c:gapWidth val="75"/>
        <c:overlap val="-25"/>
        <c:axId val="363512576"/>
        <c:axId val="363514112"/>
        <c:extLst>
          <c:ext xmlns:c15="http://schemas.microsoft.com/office/drawing/2012/chart" uri="{02D57815-91ED-43cb-92C2-25804820EDAC}">
            <c15:filteredBarSeries>
              <c15:ser>
                <c:idx val="1"/>
                <c:order val="1"/>
                <c:tx>
                  <c:strRef>
                    <c:extLst>
                      <c:ext uri="{02D57815-91ED-43cb-92C2-25804820EDAC}">
                        <c15:formulaRef>
                          <c15:sqref>'F3.coef exploitation'!$B$8</c15:sqref>
                        </c15:formulaRef>
                      </c:ext>
                    </c:extLst>
                    <c:strCache>
                      <c:ptCount val="1"/>
                      <c:pt idx="0">
                        <c:v>Autres groupes</c:v>
                      </c:pt>
                    </c:strCache>
                  </c:strRef>
                </c:tx>
                <c:spPr>
                  <a:solidFill>
                    <a:schemeClr val="accent3">
                      <a:tint val="77000"/>
                    </a:schemeClr>
                  </a:solidFill>
                  <a:ln>
                    <a:noFill/>
                  </a:ln>
                  <a:effectLst/>
                </c:spPr>
                <c:invertIfNegative val="0"/>
                <c:cat>
                  <c:numRef>
                    <c:extLst>
                      <c:ext uri="{02D57815-91ED-43cb-92C2-25804820EDAC}">
                        <c15:fullRef>
                          <c15:sqref>'F3.coef exploitation'!$C$6:$J$6</c15:sqref>
                        </c15:fullRef>
                        <c15:formulaRef>
                          <c15:sqref>'F3.coef exploitation'!$D$6:$J$6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ullRef>
                          <c15:sqref>'F3.coef exploitation'!$C$8:$J$8</c15:sqref>
                        </c15:fullRef>
                        <c15:formulaRef>
                          <c15:sqref>'F3.coef exploitation'!$D$8:$J$8</c15:sqref>
                        </c15:formulaRef>
                      </c:ext>
                    </c:extLst>
                    <c:numCache>
                      <c:formatCode>0.0%</c:formatCode>
                      <c:ptCount val="7"/>
                      <c:pt idx="0">
                        <c:v>0.59856834771318179</c:v>
                      </c:pt>
                      <c:pt idx="1">
                        <c:v>0.6192833956392938</c:v>
                      </c:pt>
                      <c:pt idx="2">
                        <c:v>0.65900574209124307</c:v>
                      </c:pt>
                      <c:pt idx="3">
                        <c:v>0.76373796631854685</c:v>
                      </c:pt>
                      <c:pt idx="4">
                        <c:v>0.79831276997809308</c:v>
                      </c:pt>
                      <c:pt idx="5">
                        <c:v>0.80393369914569468</c:v>
                      </c:pt>
                      <c:pt idx="6">
                        <c:v>0.64182340049252318</c:v>
                      </c:pt>
                    </c:numCache>
                  </c:numRef>
                </c:val>
                <c:extLst>
                  <c:ext xmlns:c16="http://schemas.microsoft.com/office/drawing/2014/chart" uri="{C3380CC4-5D6E-409C-BE32-E72D297353CC}">
                    <c16:uniqueId val="{00000002-0630-4E05-B591-62C22E6FDF2F}"/>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'F3.coef exploitation'!$B$9</c15:sqref>
                        </c15:formulaRef>
                      </c:ext>
                    </c:extLst>
                    <c:strCache>
                      <c:ptCount val="1"/>
                      <c:pt idx="0">
                        <c:v>Autres établissements</c:v>
                      </c:pt>
                    </c:strCache>
                  </c:strRef>
                </c:tx>
                <c:spPr>
                  <a:solidFill>
                    <a:schemeClr val="accent3">
                      <a:shade val="53000"/>
                    </a:schemeClr>
                  </a:solidFill>
                  <a:ln>
                    <a:noFill/>
                  </a:ln>
                  <a:effectLst/>
                </c:spPr>
                <c:invertIfNegative val="0"/>
                <c:cat>
                  <c:numRef>
                    <c:extLst>
                      <c:ext xmlns:c15="http://schemas.microsoft.com/office/drawing/2012/chart" uri="{02D57815-91ED-43cb-92C2-25804820EDAC}">
                        <c15:fullRef>
                          <c15:sqref>'F3.coef exploitation'!$C$6:$J$6</c15:sqref>
                        </c15:fullRef>
                        <c15:formulaRef>
                          <c15:sqref>'F3.coef exploitation'!$D$6:$J$6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'F3.coef exploitation'!$C$9:$J$9</c15:sqref>
                        </c15:fullRef>
                        <c15:formulaRef>
                          <c15:sqref>'F3.coef exploitation'!$D$9:$J$9</c15:sqref>
                        </c15:formulaRef>
                      </c:ext>
                    </c:extLst>
                    <c:numCache>
                      <c:formatCode>0.0%</c:formatCode>
                      <c:ptCount val="7"/>
                      <c:pt idx="0">
                        <c:v>0.71419276836137002</c:v>
                      </c:pt>
                      <c:pt idx="1">
                        <c:v>0.70570189534694083</c:v>
                      </c:pt>
                      <c:pt idx="2">
                        <c:v>0.66284508386405294</c:v>
                      </c:pt>
                      <c:pt idx="3">
                        <c:v>0.65877425808613421</c:v>
                      </c:pt>
                      <c:pt idx="4">
                        <c:v>0.6105776852330923</c:v>
                      </c:pt>
                      <c:pt idx="5">
                        <c:v>0.93392108270480545</c:v>
                      </c:pt>
                      <c:pt idx="6">
                        <c:v>1.2362773192747709</c:v>
                      </c:pt>
                    </c:numCache>
                  </c:numRef>
                </c:val>
                <c:extLst xmlns:c15="http://schemas.microsoft.com/office/drawing/2012/chart">
                  <c:ext xmlns:c16="http://schemas.microsoft.com/office/drawing/2014/chart" uri="{C3380CC4-5D6E-409C-BE32-E72D297353CC}">
                    <c16:uniqueId val="{00000003-0630-4E05-B591-62C22E6FDF2F}"/>
                  </c:ext>
                </c:extLst>
              </c15:ser>
            </c15:filteredBarSeries>
          </c:ext>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4112"/>
        <c:crossesAt val="0"/>
        <c:auto val="1"/>
        <c:lblAlgn val="ctr"/>
        <c:lblOffset val="100"/>
        <c:noMultiLvlLbl val="0"/>
      </c:catAx>
      <c:valAx>
        <c:axId val="363514112"/>
        <c:scaling>
          <c:orientation val="minMax"/>
          <c:max val="1"/>
          <c:min val="0"/>
        </c:scaling>
        <c:delete val="0"/>
        <c:axPos val="l"/>
        <c:majorGridlines>
          <c:spPr>
            <a:ln w="3810" cap="flat" cmpd="sng" algn="ctr">
              <a:solidFill>
                <a:srgbClr val="D9D9D9"/>
              </a:solidFill>
              <a:prstDash val="solid"/>
              <a:round/>
            </a:ln>
            <a:effectLst/>
          </c:spPr>
        </c:majorGridlines>
        <c:numFmt formatCode="0%"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2576"/>
        <c:crosses val="autoZero"/>
        <c:crossBetween val="between"/>
        <c:majorUnit val="0.2"/>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5.1237916811246606E-2"/>
          <c:y val="0.90896891729487594"/>
          <c:w val="0.91165147567559413"/>
          <c:h val="7.515978367748278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Calibri"/>
              <a:ea typeface="Calibri"/>
              <a:cs typeface="Calibri"/>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33211867982166E-2"/>
          <c:y val="0.12323285615144518"/>
          <c:w val="0.67112095394012805"/>
          <c:h val="0.81642557211296407"/>
        </c:manualLayout>
      </c:layout>
      <c:doughnutChart>
        <c:varyColors val="1"/>
        <c:ser>
          <c:idx val="0"/>
          <c:order val="0"/>
          <c:tx>
            <c:strRef>
              <c:f>'F1.Actifs_Pays'!$D$5</c:f>
              <c:strCache>
                <c:ptCount val="1"/>
                <c:pt idx="0">
                  <c:v>Part dans le total de bilan agrégé des 113 SI du MSU au plus haut niveau de consolidation</c:v>
                </c:pt>
              </c:strCache>
            </c:strRef>
          </c:tx>
          <c:dPt>
            <c:idx val="7"/>
            <c:bubble3D val="0"/>
            <c:spPr>
              <a:solidFill>
                <a:schemeClr val="bg1">
                  <a:lumMod val="85000"/>
                </a:schemeClr>
              </a:solidFill>
            </c:spPr>
            <c:extLst>
              <c:ext xmlns:c16="http://schemas.microsoft.com/office/drawing/2014/chart" uri="{C3380CC4-5D6E-409C-BE32-E72D297353CC}">
                <c16:uniqueId val="{00000001-46F6-4D07-9EC5-3EEC653C4606}"/>
              </c:ext>
            </c:extLst>
          </c:dPt>
          <c:dLbls>
            <c:spPr>
              <a:noFill/>
              <a:ln>
                <a:noFill/>
              </a:ln>
              <a:effectLst/>
            </c:spPr>
            <c:txPr>
              <a:bodyPr wrap="square" lIns="38100" tIns="19050" rIns="38100" bIns="19050" anchor="ctr">
                <a:spAutoFit/>
              </a:bodyPr>
              <a:lstStyle/>
              <a:p>
                <a:pPr>
                  <a:defRPr sz="1050" b="1">
                    <a:solidFill>
                      <a:schemeClr val="bg1"/>
                    </a:solidFill>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Ref>
              <c:f>'F1.Actifs_Pays'!$A$6:$A$14</c:f>
              <c:strCache>
                <c:ptCount val="9"/>
                <c:pt idx="0">
                  <c:v>France</c:v>
                </c:pt>
                <c:pt idx="1">
                  <c:v>Allemagne</c:v>
                </c:pt>
                <c:pt idx="2">
                  <c:v>Espagne</c:v>
                </c:pt>
                <c:pt idx="3">
                  <c:v>Italie</c:v>
                </c:pt>
                <c:pt idx="4">
                  <c:v>Pays-Bas</c:v>
                </c:pt>
                <c:pt idx="5">
                  <c:v>Finlande</c:v>
                </c:pt>
                <c:pt idx="6">
                  <c:v>Autriche</c:v>
                </c:pt>
                <c:pt idx="7">
                  <c:v>Belgique</c:v>
                </c:pt>
                <c:pt idx="8">
                  <c:v>Autres membres du MSU</c:v>
                </c:pt>
              </c:strCache>
            </c:strRef>
          </c:cat>
          <c:val>
            <c:numRef>
              <c:f>'F1.Actifs_Pays'!$D$6:$D$14</c:f>
              <c:numCache>
                <c:formatCode>0%</c:formatCode>
                <c:ptCount val="9"/>
                <c:pt idx="0">
                  <c:v>0.34167964550577401</c:v>
                </c:pt>
                <c:pt idx="1">
                  <c:v>0.17215616559375846</c:v>
                </c:pt>
                <c:pt idx="2">
                  <c:v>0.14131973441667398</c:v>
                </c:pt>
                <c:pt idx="3">
                  <c:v>0.11199332983707354</c:v>
                </c:pt>
                <c:pt idx="4">
                  <c:v>9.2888383772874394E-2</c:v>
                </c:pt>
                <c:pt idx="5">
                  <c:v>2.9291292681453415E-2</c:v>
                </c:pt>
                <c:pt idx="6">
                  <c:v>2.6106918089280121E-2</c:v>
                </c:pt>
                <c:pt idx="7">
                  <c:v>2.4758674892556568E-2</c:v>
                </c:pt>
                <c:pt idx="8">
                  <c:v>5.9805855210555543E-2</c:v>
                </c:pt>
              </c:numCache>
            </c:numRef>
          </c:val>
          <c:extLst>
            <c:ext xmlns:c16="http://schemas.microsoft.com/office/drawing/2014/chart" uri="{C3380CC4-5D6E-409C-BE32-E72D297353CC}">
              <c16:uniqueId val="{00000002-46F6-4D07-9EC5-3EEC653C4606}"/>
            </c:ext>
          </c:extLst>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73695974476621018"/>
          <c:y val="8.2086543853360824E-2"/>
          <c:w val="0.25990474752782194"/>
          <c:h val="0.89752083484945067"/>
        </c:manualLayout>
      </c:layout>
      <c:overlay val="0"/>
      <c:txPr>
        <a:bodyPr/>
        <a:lstStyle/>
        <a:p>
          <a:pPr rtl="0">
            <a:defRPr sz="1050"/>
          </a:pPr>
          <a:endParaRPr lang="fr-FR"/>
        </a:p>
      </c:txPr>
    </c:legend>
    <c:plotVisOnly val="1"/>
    <c:dispBlanksAs val="gap"/>
    <c:showDLblsOverMax val="0"/>
  </c:chart>
  <c:spPr>
    <a:ln>
      <a:noFill/>
    </a:ln>
  </c:spPr>
  <c:txPr>
    <a:bodyPr/>
    <a:lstStyle/>
    <a:p>
      <a:pPr>
        <a:defRPr>
          <a:ln>
            <a:noFill/>
          </a:ln>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707789282020813"/>
          <c:y val="2.8650327159809249E-2"/>
          <c:w val="0.89292210717979192"/>
          <c:h val="0.87721045432701195"/>
        </c:manualLayout>
      </c:layout>
      <c:barChart>
        <c:barDir val="col"/>
        <c:grouping val="stacked"/>
        <c:varyColors val="0"/>
        <c:ser>
          <c:idx val="0"/>
          <c:order val="0"/>
          <c:tx>
            <c:strRef>
              <c:f>'F4.Fonds_Propres'!$A$7</c:f>
              <c:strCache>
                <c:ptCount val="1"/>
                <c:pt idx="0">
                  <c:v>CET1</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'F4.Fonds_Propres'!$B$6:$H$6</c:f>
              <c:numCache>
                <c:formatCode>General</c:formatCode>
                <c:ptCount val="7"/>
                <c:pt idx="0">
                  <c:v>2015</c:v>
                </c:pt>
                <c:pt idx="1">
                  <c:v>2016</c:v>
                </c:pt>
                <c:pt idx="2">
                  <c:v>2017</c:v>
                </c:pt>
                <c:pt idx="3">
                  <c:v>2018</c:v>
                </c:pt>
                <c:pt idx="4">
                  <c:v>2019</c:v>
                </c:pt>
                <c:pt idx="5">
                  <c:v>2020</c:v>
                </c:pt>
                <c:pt idx="6">
                  <c:v>2021</c:v>
                </c:pt>
              </c:numCache>
            </c:numRef>
          </c:cat>
          <c:val>
            <c:numRef>
              <c:f>'F4.Fonds_Propres'!$B$7:$H$7</c:f>
              <c:numCache>
                <c:formatCode>0</c:formatCode>
                <c:ptCount val="7"/>
                <c:pt idx="0">
                  <c:v>321.65555948409997</c:v>
                </c:pt>
                <c:pt idx="1">
                  <c:v>361.9970086348481</c:v>
                </c:pt>
                <c:pt idx="2">
                  <c:v>370.12536058379914</c:v>
                </c:pt>
                <c:pt idx="3">
                  <c:v>390.17059120968838</c:v>
                </c:pt>
                <c:pt idx="4">
                  <c:v>424.30104505293514</c:v>
                </c:pt>
                <c:pt idx="5">
                  <c:v>452.71402325938544</c:v>
                </c:pt>
                <c:pt idx="6">
                  <c:v>472.81594739204382</c:v>
                </c:pt>
              </c:numCache>
            </c:numRef>
          </c:val>
          <c:extLst>
            <c:ext xmlns:c16="http://schemas.microsoft.com/office/drawing/2014/chart" uri="{C3380CC4-5D6E-409C-BE32-E72D297353CC}">
              <c16:uniqueId val="{00000000-444E-454F-A44A-67B61E106CDD}"/>
            </c:ext>
          </c:extLst>
        </c:ser>
        <c:ser>
          <c:idx val="1"/>
          <c:order val="1"/>
          <c:tx>
            <c:strRef>
              <c:f>'F4.Fonds_Propres'!$A$8</c:f>
              <c:strCache>
                <c:ptCount val="1"/>
                <c:pt idx="0">
                  <c:v>AT1</c:v>
                </c:pt>
              </c:strCache>
            </c:strRef>
          </c:tx>
          <c:spPr>
            <a:solidFill>
              <a:schemeClr val="accent1"/>
            </a:solidFill>
            <a:ln>
              <a:noFill/>
            </a:ln>
            <a:effectLst/>
          </c:spPr>
          <c:invertIfNegative val="0"/>
          <c:dLbls>
            <c:dLbl>
              <c:idx val="0"/>
              <c:layout>
                <c:manualLayout>
                  <c:x val="-5.462894258584189E-3"/>
                  <c:y val="1.0701546780786539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44E-454F-A44A-67B61E106CDD}"/>
                </c:ext>
              </c:extLst>
            </c:dLbl>
            <c:dLbl>
              <c:idx val="1"/>
              <c:layout>
                <c:manualLayout>
                  <c:x val="-1.0925788517168328E-2"/>
                  <c:y val="1.4268729041048717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444E-454F-A44A-67B61E106CDD}"/>
                </c:ext>
              </c:extLst>
            </c:dLbl>
            <c:dLbl>
              <c:idx val="2"/>
              <c:layout>
                <c:manualLayout>
                  <c:x val="0"/>
                  <c:y val="2.1403093561573078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44E-454F-A44A-67B61E106CDD}"/>
                </c:ext>
              </c:extLst>
            </c:dLbl>
            <c:dLbl>
              <c:idx val="3"/>
              <c:layout>
                <c:manualLayout>
                  <c:x val="-2.7314471292921821E-3"/>
                  <c:y val="1.7835911301310896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444E-454F-A44A-67B61E106CDD}"/>
                </c:ext>
              </c:extLst>
            </c:dLbl>
            <c:dLbl>
              <c:idx val="4"/>
              <c:layout>
                <c:manualLayout>
                  <c:x val="0"/>
                  <c:y val="1.0701546780786539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44E-454F-A44A-67B61E106CDD}"/>
                </c:ext>
              </c:extLst>
            </c:dLbl>
            <c:dLbl>
              <c:idx val="5"/>
              <c:layout>
                <c:manualLayout>
                  <c:x val="-2.7314471292920819E-3"/>
                  <c:y val="2.1403093561573078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444E-454F-A44A-67B61E106CDD}"/>
                </c:ext>
              </c:extLst>
            </c:dLbl>
            <c:dLbl>
              <c:idx val="6"/>
              <c:layout>
                <c:manualLayout>
                  <c:x val="0"/>
                  <c:y val="1.0701546780786506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44E-454F-A44A-67B61E106CDD}"/>
                </c:ext>
              </c:extLst>
            </c:dLbl>
            <c:spPr>
              <a:noFill/>
              <a:ln>
                <a:noFill/>
              </a:ln>
              <a:effectLst/>
            </c:spPr>
            <c:txPr>
              <a:bodyPr rot="0" spcFirstLastPara="1" vertOverflow="overflow" horzOverflow="overflow"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'F4.Fonds_Propres'!$B$6:$H$6</c:f>
              <c:numCache>
                <c:formatCode>General</c:formatCode>
                <c:ptCount val="7"/>
                <c:pt idx="0">
                  <c:v>2015</c:v>
                </c:pt>
                <c:pt idx="1">
                  <c:v>2016</c:v>
                </c:pt>
                <c:pt idx="2">
                  <c:v>2017</c:v>
                </c:pt>
                <c:pt idx="3">
                  <c:v>2018</c:v>
                </c:pt>
                <c:pt idx="4">
                  <c:v>2019</c:v>
                </c:pt>
                <c:pt idx="5">
                  <c:v>2020</c:v>
                </c:pt>
                <c:pt idx="6">
                  <c:v>2021</c:v>
                </c:pt>
              </c:numCache>
            </c:numRef>
          </c:cat>
          <c:val>
            <c:numRef>
              <c:f>'F4.Fonds_Propres'!$B$8:$H$8</c:f>
              <c:numCache>
                <c:formatCode>0</c:formatCode>
                <c:ptCount val="7"/>
                <c:pt idx="0">
                  <c:v>30.115902621300052</c:v>
                </c:pt>
                <c:pt idx="1">
                  <c:v>32.446786731360021</c:v>
                </c:pt>
                <c:pt idx="2">
                  <c:v>27.38370019540168</c:v>
                </c:pt>
                <c:pt idx="3">
                  <c:v>28.865942146089999</c:v>
                </c:pt>
                <c:pt idx="4">
                  <c:v>25.984185519410001</c:v>
                </c:pt>
                <c:pt idx="5">
                  <c:v>28.280051577320002</c:v>
                </c:pt>
                <c:pt idx="6">
                  <c:v>25.032954356652279</c:v>
                </c:pt>
              </c:numCache>
            </c:numRef>
          </c:val>
          <c:extLst>
            <c:ext xmlns:c16="http://schemas.microsoft.com/office/drawing/2014/chart" uri="{C3380CC4-5D6E-409C-BE32-E72D297353CC}">
              <c16:uniqueId val="{00000008-444E-454F-A44A-67B61E106CDD}"/>
            </c:ext>
          </c:extLst>
        </c:ser>
        <c:ser>
          <c:idx val="2"/>
          <c:order val="2"/>
          <c:tx>
            <c:strRef>
              <c:f>'F4.Fonds_Propres'!$A$9</c:f>
              <c:strCache>
                <c:ptCount val="1"/>
                <c:pt idx="0">
                  <c:v>T2</c:v>
                </c:pt>
              </c:strCache>
            </c:strRef>
          </c:tx>
          <c:spPr>
            <a:solidFill>
              <a:schemeClr val="accent1">
                <a:lumMod val="40000"/>
                <a:lumOff val="60000"/>
              </a:schemeClr>
            </a:solidFill>
            <a:ln>
              <a:noFill/>
            </a:ln>
            <a:effectLst/>
          </c:spPr>
          <c:invertIfNegative val="0"/>
          <c:dLbls>
            <c:dLbl>
              <c:idx val="3"/>
              <c:layout>
                <c:manualLayout>
                  <c:x val="0"/>
                  <c:y val="-3.5671822602621793E-3"/>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444E-454F-A44A-67B61E106CDD}"/>
                </c:ext>
              </c:extLst>
            </c:dLbl>
            <c:dLbl>
              <c:idx val="4"/>
              <c:layout>
                <c:manualLayout>
                  <c:x val="0"/>
                  <c:y val="-1.4268729041048717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444E-454F-A44A-67B61E106CDD}"/>
                </c:ext>
              </c:extLst>
            </c:dLbl>
            <c:dLbl>
              <c:idx val="5"/>
              <c:layout>
                <c:manualLayout>
                  <c:x val="-1.001519044440299E-16"/>
                  <c:y val="-1.0701546780786539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444E-454F-A44A-67B61E106CDD}"/>
                </c:ext>
              </c:extLst>
            </c:dLbl>
            <c:dLbl>
              <c:idx val="6"/>
              <c:layout>
                <c:manualLayout>
                  <c:x val="0"/>
                  <c:y val="-1.7835911301310896E-2"/>
                </c:manualLayout>
              </c:layout>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444E-454F-A44A-67B61E106CDD}"/>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'F4.Fonds_Propres'!$B$6:$H$6</c:f>
              <c:numCache>
                <c:formatCode>General</c:formatCode>
                <c:ptCount val="7"/>
                <c:pt idx="0">
                  <c:v>2015</c:v>
                </c:pt>
                <c:pt idx="1">
                  <c:v>2016</c:v>
                </c:pt>
                <c:pt idx="2">
                  <c:v>2017</c:v>
                </c:pt>
                <c:pt idx="3">
                  <c:v>2018</c:v>
                </c:pt>
                <c:pt idx="4">
                  <c:v>2019</c:v>
                </c:pt>
                <c:pt idx="5">
                  <c:v>2020</c:v>
                </c:pt>
                <c:pt idx="6">
                  <c:v>2021</c:v>
                </c:pt>
              </c:numCache>
            </c:numRef>
          </c:cat>
          <c:val>
            <c:numRef>
              <c:f>'F4.Fonds_Propres'!$B$9:$H$9</c:f>
              <c:numCache>
                <c:formatCode>0</c:formatCode>
                <c:ptCount val="7"/>
                <c:pt idx="0">
                  <c:v>66.421925375000001</c:v>
                </c:pt>
                <c:pt idx="1">
                  <c:v>67.413570960680062</c:v>
                </c:pt>
                <c:pt idx="2">
                  <c:v>62.180629289220008</c:v>
                </c:pt>
                <c:pt idx="3">
                  <c:v>64.556244309530001</c:v>
                </c:pt>
                <c:pt idx="4">
                  <c:v>67.684686955290459</c:v>
                </c:pt>
                <c:pt idx="5">
                  <c:v>68.856080374409075</c:v>
                </c:pt>
                <c:pt idx="6">
                  <c:v>75.773376755463033</c:v>
                </c:pt>
              </c:numCache>
            </c:numRef>
          </c:val>
          <c:extLst>
            <c:ext xmlns:c16="http://schemas.microsoft.com/office/drawing/2014/chart" uri="{C3380CC4-5D6E-409C-BE32-E72D297353CC}">
              <c16:uniqueId val="{0000000D-444E-454F-A44A-67B61E106CDD}"/>
            </c:ext>
          </c:extLst>
        </c:ser>
        <c:dLbls>
          <c:showLegendKey val="0"/>
          <c:showVal val="0"/>
          <c:showCatName val="0"/>
          <c:showSerName val="0"/>
          <c:showPercent val="0"/>
          <c:showBubbleSize val="0"/>
        </c:dLbls>
        <c:gapWidth val="66"/>
        <c:overlap val="100"/>
        <c:axId val="468610568"/>
        <c:axId val="468607944"/>
      </c:barChart>
      <c:catAx>
        <c:axId val="468610568"/>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68607944"/>
        <c:crosses val="autoZero"/>
        <c:auto val="1"/>
        <c:lblAlgn val="ctr"/>
        <c:lblOffset val="100"/>
        <c:noMultiLvlLbl val="0"/>
      </c:catAx>
      <c:valAx>
        <c:axId val="468607944"/>
        <c:scaling>
          <c:orientation val="minMax"/>
          <c:max val="6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468610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117117074994436E-3"/>
          <c:y val="0.10111920611396638"/>
          <c:w val="0.56728856723975385"/>
          <c:h val="0.81776996166504068"/>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C4-40C9-A737-B5D54358A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C4-40C9-A737-B5D54358AF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C4-40C9-A737-B5D54358AFB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0C4-40C9-A737-B5D54358AFB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0C4-40C9-A737-B5D54358AFBA}"/>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'F4.Repartition_RWA'!$A$6:$A$10</c:f>
              <c:strCache>
                <c:ptCount val="5"/>
                <c:pt idx="0">
                  <c:v>Risque de crédit</c:v>
                </c:pt>
                <c:pt idx="1">
                  <c:v>Risque lié à la détention d'actions (participations stratégiques et de long terme)</c:v>
                </c:pt>
                <c:pt idx="2">
                  <c:v>Risque opérationnel</c:v>
                </c:pt>
                <c:pt idx="3">
                  <c:v>Risque lié aux activités de marché</c:v>
                </c:pt>
                <c:pt idx="4">
                  <c:v>Autres</c:v>
                </c:pt>
              </c:strCache>
            </c:strRef>
          </c:cat>
          <c:val>
            <c:numRef>
              <c:f>'F4.Repartition_RWA'!$G$6:$G$10</c:f>
              <c:numCache>
                <c:formatCode>0%</c:formatCode>
                <c:ptCount val="5"/>
                <c:pt idx="0">
                  <c:v>0.6796013740554655</c:v>
                </c:pt>
                <c:pt idx="1">
                  <c:v>0.10548004133698904</c:v>
                </c:pt>
                <c:pt idx="2">
                  <c:v>9.2937097961909021E-2</c:v>
                </c:pt>
                <c:pt idx="3">
                  <c:v>6.5864972066232319E-2</c:v>
                </c:pt>
                <c:pt idx="4">
                  <c:v>5.6087982140896636E-2</c:v>
                </c:pt>
              </c:numCache>
            </c:numRef>
          </c:val>
          <c:extLst>
            <c:ext xmlns:c16="http://schemas.microsoft.com/office/drawing/2014/chart" uri="{C3380CC4-5D6E-409C-BE32-E72D297353CC}">
              <c16:uniqueId val="{0000000A-C0C4-40C9-A737-B5D54358AFB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0.56130333083848516"/>
          <c:y val="5.3325484429363849E-2"/>
          <c:w val="0.43430518304284699"/>
          <c:h val="0.946674515570636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1186783470248035E-2"/>
          <c:y val="2.8677907310275141E-2"/>
          <c:w val="0.92931467398790391"/>
          <c:h val="0.8124658092791901"/>
        </c:manualLayout>
      </c:layout>
      <c:barChart>
        <c:barDir val="col"/>
        <c:grouping val="clustered"/>
        <c:varyColors val="0"/>
        <c:ser>
          <c:idx val="0"/>
          <c:order val="0"/>
          <c:tx>
            <c:strRef>
              <c:f>'F4.PD_Moy'!$B$7</c:f>
              <c:strCache>
                <c:ptCount val="1"/>
                <c:pt idx="0">
                  <c:v>6 grands groupes</c:v>
                </c:pt>
              </c:strCache>
            </c:strRef>
          </c:tx>
          <c:spPr>
            <a:solidFill>
              <a:schemeClr val="tx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'F4.PD_Moy'!$C$6:$J$6</c15:sqref>
                  </c15:fullRef>
                </c:ext>
              </c:extLst>
              <c:f>'F4.PD_Moy'!$D$6:$J$6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'F4.PD_Moy'!$C$7:$J$7</c15:sqref>
                  </c15:fullRef>
                </c:ext>
              </c:extLst>
              <c:f>'F4.PD_Moy'!$D$7:$J$7</c:f>
              <c:numCache>
                <c:formatCode>0.0%</c:formatCode>
                <c:ptCount val="7"/>
                <c:pt idx="0">
                  <c:v>3.676991177579042E-2</c:v>
                </c:pt>
                <c:pt idx="1">
                  <c:v>3.6099569292503457E-2</c:v>
                </c:pt>
                <c:pt idx="2">
                  <c:v>3.2282873649155247E-2</c:v>
                </c:pt>
                <c:pt idx="3">
                  <c:v>2.8894886356218692E-2</c:v>
                </c:pt>
                <c:pt idx="4">
                  <c:v>2.7075041158307337E-2</c:v>
                </c:pt>
                <c:pt idx="5">
                  <c:v>2.4004285528089288E-2</c:v>
                </c:pt>
                <c:pt idx="6">
                  <c:v>2.1688927681342503E-2</c:v>
                </c:pt>
              </c:numCache>
            </c:numRef>
          </c:val>
          <c:extLst xmlns:c15="http://schemas.microsoft.com/office/drawing/2012/chart">
            <c:ext xmlns:c16="http://schemas.microsoft.com/office/drawing/2014/chart" uri="{C3380CC4-5D6E-409C-BE32-E72D297353CC}">
              <c16:uniqueId val="{00000000-B2B7-4479-84D9-D203DE025635}"/>
            </c:ext>
          </c:extLst>
        </c:ser>
        <c:ser>
          <c:idx val="2"/>
          <c:order val="3"/>
          <c:tx>
            <c:strRef>
              <c:f>'F4.PD_Moy'!$B$10</c:f>
              <c:strCache>
                <c:ptCount val="1"/>
                <c:pt idx="0">
                  <c:v>Secteur bancaire français </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206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extLst>
                <c:ext xmlns:c15="http://schemas.microsoft.com/office/drawing/2012/chart" uri="{02D57815-91ED-43cb-92C2-25804820EDAC}">
                  <c15:fullRef>
                    <c15:sqref>'F4.PD_Moy'!$C$6:$J$6</c15:sqref>
                  </c15:fullRef>
                </c:ext>
              </c:extLst>
              <c:f>'F4.PD_Moy'!$D$6:$J$6</c:f>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'F4.PD_Moy'!$C$10:$J$10</c15:sqref>
                  </c15:fullRef>
                </c:ext>
              </c:extLst>
              <c:f>'F4.PD_Moy'!$D$10:$J$10</c:f>
              <c:numCache>
                <c:formatCode>0.0%</c:formatCode>
                <c:ptCount val="7"/>
                <c:pt idx="0">
                  <c:v>3.3718319001802159E-2</c:v>
                </c:pt>
                <c:pt idx="1">
                  <c:v>3.2763441984275353E-2</c:v>
                </c:pt>
                <c:pt idx="2">
                  <c:v>2.9341090184869596E-2</c:v>
                </c:pt>
                <c:pt idx="3">
                  <c:v>2.8330813559532517E-2</c:v>
                </c:pt>
                <c:pt idx="4">
                  <c:v>2.6684261467170539E-2</c:v>
                </c:pt>
                <c:pt idx="5">
                  <c:v>2.418414986210787E-2</c:v>
                </c:pt>
                <c:pt idx="6">
                  <c:v>2.1739930136948894E-2</c:v>
                </c:pt>
              </c:numCache>
            </c:numRef>
          </c:val>
          <c:extLst xmlns:c15="http://schemas.microsoft.com/office/drawing/2012/chart">
            <c:ext xmlns:c16="http://schemas.microsoft.com/office/drawing/2014/chart" uri="{C3380CC4-5D6E-409C-BE32-E72D297353CC}">
              <c16:uniqueId val="{00000001-B2B7-4479-84D9-D203DE025635}"/>
            </c:ext>
          </c:extLst>
        </c:ser>
        <c:dLbls>
          <c:showLegendKey val="0"/>
          <c:showVal val="0"/>
          <c:showCatName val="0"/>
          <c:showSerName val="0"/>
          <c:showPercent val="0"/>
          <c:showBubbleSize val="0"/>
        </c:dLbls>
        <c:gapWidth val="75"/>
        <c:overlap val="-25"/>
        <c:axId val="363512576"/>
        <c:axId val="363514112"/>
        <c:extLst>
          <c:ext xmlns:c15="http://schemas.microsoft.com/office/drawing/2012/chart" uri="{02D57815-91ED-43cb-92C2-25804820EDAC}">
            <c15:filteredBarSeries>
              <c15:ser>
                <c:idx val="1"/>
                <c:order val="1"/>
                <c:tx>
                  <c:strRef>
                    <c:extLst>
                      <c:ext uri="{02D57815-91ED-43cb-92C2-25804820EDAC}">
                        <c15:formulaRef>
                          <c15:sqref>'F4.PD_Moy'!$B$8</c15:sqref>
                        </c15:formulaRef>
                      </c:ext>
                    </c:extLst>
                    <c:strCache>
                      <c:ptCount val="1"/>
                      <c:pt idx="0">
                        <c:v>Autres groupes</c:v>
                      </c:pt>
                    </c:strCache>
                  </c:strRef>
                </c:tx>
                <c:spPr>
                  <a:solidFill>
                    <a:schemeClr val="accent3">
                      <a:tint val="77000"/>
                    </a:schemeClr>
                  </a:solidFill>
                  <a:ln>
                    <a:noFill/>
                  </a:ln>
                  <a:effectLst/>
                </c:spPr>
                <c:invertIfNegative val="0"/>
                <c:cat>
                  <c:numRef>
                    <c:extLst>
                      <c:ext uri="{02D57815-91ED-43cb-92C2-25804820EDAC}">
                        <c15:fullRef>
                          <c15:sqref>'F4.PD_Moy'!$C$6:$J$6</c15:sqref>
                        </c15:fullRef>
                        <c15:formulaRef>
                          <c15:sqref>'F4.PD_Moy'!$D$6:$J$6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ullRef>
                          <c15:sqref>'F4.PD_Moy'!$C$8:$J$8</c15:sqref>
                        </c15:fullRef>
                        <c15:formulaRef>
                          <c15:sqref>'F4.PD_Moy'!$D$8:$J$8</c15:sqref>
                        </c15:formulaRef>
                      </c:ext>
                    </c:extLst>
                    <c:numCache>
                      <c:formatCode>0.0%</c:formatCode>
                      <c:ptCount val="7"/>
                      <c:pt idx="0">
                        <c:v>2.2349094955039155E-2</c:v>
                      </c:pt>
                      <c:pt idx="1">
                        <c:v>2.0566284746192754E-2</c:v>
                      </c:pt>
                      <c:pt idx="2">
                        <c:v>1.8683220439910692E-2</c:v>
                      </c:pt>
                      <c:pt idx="3">
                        <c:v>1.9866900167123454E-2</c:v>
                      </c:pt>
                      <c:pt idx="4">
                        <c:v>2.0088868849880509E-2</c:v>
                      </c:pt>
                      <c:pt idx="5">
                        <c:v>2.9805358723513406E-2</c:v>
                      </c:pt>
                      <c:pt idx="6">
                        <c:v>2.3342624599389909E-2</c:v>
                      </c:pt>
                    </c:numCache>
                  </c:numRef>
                </c:val>
                <c:extLst>
                  <c:ext xmlns:c16="http://schemas.microsoft.com/office/drawing/2014/chart" uri="{C3380CC4-5D6E-409C-BE32-E72D297353CC}">
                    <c16:uniqueId val="{00000002-B2B7-4479-84D9-D203DE025635}"/>
                  </c:ext>
                </c:extLst>
              </c15:ser>
            </c15:filteredBarSeries>
            <c15:filteredBarSeries>
              <c15:ser>
                <c:idx val="4"/>
                <c:order val="2"/>
                <c:tx>
                  <c:strRef>
                    <c:extLst xmlns:c15="http://schemas.microsoft.com/office/drawing/2012/chart">
                      <c:ext xmlns:c15="http://schemas.microsoft.com/office/drawing/2012/chart" uri="{02D57815-91ED-43cb-92C2-25804820EDAC}">
                        <c15:formulaRef>
                          <c15:sqref>'F4.PD_Moy'!$B$9</c15:sqref>
                        </c15:formulaRef>
                      </c:ext>
                    </c:extLst>
                    <c:strCache>
                      <c:ptCount val="1"/>
                      <c:pt idx="0">
                        <c:v>Autres établissements</c:v>
                      </c:pt>
                    </c:strCache>
                  </c:strRef>
                </c:tx>
                <c:spPr>
                  <a:solidFill>
                    <a:schemeClr val="accent3">
                      <a:shade val="53000"/>
                    </a:schemeClr>
                  </a:solidFill>
                  <a:ln>
                    <a:noFill/>
                  </a:ln>
                  <a:effectLst/>
                </c:spPr>
                <c:invertIfNegative val="0"/>
                <c:cat>
                  <c:numRef>
                    <c:extLst>
                      <c:ext xmlns:c15="http://schemas.microsoft.com/office/drawing/2012/chart" uri="{02D57815-91ED-43cb-92C2-25804820EDAC}">
                        <c15:fullRef>
                          <c15:sqref>'F4.PD_Moy'!$C$6:$J$6</c15:sqref>
                        </c15:fullRef>
                        <c15:formulaRef>
                          <c15:sqref>'F4.PD_Moy'!$D$6:$J$6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xmlns:c15="http://schemas.microsoft.com/office/drawing/2012/chart" uri="{02D57815-91ED-43cb-92C2-25804820EDAC}">
                        <c15:fullRef>
                          <c15:sqref>'F4.PD_Moy'!$C$9:$J$9</c15:sqref>
                        </c15:fullRef>
                        <c15:formulaRef>
                          <c15:sqref>'F4.PD_Moy'!$D$9:$J$9</c15:sqref>
                        </c15:formulaRef>
                      </c:ext>
                    </c:extLst>
                    <c:numCache>
                      <c:formatCode>0.0%</c:formatCode>
                      <c:ptCount val="7"/>
                      <c:pt idx="3">
                        <c:v>5.1699397696860902E-3</c:v>
                      </c:pt>
                      <c:pt idx="4">
                        <c:v>5.7069552286235538E-3</c:v>
                      </c:pt>
                      <c:pt idx="5">
                        <c:v>5.5833750720442879E-3</c:v>
                      </c:pt>
                      <c:pt idx="6">
                        <c:v>2.3947630112659987E-2</c:v>
                      </c:pt>
                    </c:numCache>
                  </c:numRef>
                </c:val>
                <c:extLst xmlns:c15="http://schemas.microsoft.com/office/drawing/2012/chart">
                  <c:ext xmlns:c16="http://schemas.microsoft.com/office/drawing/2014/chart" uri="{C3380CC4-5D6E-409C-BE32-E72D297353CC}">
                    <c16:uniqueId val="{00000003-B2B7-4479-84D9-D203DE025635}"/>
                  </c:ext>
                </c:extLst>
              </c15:ser>
            </c15:filteredBarSeries>
          </c:ext>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4112"/>
        <c:crossesAt val="0"/>
        <c:auto val="1"/>
        <c:lblAlgn val="ctr"/>
        <c:lblOffset val="100"/>
        <c:noMultiLvlLbl val="0"/>
      </c:catAx>
      <c:valAx>
        <c:axId val="363514112"/>
        <c:scaling>
          <c:orientation val="minMax"/>
          <c:max val="4.5000000000000012E-2"/>
        </c:scaling>
        <c:delete val="0"/>
        <c:axPos val="l"/>
        <c:majorGridlines>
          <c:spPr>
            <a:ln w="3810" cap="flat" cmpd="sng" algn="ctr">
              <a:solidFill>
                <a:srgbClr val="D9D9D9"/>
              </a:solidFill>
              <a:prstDash val="solid"/>
              <a:round/>
            </a:ln>
            <a:effectLst/>
          </c:spPr>
        </c:majorGridlines>
        <c:numFmt formatCode="0.0%"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2576"/>
        <c:crosses val="autoZero"/>
        <c:crossBetween val="between"/>
        <c:majorUnit val="5.000000000000001E-3"/>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5.1237916811246606E-2"/>
          <c:y val="0.90896891729487594"/>
          <c:w val="0.91165147567559413"/>
          <c:h val="7.515978367748278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Calibri"/>
              <a:ea typeface="Calibri"/>
              <a:cs typeface="Calibri"/>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5.1186783470248035E-2"/>
          <c:y val="2.8677907310275141E-2"/>
          <c:w val="0.92931467398790391"/>
          <c:h val="0.8124658092791901"/>
        </c:manualLayout>
      </c:layout>
      <c:barChart>
        <c:barDir val="col"/>
        <c:grouping val="clustered"/>
        <c:varyColors val="0"/>
        <c:ser>
          <c:idx val="0"/>
          <c:order val="0"/>
          <c:tx>
            <c:strRef>
              <c:f>'F4.LGD_Moy'!$B$7</c:f>
              <c:strCache>
                <c:ptCount val="1"/>
                <c:pt idx="0">
                  <c:v>6 grands groupes</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'F4.LGD_Moy'!$D$6:$J$6</c:f>
              <c:numCache>
                <c:formatCode>General</c:formatCode>
                <c:ptCount val="7"/>
                <c:pt idx="0">
                  <c:v>2015</c:v>
                </c:pt>
                <c:pt idx="1">
                  <c:v>2016</c:v>
                </c:pt>
                <c:pt idx="2">
                  <c:v>2017</c:v>
                </c:pt>
                <c:pt idx="3">
                  <c:v>2018</c:v>
                </c:pt>
                <c:pt idx="4">
                  <c:v>2019</c:v>
                </c:pt>
                <c:pt idx="5">
                  <c:v>2020</c:v>
                </c:pt>
                <c:pt idx="6">
                  <c:v>2021</c:v>
                </c:pt>
              </c:numCache>
            </c:numRef>
          </c:cat>
          <c:val>
            <c:numRef>
              <c:f>'F4.LGD_Moy'!$D$7:$J$7</c:f>
              <c:numCache>
                <c:formatCode>0.0%</c:formatCode>
                <c:ptCount val="7"/>
                <c:pt idx="0">
                  <c:v>0.20913522422897882</c:v>
                </c:pt>
                <c:pt idx="1">
                  <c:v>0.22943625394047173</c:v>
                </c:pt>
                <c:pt idx="2">
                  <c:v>0.20380000000000001</c:v>
                </c:pt>
                <c:pt idx="3">
                  <c:v>0.20009867578187537</c:v>
                </c:pt>
                <c:pt idx="4">
                  <c:v>0.19606896845182467</c:v>
                </c:pt>
                <c:pt idx="5">
                  <c:v>0.1830713871776754</c:v>
                </c:pt>
                <c:pt idx="6">
                  <c:v>0.18820402079848469</c:v>
                </c:pt>
              </c:numCache>
            </c:numRef>
          </c:val>
          <c:extLst xmlns:c15="http://schemas.microsoft.com/office/drawing/2012/chart">
            <c:ext xmlns:c16="http://schemas.microsoft.com/office/drawing/2014/chart" uri="{C3380CC4-5D6E-409C-BE32-E72D297353CC}">
              <c16:uniqueId val="{00000000-8D76-494D-9867-917FB8302E31}"/>
            </c:ext>
          </c:extLst>
        </c:ser>
        <c:ser>
          <c:idx val="4"/>
          <c:order val="2"/>
          <c:tx>
            <c:strRef>
              <c:f>'F4.LGD_Moy'!#REF!</c:f>
              <c:strCache>
                <c:ptCount val="1"/>
                <c:pt idx="0">
                  <c:v>#REF!</c:v>
                </c:pt>
              </c:strCache>
              <c:extLst xmlns:c15="http://schemas.microsoft.com/office/drawing/2012/chart"/>
            </c:strRef>
          </c:tx>
          <c:spPr>
            <a:solidFill>
              <a:schemeClr val="accent3">
                <a:shade val="53000"/>
              </a:schemeClr>
            </a:solidFill>
            <a:ln>
              <a:noFill/>
            </a:ln>
            <a:effectLst/>
          </c:spPr>
          <c:invertIfNegative val="0"/>
          <c:cat>
            <c:numRef>
              <c:f>'[1]F4.LGD_Moy'!$D$6:$J$6</c:f>
              <c:numCache>
                <c:formatCode>General</c:formatCode>
                <c:ptCount val="7"/>
                <c:pt idx="0">
                  <c:v>2015</c:v>
                </c:pt>
                <c:pt idx="1">
                  <c:v>2016</c:v>
                </c:pt>
                <c:pt idx="2">
                  <c:v>2017</c:v>
                </c:pt>
                <c:pt idx="3">
                  <c:v>2018</c:v>
                </c:pt>
                <c:pt idx="4">
                  <c:v>2019</c:v>
                </c:pt>
                <c:pt idx="5">
                  <c:v>2020</c:v>
                </c:pt>
                <c:pt idx="6">
                  <c:v>2021</c:v>
                </c:pt>
              </c:numCache>
              <c:extLst xmlns:c15="http://schemas.microsoft.com/office/drawing/2012/chart"/>
            </c:numRef>
          </c:cat>
          <c:val>
            <c:numRef>
              <c:f>'F4.LGD_Moy'!#REF!</c:f>
              <c:extLst xmlns:c15="http://schemas.microsoft.com/office/drawing/2012/chart"/>
            </c:numRef>
          </c:val>
          <c:extLst xmlns:c15="http://schemas.microsoft.com/office/drawing/2012/chart">
            <c:ext xmlns:c16="http://schemas.microsoft.com/office/drawing/2014/chart" uri="{C3380CC4-5D6E-409C-BE32-E72D297353CC}">
              <c16:uniqueId val="{00000003-8D76-494D-9867-917FB8302E31}"/>
            </c:ext>
          </c:extLst>
        </c:ser>
        <c:ser>
          <c:idx val="2"/>
          <c:order val="3"/>
          <c:tx>
            <c:strRef>
              <c:f>'F4.LGD_Moy'!$B$9</c:f>
              <c:strCache>
                <c:ptCount val="1"/>
                <c:pt idx="0">
                  <c:v>Secteur bancaire français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7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'F4.LGD_Moy'!$D$6:$J$6</c:f>
              <c:numCache>
                <c:formatCode>General</c:formatCode>
                <c:ptCount val="7"/>
                <c:pt idx="0">
                  <c:v>2015</c:v>
                </c:pt>
                <c:pt idx="1">
                  <c:v>2016</c:v>
                </c:pt>
                <c:pt idx="2">
                  <c:v>2017</c:v>
                </c:pt>
                <c:pt idx="3">
                  <c:v>2018</c:v>
                </c:pt>
                <c:pt idx="4">
                  <c:v>2019</c:v>
                </c:pt>
                <c:pt idx="5">
                  <c:v>2020</c:v>
                </c:pt>
                <c:pt idx="6">
                  <c:v>2021</c:v>
                </c:pt>
              </c:numCache>
            </c:numRef>
          </c:cat>
          <c:val>
            <c:numRef>
              <c:f>'F4.LGD_Moy'!$D$9:$J$9</c:f>
              <c:numCache>
                <c:formatCode>0.0%</c:formatCode>
                <c:ptCount val="7"/>
                <c:pt idx="0">
                  <c:v>0.20450802788595815</c:v>
                </c:pt>
                <c:pt idx="1">
                  <c:v>0.22141400075703777</c:v>
                </c:pt>
                <c:pt idx="2">
                  <c:v>0.2026</c:v>
                </c:pt>
                <c:pt idx="3">
                  <c:v>0.20002295140576565</c:v>
                </c:pt>
                <c:pt idx="4">
                  <c:v>0.19583744564208058</c:v>
                </c:pt>
                <c:pt idx="5">
                  <c:v>0.18567566399625904</c:v>
                </c:pt>
                <c:pt idx="6">
                  <c:v>0.19086539167947686</c:v>
                </c:pt>
              </c:numCache>
            </c:numRef>
          </c:val>
          <c:extLst xmlns:c15="http://schemas.microsoft.com/office/drawing/2012/chart">
            <c:ext xmlns:c16="http://schemas.microsoft.com/office/drawing/2014/chart" uri="{C3380CC4-5D6E-409C-BE32-E72D297353CC}">
              <c16:uniqueId val="{00000001-8D76-494D-9867-917FB8302E31}"/>
            </c:ext>
          </c:extLst>
        </c:ser>
        <c:dLbls>
          <c:showLegendKey val="0"/>
          <c:showVal val="0"/>
          <c:showCatName val="0"/>
          <c:showSerName val="0"/>
          <c:showPercent val="0"/>
          <c:showBubbleSize val="0"/>
        </c:dLbls>
        <c:gapWidth val="75"/>
        <c:overlap val="-25"/>
        <c:axId val="363512576"/>
        <c:axId val="363514112"/>
        <c:extLst>
          <c:ext xmlns:c15="http://schemas.microsoft.com/office/drawing/2012/chart" uri="{02D57815-91ED-43cb-92C2-25804820EDAC}">
            <c15:filteredBarSeries>
              <c15:ser>
                <c:idx val="1"/>
                <c:order val="1"/>
                <c:tx>
                  <c:strRef>
                    <c:extLst>
                      <c:ext uri="{02D57815-91ED-43cb-92C2-25804820EDAC}">
                        <c15:formulaRef>
                          <c15:sqref>'F4.LGD_Moy'!$B$8</c15:sqref>
                        </c15:formulaRef>
                      </c:ext>
                    </c:extLst>
                    <c:strCache>
                      <c:ptCount val="1"/>
                      <c:pt idx="0">
                        <c:v>Autres groupes</c:v>
                      </c:pt>
                    </c:strCache>
                  </c:strRef>
                </c:tx>
                <c:spPr>
                  <a:solidFill>
                    <a:schemeClr val="accent3">
                      <a:tint val="77000"/>
                    </a:schemeClr>
                  </a:solidFill>
                  <a:ln>
                    <a:noFill/>
                  </a:ln>
                  <a:effectLst/>
                </c:spPr>
                <c:invertIfNegative val="0"/>
                <c:cat>
                  <c:numRef>
                    <c:extLst>
                      <c:ext uri="{02D57815-91ED-43cb-92C2-25804820EDAC}">
                        <c15:formulaRef>
                          <c15:sqref>'F4.LGD_Moy'!$D$6:$J$6</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ormulaRef>
                          <c15:sqref>'F4.LGD_Moy'!$D$8:$J$8</c15:sqref>
                        </c15:formulaRef>
                      </c:ext>
                    </c:extLst>
                    <c:numCache>
                      <c:formatCode>0.0%</c:formatCode>
                      <c:ptCount val="7"/>
                      <c:pt idx="0">
                        <c:v>0.17168211793306309</c:v>
                      </c:pt>
                      <c:pt idx="1">
                        <c:v>0.16402582237700328</c:v>
                      </c:pt>
                      <c:pt idx="2">
                        <c:v>0.1845</c:v>
                      </c:pt>
                      <c:pt idx="3">
                        <c:v>0.19846373848405718</c:v>
                      </c:pt>
                      <c:pt idx="4">
                        <c:v>0.1909010581726156</c:v>
                      </c:pt>
                      <c:pt idx="5">
                        <c:v>0.24811449191417589</c:v>
                      </c:pt>
                      <c:pt idx="6">
                        <c:v>0.26480355471047767</c:v>
                      </c:pt>
                    </c:numCache>
                  </c:numRef>
                </c:val>
                <c:extLst>
                  <c:ext xmlns:c16="http://schemas.microsoft.com/office/drawing/2014/chart" uri="{C3380CC4-5D6E-409C-BE32-E72D297353CC}">
                    <c16:uniqueId val="{00000002-8D76-494D-9867-917FB8302E31}"/>
                  </c:ext>
                </c:extLst>
              </c15:ser>
            </c15:filteredBarSeries>
          </c:ext>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4112"/>
        <c:crossesAt val="0"/>
        <c:auto val="1"/>
        <c:lblAlgn val="ctr"/>
        <c:lblOffset val="100"/>
        <c:noMultiLvlLbl val="0"/>
      </c:catAx>
      <c:valAx>
        <c:axId val="363514112"/>
        <c:scaling>
          <c:orientation val="minMax"/>
          <c:max val="0.30000000000000004"/>
        </c:scaling>
        <c:delete val="0"/>
        <c:axPos val="l"/>
        <c:majorGridlines>
          <c:spPr>
            <a:ln w="3810" cap="flat" cmpd="sng" algn="ctr">
              <a:solidFill>
                <a:srgbClr val="D9D9D9"/>
              </a:solidFill>
              <a:prstDash val="solid"/>
              <a:round/>
            </a:ln>
            <a:effectLst/>
          </c:spPr>
        </c:majorGridlines>
        <c:numFmt formatCode="0%"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363512576"/>
        <c:crosses val="autoZero"/>
        <c:crossBetween val="between"/>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5.1237916811246606E-2"/>
          <c:y val="0.90896891729487594"/>
          <c:w val="0.91165147567559413"/>
          <c:h val="7.515978367748278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Calibri"/>
              <a:ea typeface="Calibri"/>
              <a:cs typeface="Calibri"/>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9.1400639797142857E-2"/>
          <c:y val="2.7510613169906478E-2"/>
          <c:w val="0.86324838169208529"/>
          <c:h val="0.82160809473650609"/>
        </c:manualLayout>
      </c:layout>
      <c:barChart>
        <c:barDir val="col"/>
        <c:grouping val="clustered"/>
        <c:varyColors val="0"/>
        <c:ser>
          <c:idx val="1"/>
          <c:order val="0"/>
          <c:tx>
            <c:v>Actifs liquides</c:v>
          </c:tx>
          <c:spPr>
            <a:solidFill>
              <a:srgbClr val="A9CED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'F5.Actifs_Liquides'!$B$6:$E$6</c:f>
              <c:numCache>
                <c:formatCode>0</c:formatCode>
                <c:ptCount val="4"/>
                <c:pt idx="0">
                  <c:v>2018</c:v>
                </c:pt>
                <c:pt idx="1">
                  <c:v>2019</c:v>
                </c:pt>
                <c:pt idx="2">
                  <c:v>2020</c:v>
                </c:pt>
                <c:pt idx="3">
                  <c:v>2021</c:v>
                </c:pt>
              </c:numCache>
            </c:numRef>
          </c:cat>
          <c:val>
            <c:numRef>
              <c:f>'F5.Actifs_Liquides'!$B$7:$E$7</c:f>
              <c:numCache>
                <c:formatCode>#\ ##0_ ;\-#\ ##0\ </c:formatCode>
                <c:ptCount val="4"/>
                <c:pt idx="0">
                  <c:v>945.82976612944015</c:v>
                </c:pt>
                <c:pt idx="1">
                  <c:v>1019.5872686029924</c:v>
                </c:pt>
                <c:pt idx="2">
                  <c:v>1489.7303168660328</c:v>
                </c:pt>
                <c:pt idx="3">
                  <c:v>1660.4709843011817</c:v>
                </c:pt>
              </c:numCache>
            </c:numRef>
          </c:val>
          <c:extLst>
            <c:ext xmlns:c16="http://schemas.microsoft.com/office/drawing/2014/chart" uri="{C3380CC4-5D6E-409C-BE32-E72D297353CC}">
              <c16:uniqueId val="{00000000-D667-400B-BC52-680ACD2119F5}"/>
            </c:ext>
          </c:extLst>
        </c:ser>
        <c:ser>
          <c:idx val="0"/>
          <c:order val="1"/>
          <c:tx>
            <c:v>Total Bilan</c:v>
          </c:tx>
          <c:spPr>
            <a:solidFill>
              <a:srgbClr val="4BAC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'F5.Actifs_Liquides'!$B$6:$E$6</c:f>
              <c:numCache>
                <c:formatCode>0</c:formatCode>
                <c:ptCount val="4"/>
                <c:pt idx="0">
                  <c:v>2018</c:v>
                </c:pt>
                <c:pt idx="1">
                  <c:v>2019</c:v>
                </c:pt>
                <c:pt idx="2">
                  <c:v>2020</c:v>
                </c:pt>
                <c:pt idx="3">
                  <c:v>2021</c:v>
                </c:pt>
              </c:numCache>
            </c:numRef>
          </c:cat>
          <c:val>
            <c:numRef>
              <c:f>'F5.Actifs_Liquides'!$B$8:$E$8</c:f>
              <c:numCache>
                <c:formatCode>#\ ##0_ ;\-#\ ##0\ </c:formatCode>
                <c:ptCount val="4"/>
                <c:pt idx="0">
                  <c:v>8096.7867633502265</c:v>
                </c:pt>
                <c:pt idx="1">
                  <c:v>8671.2065996605397</c:v>
                </c:pt>
                <c:pt idx="2">
                  <c:v>9641.0130698876947</c:v>
                </c:pt>
                <c:pt idx="3">
                  <c:v>9934.412412934229</c:v>
                </c:pt>
              </c:numCache>
            </c:numRef>
          </c:val>
          <c:extLst>
            <c:ext xmlns:c16="http://schemas.microsoft.com/office/drawing/2014/chart" uri="{C3380CC4-5D6E-409C-BE32-E72D297353CC}">
              <c16:uniqueId val="{00000001-D667-400B-BC52-680ACD2119F5}"/>
            </c:ext>
          </c:extLst>
        </c:ser>
        <c:dLbls>
          <c:showLegendKey val="0"/>
          <c:showVal val="0"/>
          <c:showCatName val="0"/>
          <c:showSerName val="0"/>
          <c:showPercent val="0"/>
          <c:showBubbleSize val="0"/>
        </c:dLbls>
        <c:gapWidth val="26"/>
        <c:axId val="1050854552"/>
        <c:axId val="1050851272"/>
      </c:barChart>
      <c:lineChart>
        <c:grouping val="standard"/>
        <c:varyColors val="0"/>
        <c:ser>
          <c:idx val="2"/>
          <c:order val="2"/>
          <c:tx>
            <c:v>Actifs liquides (% du total de bilan)</c:v>
          </c:tx>
          <c:spPr>
            <a:ln w="28575" cap="rnd">
              <a:noFill/>
              <a:round/>
            </a:ln>
            <a:effectLst/>
          </c:spPr>
          <c:marker>
            <c:symbol val="circle"/>
            <c:size val="8"/>
            <c:spPr>
              <a:solidFill>
                <a:srgbClr val="FFC000">
                  <a:alpha val="97000"/>
                </a:srgbClr>
              </a:solidFill>
              <a:ln w="63500">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C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'F5.Actifs_Liquides'!$B$6:$E$6</c:f>
              <c:numCache>
                <c:formatCode>0</c:formatCode>
                <c:ptCount val="4"/>
                <c:pt idx="0">
                  <c:v>2018</c:v>
                </c:pt>
                <c:pt idx="1">
                  <c:v>2019</c:v>
                </c:pt>
                <c:pt idx="2">
                  <c:v>2020</c:v>
                </c:pt>
                <c:pt idx="3">
                  <c:v>2021</c:v>
                </c:pt>
              </c:numCache>
            </c:numRef>
          </c:cat>
          <c:val>
            <c:numRef>
              <c:f>'F5.Actifs_Liquides'!$B$9:$E$9</c:f>
              <c:numCache>
                <c:formatCode>0%</c:formatCode>
                <c:ptCount val="4"/>
                <c:pt idx="0">
                  <c:v>0.11681544713647392</c:v>
                </c:pt>
                <c:pt idx="1">
                  <c:v>0.11758309029828758</c:v>
                </c:pt>
                <c:pt idx="2">
                  <c:v>0.15452010136973979</c:v>
                </c:pt>
                <c:pt idx="3">
                  <c:v>0.16714335134097225</c:v>
                </c:pt>
              </c:numCache>
            </c:numRef>
          </c:val>
          <c:smooth val="0"/>
          <c:extLst>
            <c:ext xmlns:c16="http://schemas.microsoft.com/office/drawing/2014/chart" uri="{C3380CC4-5D6E-409C-BE32-E72D297353CC}">
              <c16:uniqueId val="{00000002-D667-400B-BC52-680ACD2119F5}"/>
            </c:ext>
          </c:extLst>
        </c:ser>
        <c:dLbls>
          <c:showLegendKey val="0"/>
          <c:showVal val="0"/>
          <c:showCatName val="0"/>
          <c:showSerName val="0"/>
          <c:showPercent val="0"/>
          <c:showBubbleSize val="0"/>
        </c:dLbls>
        <c:marker val="1"/>
        <c:smooth val="0"/>
        <c:axId val="661856416"/>
        <c:axId val="661856088"/>
      </c:lineChart>
      <c:catAx>
        <c:axId val="1050854552"/>
        <c:scaling>
          <c:orientation val="minMax"/>
        </c:scaling>
        <c:delete val="0"/>
        <c:axPos val="b"/>
        <c:majorGridlines>
          <c:spPr>
            <a:ln w="3810" cap="flat" cmpd="sng" algn="ctr">
              <a:noFill/>
              <a:prstDash val="solid"/>
              <a:round/>
            </a:ln>
            <a:effectLst/>
          </c:spPr>
        </c:majorGridlines>
        <c:numFmt formatCode="0" sourceLinked="1"/>
        <c:majorTickMark val="out"/>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1272"/>
        <c:crossesAt val="0"/>
        <c:auto val="1"/>
        <c:lblAlgn val="ctr"/>
        <c:lblOffset val="100"/>
        <c:noMultiLvlLbl val="0"/>
      </c:catAx>
      <c:valAx>
        <c:axId val="1050851272"/>
        <c:scaling>
          <c:orientation val="minMax"/>
          <c:max val="10000"/>
          <c:min val="0"/>
        </c:scaling>
        <c:delete val="0"/>
        <c:axPos val="l"/>
        <c:majorGridlines>
          <c:spPr>
            <a:ln w="3810" cap="flat" cmpd="sng" algn="ctr">
              <a:solidFill>
                <a:srgbClr val="D9D9D9"/>
              </a:solidFill>
              <a:prstDash val="solid"/>
              <a:round/>
            </a:ln>
            <a:effectLst/>
          </c:spPr>
        </c:majorGridlines>
        <c:numFmt formatCode="#\ ##0_ ;\-#\ ##0\ " sourceLinked="1"/>
        <c:majorTickMark val="out"/>
        <c:minorTickMark val="none"/>
        <c:tickLblPos val="nextTo"/>
        <c:spPr>
          <a:noFill/>
          <a:ln w="9525">
            <a:solidFill>
              <a:srgbClr val="000000"/>
            </a:solidFill>
            <a:prstDash val="soli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4552"/>
        <c:crosses val="autoZero"/>
        <c:crossBetween val="between"/>
        <c:majorUnit val="2000"/>
      </c:valAx>
      <c:valAx>
        <c:axId val="661856088"/>
        <c:scaling>
          <c:orientation val="minMax"/>
        </c:scaling>
        <c:delete val="0"/>
        <c:axPos val="r"/>
        <c:numFmt formatCode="0%" sourceLinked="1"/>
        <c:majorTickMark val="out"/>
        <c:minorTickMark val="none"/>
        <c:tickLblPos val="nextTo"/>
        <c:spPr>
          <a:noFill/>
          <a:ln>
            <a:solidFill>
              <a:srgbClr val="D08A50"/>
            </a:solidFill>
          </a:ln>
          <a:effectLst/>
        </c:spPr>
        <c:txPr>
          <a:bodyPr rot="-60000000" spcFirstLastPara="1" vertOverflow="ellipsis" vert="horz" wrap="square" anchor="ctr" anchorCtr="1"/>
          <a:lstStyle/>
          <a:p>
            <a:pPr>
              <a:defRPr sz="1050" b="0" i="0" u="none" strike="noStrike" kern="1200" baseline="0">
                <a:solidFill>
                  <a:srgbClr val="D08A50"/>
                </a:solidFill>
                <a:latin typeface="+mn-lt"/>
                <a:ea typeface="+mn-ea"/>
                <a:cs typeface="+mn-cs"/>
              </a:defRPr>
            </a:pPr>
            <a:endParaRPr lang="fr-FR"/>
          </a:p>
        </c:txPr>
        <c:crossAx val="661856416"/>
        <c:crosses val="max"/>
        <c:crossBetween val="between"/>
      </c:valAx>
      <c:catAx>
        <c:axId val="661856416"/>
        <c:scaling>
          <c:orientation val="minMax"/>
        </c:scaling>
        <c:delete val="1"/>
        <c:axPos val="b"/>
        <c:numFmt formatCode="0" sourceLinked="1"/>
        <c:majorTickMark val="out"/>
        <c:minorTickMark val="none"/>
        <c:tickLblPos val="nextTo"/>
        <c:crossAx val="661856088"/>
        <c:crosses val="autoZero"/>
        <c:auto val="1"/>
        <c:lblAlgn val="ctr"/>
        <c:lblOffset val="100"/>
        <c:noMultiLvlLbl val="0"/>
      </c:catAx>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b"/>
      <c:layout>
        <c:manualLayout>
          <c:xMode val="edge"/>
          <c:yMode val="edge"/>
          <c:x val="7.7195376574461924E-3"/>
          <c:y val="0.92877644392811554"/>
          <c:w val="0.98953697512247707"/>
          <c:h val="5.8188757046037771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noFill/>
    <a:ln w="25400"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671465774380545"/>
          <c:y val="3.817533837682055E-2"/>
          <c:w val="0.65087790926718969"/>
          <c:h val="0.81838325356389285"/>
        </c:manualLayout>
      </c:layout>
      <c:doughnutChart>
        <c:varyColors val="1"/>
        <c:ser>
          <c:idx val="3"/>
          <c:order val="0"/>
          <c:tx>
            <c:strRef>
              <c:f>'F5.Composition_Actifs_Liquides'!$C$6</c:f>
              <c:strCache>
                <c:ptCount val="1"/>
                <c:pt idx="0">
                  <c:v>2020</c:v>
                </c:pt>
              </c:strCache>
            </c:strRef>
          </c:tx>
          <c:dPt>
            <c:idx val="0"/>
            <c:bubble3D val="0"/>
            <c:spPr>
              <a:solidFill>
                <a:schemeClr val="accent1"/>
              </a:solidFill>
              <a:ln>
                <a:noFill/>
              </a:ln>
              <a:effectLst/>
            </c:spPr>
            <c:extLst>
              <c:ext xmlns:c16="http://schemas.microsoft.com/office/drawing/2014/chart" uri="{C3380CC4-5D6E-409C-BE32-E72D297353CC}">
                <c16:uniqueId val="{00000001-F417-489F-ABF1-BE708D98B26C}"/>
              </c:ext>
            </c:extLst>
          </c:dPt>
          <c:dPt>
            <c:idx val="1"/>
            <c:bubble3D val="0"/>
            <c:spPr>
              <a:solidFill>
                <a:schemeClr val="accent2"/>
              </a:solidFill>
              <a:ln>
                <a:noFill/>
              </a:ln>
              <a:effectLst/>
            </c:spPr>
            <c:extLst>
              <c:ext xmlns:c16="http://schemas.microsoft.com/office/drawing/2014/chart" uri="{C3380CC4-5D6E-409C-BE32-E72D297353CC}">
                <c16:uniqueId val="{00000003-F417-489F-ABF1-BE708D98B26C}"/>
              </c:ext>
            </c:extLst>
          </c:dPt>
          <c:dPt>
            <c:idx val="2"/>
            <c:bubble3D val="0"/>
            <c:spPr>
              <a:solidFill>
                <a:schemeClr val="accent3"/>
              </a:solidFill>
              <a:ln>
                <a:noFill/>
              </a:ln>
              <a:effectLst/>
            </c:spPr>
            <c:extLst>
              <c:ext xmlns:c16="http://schemas.microsoft.com/office/drawing/2014/chart" uri="{C3380CC4-5D6E-409C-BE32-E72D297353CC}">
                <c16:uniqueId val="{00000005-F417-489F-ABF1-BE708D98B26C}"/>
              </c:ext>
            </c:extLst>
          </c:dPt>
          <c:dLbls>
            <c:dLbl>
              <c:idx val="0"/>
              <c:tx>
                <c:rich>
                  <a:bodyPr/>
                  <a:lstStyle/>
                  <a:p>
                    <a:fld id="{FED4C73B-4BD9-4B51-9848-E1490606D38C}" type="SERIESNAME">
                      <a:rPr lang="en-US">
                        <a:solidFill>
                          <a:sysClr val="windowText" lastClr="000000"/>
                        </a:solidFill>
                      </a:rPr>
                      <a:pPr/>
                      <a:t>[NOM DE SÉRIE]</a:t>
                    </a:fld>
                    <a:endParaRPr lang="en-US" baseline="0">
                      <a:solidFill>
                        <a:sysClr val="windowText" lastClr="000000"/>
                      </a:solidFill>
                    </a:endParaRPr>
                  </a:p>
                  <a:p>
                    <a:fld id="{8D32E207-D84B-43E9-BC64-F6E12CE83C96}"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F417-489F-ABF1-BE708D98B26C}"/>
                </c:ext>
              </c:extLst>
            </c:dLbl>
            <c:dLbl>
              <c:idx val="1"/>
              <c:tx>
                <c:rich>
                  <a:bodyPr/>
                  <a:lstStyle/>
                  <a:p>
                    <a:fld id="{31F971FD-92CF-4D73-AD28-B4DB6D6A5747}" type="SERIESNAME">
                      <a:rPr lang="en-US">
                        <a:solidFill>
                          <a:sysClr val="windowText" lastClr="000000"/>
                        </a:solidFill>
                      </a:rPr>
                      <a:pPr/>
                      <a:t>[NOM DE SÉRIE]</a:t>
                    </a:fld>
                    <a:endParaRPr lang="en-US" baseline="0">
                      <a:solidFill>
                        <a:sysClr val="windowText" lastClr="000000"/>
                      </a:solidFill>
                    </a:endParaRPr>
                  </a:p>
                  <a:p>
                    <a:fld id="{D5DE857C-046D-447E-8B42-B30C10E91B74}"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F417-489F-ABF1-BE708D98B26C}"/>
                </c:ext>
              </c:extLst>
            </c:dLbl>
            <c:dLbl>
              <c:idx val="2"/>
              <c:tx>
                <c:rich>
                  <a:bodyPr/>
                  <a:lstStyle/>
                  <a:p>
                    <a:fld id="{2B303790-B723-4C63-BB78-1A5479AC73FB}" type="SERIESNAME">
                      <a:rPr lang="en-US">
                        <a:solidFill>
                          <a:sysClr val="windowText" lastClr="000000"/>
                        </a:solidFill>
                      </a:rPr>
                      <a:pPr/>
                      <a:t>[NOM DE SÉRIE]</a:t>
                    </a:fld>
                    <a:endParaRPr lang="en-US" baseline="0">
                      <a:solidFill>
                        <a:sysClr val="windowText" lastClr="000000"/>
                      </a:solidFill>
                    </a:endParaRPr>
                  </a:p>
                  <a:p>
                    <a:fld id="{A36E35D7-245F-4A25-9D3E-98F8AF477C35}"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F417-489F-ABF1-BE708D98B26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'F5.Composition_Actifs_Liquides'!$A$7:$A$12</c15:sqref>
                  </c15:fullRef>
                </c:ext>
              </c:extLst>
              <c:f>('F5.Composition_Actifs_Liquides'!$A$8,'F5.Composition_Actifs_Liquides'!$A$10:$A$11)</c:f>
              <c:strCache>
                <c:ptCount val="3"/>
                <c:pt idx="0">
                  <c:v>Encaisses et dépôts banques centrales hors réserves obligatoires </c:v>
                </c:pt>
                <c:pt idx="1">
                  <c:v>Titres de créances</c:v>
                </c:pt>
                <c:pt idx="2">
                  <c:v>Autres actifs de niveau 1</c:v>
                </c:pt>
              </c:strCache>
            </c:strRef>
          </c:cat>
          <c:val>
            <c:numRef>
              <c:extLst>
                <c:ext xmlns:c15="http://schemas.microsoft.com/office/drawing/2012/chart" uri="{02D57815-91ED-43cb-92C2-25804820EDAC}">
                  <c15:fullRef>
                    <c15:sqref>'F5.Composition_Actifs_Liquides'!$C$7:$C$12</c15:sqref>
                  </c15:fullRef>
                </c:ext>
              </c:extLst>
              <c:f>('F5.Composition_Actifs_Liquides'!$C$8,'F5.Composition_Actifs_Liquides'!$C$10:$C$11)</c:f>
              <c:numCache>
                <c:formatCode>#\ ##0_ ;\-#\ ##0\ </c:formatCode>
                <c:ptCount val="3"/>
                <c:pt idx="0">
                  <c:v>1063.1254560728407</c:v>
                </c:pt>
                <c:pt idx="1">
                  <c:v>421.84977803079221</c:v>
                </c:pt>
                <c:pt idx="2">
                  <c:v>4.7550827624000833</c:v>
                </c:pt>
              </c:numCache>
            </c:numRef>
          </c:val>
          <c:extLst xmlns:c15="http://schemas.microsoft.com/office/drawing/2012/chart">
            <c:ext xmlns:c15="http://schemas.microsoft.com/office/drawing/2012/chart" uri="{02D57815-91ED-43cb-92C2-25804820EDAC}">
              <c15:categoryFilterExceptions/>
            </c:ext>
            <c:ext xmlns:c16="http://schemas.microsoft.com/office/drawing/2014/chart" uri="{C3380CC4-5D6E-409C-BE32-E72D297353CC}">
              <c16:uniqueId val="{00000006-F417-489F-ABF1-BE708D98B26C}"/>
            </c:ext>
          </c:extLst>
        </c:ser>
        <c:ser>
          <c:idx val="6"/>
          <c:order val="1"/>
          <c:tx>
            <c:strRef>
              <c:f>'F5.Composition_Actifs_Liquides'!$D$6</c:f>
              <c:strCache>
                <c:ptCount val="1"/>
                <c:pt idx="0">
                  <c:v>2021</c:v>
                </c:pt>
              </c:strCache>
            </c:strRef>
          </c:tx>
          <c:dPt>
            <c:idx val="0"/>
            <c:bubble3D val="0"/>
            <c:spPr>
              <a:solidFill>
                <a:schemeClr val="accent1"/>
              </a:solidFill>
              <a:ln>
                <a:noFill/>
              </a:ln>
              <a:effectLst/>
            </c:spPr>
            <c:extLst>
              <c:ext xmlns:c16="http://schemas.microsoft.com/office/drawing/2014/chart" uri="{C3380CC4-5D6E-409C-BE32-E72D297353CC}">
                <c16:uniqueId val="{00000008-F417-489F-ABF1-BE708D98B26C}"/>
              </c:ext>
            </c:extLst>
          </c:dPt>
          <c:dPt>
            <c:idx val="1"/>
            <c:bubble3D val="0"/>
            <c:spPr>
              <a:solidFill>
                <a:schemeClr val="accent2"/>
              </a:solidFill>
              <a:ln>
                <a:noFill/>
              </a:ln>
              <a:effectLst/>
            </c:spPr>
            <c:extLst>
              <c:ext xmlns:c16="http://schemas.microsoft.com/office/drawing/2014/chart" uri="{C3380CC4-5D6E-409C-BE32-E72D297353CC}">
                <c16:uniqueId val="{0000000A-F417-489F-ABF1-BE708D98B26C}"/>
              </c:ext>
            </c:extLst>
          </c:dPt>
          <c:dPt>
            <c:idx val="2"/>
            <c:bubble3D val="0"/>
            <c:spPr>
              <a:solidFill>
                <a:schemeClr val="accent3"/>
              </a:solidFill>
              <a:ln>
                <a:noFill/>
              </a:ln>
              <a:effectLst/>
            </c:spPr>
            <c:extLst>
              <c:ext xmlns:c16="http://schemas.microsoft.com/office/drawing/2014/chart" uri="{C3380CC4-5D6E-409C-BE32-E72D297353CC}">
                <c16:uniqueId val="{0000000C-F417-489F-ABF1-BE708D98B26C}"/>
              </c:ext>
            </c:extLst>
          </c:dPt>
          <c:dLbls>
            <c:dLbl>
              <c:idx val="0"/>
              <c:tx>
                <c:rich>
                  <a:bodyPr/>
                  <a:lstStyle/>
                  <a:p>
                    <a:fld id="{7E1ED4EE-5E74-4D1F-AAED-2E617F09CEB2}" type="SERIESNAME">
                      <a:rPr lang="en-US">
                        <a:solidFill>
                          <a:sysClr val="windowText" lastClr="000000"/>
                        </a:solidFill>
                      </a:rPr>
                      <a:pPr/>
                      <a:t>[NOM DE SÉRIE]</a:t>
                    </a:fld>
                    <a:endParaRPr lang="en-US" baseline="0">
                      <a:solidFill>
                        <a:sysClr val="windowText" lastClr="000000"/>
                      </a:solidFill>
                    </a:endParaRPr>
                  </a:p>
                  <a:p>
                    <a:fld id="{D765CE41-EEB9-4325-A9D4-F9C60690B552}"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8-F417-489F-ABF1-BE708D98B26C}"/>
                </c:ext>
              </c:extLst>
            </c:dLbl>
            <c:dLbl>
              <c:idx val="1"/>
              <c:tx>
                <c:rich>
                  <a:bodyPr/>
                  <a:lstStyle/>
                  <a:p>
                    <a:fld id="{489B9BDE-5B71-418C-A59B-4D857D6431EA}" type="SERIESNAME">
                      <a:rPr lang="en-US">
                        <a:solidFill>
                          <a:sysClr val="windowText" lastClr="000000"/>
                        </a:solidFill>
                      </a:rPr>
                      <a:pPr/>
                      <a:t>[NOM DE SÉRIE]</a:t>
                    </a:fld>
                    <a:endParaRPr lang="en-US" baseline="0">
                      <a:solidFill>
                        <a:sysClr val="windowText" lastClr="000000"/>
                      </a:solidFill>
                    </a:endParaRPr>
                  </a:p>
                  <a:p>
                    <a:fld id="{9442FD2E-9329-49F7-AA39-28BA8364F5E4}"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A-F417-489F-ABF1-BE708D98B26C}"/>
                </c:ext>
              </c:extLst>
            </c:dLbl>
            <c:dLbl>
              <c:idx val="2"/>
              <c:tx>
                <c:rich>
                  <a:bodyPr/>
                  <a:lstStyle/>
                  <a:p>
                    <a:fld id="{C4D7D6A2-0FE7-4AF6-A204-BA2D0D776710}" type="SERIESNAME">
                      <a:rPr lang="en-US">
                        <a:solidFill>
                          <a:sysClr val="windowText" lastClr="000000"/>
                        </a:solidFill>
                      </a:rPr>
                      <a:pPr/>
                      <a:t>[NOM DE SÉRIE]</a:t>
                    </a:fld>
                    <a:endParaRPr lang="en-US" baseline="0">
                      <a:solidFill>
                        <a:sysClr val="windowText" lastClr="000000"/>
                      </a:solidFill>
                    </a:endParaRPr>
                  </a:p>
                  <a:p>
                    <a:fld id="{06F3AF9E-0848-4F4A-A3C9-239F10EC064C}" type="VALUE">
                      <a:rPr lang="en-US"/>
                      <a:pPr/>
                      <a:t>[VALEUR]</a:t>
                    </a:fld>
                    <a:endParaRPr lang="fr-FR"/>
                  </a:p>
                </c:rich>
              </c:tx>
              <c:showLegendKey val="0"/>
              <c:showVal val="1"/>
              <c:showCatName val="0"/>
              <c:showSerName val="1"/>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C-F417-489F-ABF1-BE708D98B26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1"/>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'F5.Composition_Actifs_Liquides'!$A$7:$A$12</c15:sqref>
                  </c15:fullRef>
                </c:ext>
              </c:extLst>
              <c:f>('F5.Composition_Actifs_Liquides'!$A$8,'F5.Composition_Actifs_Liquides'!$A$10:$A$11)</c:f>
              <c:strCache>
                <c:ptCount val="3"/>
                <c:pt idx="0">
                  <c:v>Encaisses et dépôts banques centrales hors réserves obligatoires </c:v>
                </c:pt>
                <c:pt idx="1">
                  <c:v>Titres de créances</c:v>
                </c:pt>
                <c:pt idx="2">
                  <c:v>Autres actifs de niveau 1</c:v>
                </c:pt>
              </c:strCache>
            </c:strRef>
          </c:cat>
          <c:val>
            <c:numRef>
              <c:extLst>
                <c:ext xmlns:c15="http://schemas.microsoft.com/office/drawing/2012/chart" uri="{02D57815-91ED-43cb-92C2-25804820EDAC}">
                  <c15:fullRef>
                    <c15:sqref>'F5.Composition_Actifs_Liquides'!$D$7:$D$12</c15:sqref>
                  </c15:fullRef>
                </c:ext>
              </c:extLst>
              <c:f>('F5.Composition_Actifs_Liquides'!$D$8,'F5.Composition_Actifs_Liquides'!$D$10:$D$11)</c:f>
              <c:numCache>
                <c:formatCode>#\ ##0_ ;\-#\ ##0\ </c:formatCode>
                <c:ptCount val="3"/>
                <c:pt idx="0">
                  <c:v>1306.7324765540891</c:v>
                </c:pt>
                <c:pt idx="1">
                  <c:v>349.14346691335271</c:v>
                </c:pt>
                <c:pt idx="2">
                  <c:v>4.5950408337399793</c:v>
                </c:pt>
              </c:numCache>
            </c:numRef>
          </c:val>
          <c:extLst xmlns:c15="http://schemas.microsoft.com/office/drawing/2012/chart">
            <c:ext xmlns:c15="http://schemas.microsoft.com/office/drawing/2012/chart" uri="{02D57815-91ED-43cb-92C2-25804820EDAC}">
              <c15:categoryFilterExceptions>
                <c15:categoryFilterException>
                  <c15:sqref>'F5.Composition_Actifs_Liquides'!$D$7</c15:sqref>
                  <c15:spPr xmlns:c15="http://schemas.microsoft.com/office/drawing/2012/chart">
                    <a:solidFill>
                      <a:schemeClr val="accent1"/>
                    </a:solidFill>
                    <a:ln>
                      <a:noFill/>
                    </a:ln>
                    <a:effectLst/>
                  </c15:spPr>
                  <c15:bubble3D val="0"/>
                  <c15:dLbl>
                    <c:idx val="-1"/>
                    <c:tx>
                      <c:rich>
                        <a:bodyPr/>
                        <a:lstStyle/>
                        <a:p>
                          <a:fld id="{FD07EC69-5597-4314-A552-739D62AD4C4F}" type="SERIESNAME">
                            <a:rPr lang="en-US">
                              <a:solidFill>
                                <a:sysClr val="windowText" lastClr="000000"/>
                              </a:solidFill>
                            </a:rPr>
                            <a:pPr/>
                            <a:t>[NOM DE SÉRIE]</a:t>
                          </a:fld>
                          <a:endParaRPr lang="en-US" baseline="0">
                            <a:solidFill>
                              <a:sysClr val="windowText" lastClr="000000"/>
                            </a:solidFill>
                          </a:endParaRPr>
                        </a:p>
                        <a:p>
                          <a:fld id="{66DCDAD7-B943-4A9E-820C-3783B90A6909}" type="VALUE">
                            <a:rPr lang="en-US"/>
                            <a:pPr/>
                            <a:t>[VALEUR]</a:t>
                          </a:fld>
                          <a:endParaRPr lang="fr-FR"/>
                        </a:p>
                      </c:rich>
                    </c:tx>
                    <c:showLegendKey val="0"/>
                    <c:showVal val="1"/>
                    <c:showCatName val="0"/>
                    <c:showSerName val="1"/>
                    <c:showPercent val="0"/>
                    <c:showBubbleSize val="0"/>
                    <c:separator>
</c:separator>
                    <c:extLst>
                      <c:ext uri="{CE6537A1-D6FC-4f65-9D91-7224C49458BB}">
                        <c15:dlblFieldTable/>
                        <c15:showDataLabelsRange val="0"/>
                      </c:ext>
                      <c:ext xmlns:c16="http://schemas.microsoft.com/office/drawing/2014/chart" uri="{C3380CC4-5D6E-409C-BE32-E72D297353CC}">
                        <c16:uniqueId val="{0000000D-C825-46C1-B71E-4E4C7CEC2461}"/>
                      </c:ext>
                    </c:extLst>
                  </c15:dLbl>
                </c15:categoryFilterException>
                <c15:categoryFilterException>
                  <c15:sqref>'F5.Composition_Actifs_Liquides'!$D$9</c15:sqref>
                  <c15:spPr xmlns:c15="http://schemas.microsoft.com/office/drawing/2012/chart">
                    <a:solidFill>
                      <a:schemeClr val="accent3"/>
                    </a:solidFill>
                    <a:ln>
                      <a:noFill/>
                    </a:ln>
                    <a:effectLst/>
                  </c15:spPr>
                  <c15:bubble3D val="0"/>
                  <c15:dLbl>
                    <c:idx val="0"/>
                    <c:tx>
                      <c:rich>
                        <a:bodyPr/>
                        <a:lstStyle/>
                        <a:p>
                          <a:fld id="{91360DD3-E733-4D86-9CAC-01527546ED5B}" type="SERIESNAME">
                            <a:rPr lang="en-US">
                              <a:solidFill>
                                <a:sysClr val="windowText" lastClr="000000"/>
                              </a:solidFill>
                            </a:rPr>
                            <a:pPr/>
                            <a:t>[NOM DE SÉRIE]</a:t>
                          </a:fld>
                          <a:endParaRPr lang="en-US" baseline="0">
                            <a:solidFill>
                              <a:sysClr val="windowText" lastClr="000000"/>
                            </a:solidFill>
                          </a:endParaRPr>
                        </a:p>
                        <a:p>
                          <a:fld id="{DD7E8C71-DB4D-43CF-AFE7-C8707155B2D5}" type="VALUE">
                            <a:rPr lang="en-US"/>
                            <a:pPr/>
                            <a:t>[VALEUR]</a:t>
                          </a:fld>
                          <a:endParaRPr lang="fr-FR"/>
                        </a:p>
                      </c:rich>
                    </c:tx>
                    <c:showLegendKey val="0"/>
                    <c:showVal val="1"/>
                    <c:showCatName val="0"/>
                    <c:showSerName val="1"/>
                    <c:showPercent val="0"/>
                    <c:showBubbleSize val="0"/>
                    <c:separator>
</c:separator>
                    <c:extLst>
                      <c:ext uri="{CE6537A1-D6FC-4f65-9D91-7224C49458BB}">
                        <c15:dlblFieldTable/>
                        <c15:showDataLabelsRange val="0"/>
                      </c:ext>
                      <c:ext xmlns:c16="http://schemas.microsoft.com/office/drawing/2014/chart" uri="{C3380CC4-5D6E-409C-BE32-E72D297353CC}">
                        <c16:uniqueId val="{0000000F-C825-46C1-B71E-4E4C7CEC2461}"/>
                      </c:ext>
                    </c:extLst>
                  </c15:dLbl>
                </c15:categoryFilterException>
              </c15:categoryFilterExceptions>
            </c:ext>
            <c:ext xmlns:c16="http://schemas.microsoft.com/office/drawing/2014/chart" uri="{C3380CC4-5D6E-409C-BE32-E72D297353CC}">
              <c16:uniqueId val="{0000000D-F417-489F-ABF1-BE708D98B26C}"/>
            </c:ext>
          </c:extLst>
        </c:ser>
        <c:dLbls>
          <c:showLegendKey val="0"/>
          <c:showVal val="0"/>
          <c:showCatName val="0"/>
          <c:showSerName val="0"/>
          <c:showPercent val="0"/>
          <c:showBubbleSize val="0"/>
          <c:showLeaderLines val="1"/>
        </c:dLbls>
        <c:firstSliceAng val="0"/>
        <c:holeSize val="50"/>
      </c:doughnutChart>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r"/>
      <c:layout>
        <c:manualLayout>
          <c:xMode val="edge"/>
          <c:yMode val="edge"/>
          <c:x val="1.8662082444372816E-2"/>
          <c:y val="0.8769049457053163"/>
          <c:w val="0.96803409485066916"/>
          <c:h val="0.12208301168236324"/>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legend>
    <c:plotVisOnly val="1"/>
    <c:dispBlanksAs val="gap"/>
    <c:showDLblsOverMax val="0"/>
  </c:chart>
  <c:spPr>
    <a:solidFill>
      <a:schemeClr val="bg1"/>
    </a:solidFill>
    <a:ln w="25400"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16"/>
    </mc:Choice>
    <mc:Fallback>
      <c:style val="16"/>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8.0165451388888892E-2"/>
          <c:y val="2.5862152777777779E-2"/>
          <c:w val="0.66134834594950997"/>
          <c:h val="0.86723878265216847"/>
        </c:manualLayout>
      </c:layout>
      <c:barChart>
        <c:barDir val="col"/>
        <c:grouping val="stacked"/>
        <c:varyColors val="0"/>
        <c:ser>
          <c:idx val="0"/>
          <c:order val="0"/>
          <c:tx>
            <c:strRef>
              <c:f>'F5.LCR'!$A$10</c:f>
              <c:strCache>
                <c:ptCount val="1"/>
                <c:pt idx="0">
                  <c:v>Q1</c:v>
                </c:pt>
              </c:strCache>
            </c:strRef>
          </c:tx>
          <c:spPr>
            <a:noFill/>
            <a:ln w="0">
              <a:noFill/>
            </a:ln>
            <a:effectLst>
              <a:glow rad="127000">
                <a:schemeClr val="bg1"/>
              </a:glow>
            </a:effectLst>
          </c:spPr>
          <c:invertIfNegative val="0"/>
          <c:cat>
            <c:numLit>
              <c:formatCode>General</c:formatCode>
              <c:ptCount val="4"/>
              <c:pt idx="0">
                <c:v>2018</c:v>
              </c:pt>
              <c:pt idx="1">
                <c:v>2019</c:v>
              </c:pt>
              <c:pt idx="2">
                <c:v>2020</c:v>
              </c:pt>
              <c:pt idx="3">
                <c:v>2021</c:v>
              </c:pt>
            </c:numLit>
          </c:cat>
          <c:val>
            <c:numRef>
              <c:f>'F5.LCR'!$B$10:$E$10</c:f>
              <c:numCache>
                <c:formatCode>0%</c:formatCode>
                <c:ptCount val="4"/>
                <c:pt idx="0">
                  <c:v>1.4298681260005388</c:v>
                </c:pt>
                <c:pt idx="1">
                  <c:v>1.5672969557738112</c:v>
                </c:pt>
                <c:pt idx="2">
                  <c:v>1.7127309619761977</c:v>
                </c:pt>
                <c:pt idx="3">
                  <c:v>1.8123353638801363</c:v>
                </c:pt>
              </c:numCache>
            </c:numRef>
          </c:val>
          <c:extLst>
            <c:ext xmlns:c16="http://schemas.microsoft.com/office/drawing/2014/chart" uri="{C3380CC4-5D6E-409C-BE32-E72D297353CC}">
              <c16:uniqueId val="{00000000-1A57-483E-99B7-C965F2F77A17}"/>
            </c:ext>
          </c:extLst>
        </c:ser>
        <c:ser>
          <c:idx val="1"/>
          <c:order val="1"/>
          <c:tx>
            <c:strRef>
              <c:f>'F5.LCR'!$A$7</c:f>
              <c:strCache>
                <c:ptCount val="1"/>
                <c:pt idx="0">
                  <c:v>Médiane</c:v>
                </c:pt>
              </c:strCache>
            </c:strRef>
          </c:tx>
          <c:spPr>
            <a:effectLst/>
          </c:spPr>
          <c:invertIfNegative val="0"/>
          <c:cat>
            <c:numLit>
              <c:formatCode>General</c:formatCode>
              <c:ptCount val="4"/>
              <c:pt idx="0">
                <c:v>2018</c:v>
              </c:pt>
              <c:pt idx="1">
                <c:v>2019</c:v>
              </c:pt>
              <c:pt idx="2">
                <c:v>2020</c:v>
              </c:pt>
              <c:pt idx="3">
                <c:v>2021</c:v>
              </c:pt>
            </c:numLit>
          </c:cat>
          <c:val>
            <c:numRef>
              <c:f>'F5.LCR'!$B$11:$E$11</c:f>
              <c:numCache>
                <c:formatCode>0%</c:formatCode>
                <c:ptCount val="4"/>
                <c:pt idx="0">
                  <c:v>0.69523401630785786</c:v>
                </c:pt>
                <c:pt idx="1">
                  <c:v>0.85889661213394208</c:v>
                </c:pt>
                <c:pt idx="2">
                  <c:v>0.82561829991809366</c:v>
                </c:pt>
                <c:pt idx="3">
                  <c:v>1.388655819072651</c:v>
                </c:pt>
              </c:numCache>
            </c:numRef>
          </c:val>
          <c:extLst>
            <c:ext xmlns:c16="http://schemas.microsoft.com/office/drawing/2014/chart" uri="{C3380CC4-5D6E-409C-BE32-E72D297353CC}">
              <c16:uniqueId val="{00000001-1A57-483E-99B7-C965F2F77A17}"/>
            </c:ext>
          </c:extLst>
        </c:ser>
        <c:ser>
          <c:idx val="2"/>
          <c:order val="2"/>
          <c:tx>
            <c:strRef>
              <c:f>'F5.LCR'!$A$12</c:f>
              <c:strCache>
                <c:ptCount val="1"/>
                <c:pt idx="0">
                  <c:v>Q3-Q2</c:v>
                </c:pt>
              </c:strCache>
            </c:strRef>
          </c:tx>
          <c:spPr>
            <a:solidFill>
              <a:srgbClr val="AAABD6"/>
            </a:solidFill>
            <a:effectLst/>
          </c:spPr>
          <c:invertIfNegative val="0"/>
          <c:cat>
            <c:numLit>
              <c:formatCode>General</c:formatCode>
              <c:ptCount val="4"/>
              <c:pt idx="0">
                <c:v>2018</c:v>
              </c:pt>
              <c:pt idx="1">
                <c:v>2019</c:v>
              </c:pt>
              <c:pt idx="2">
                <c:v>2020</c:v>
              </c:pt>
              <c:pt idx="3">
                <c:v>2021</c:v>
              </c:pt>
            </c:numLit>
          </c:cat>
          <c:val>
            <c:numRef>
              <c:f>'F5.LCR'!$B$12:$E$12</c:f>
              <c:numCache>
                <c:formatCode>0%</c:formatCode>
                <c:ptCount val="4"/>
                <c:pt idx="0">
                  <c:v>3.1068675793155269</c:v>
                </c:pt>
                <c:pt idx="1">
                  <c:v>2.8822291323563913</c:v>
                </c:pt>
                <c:pt idx="2">
                  <c:v>4.5978034872494007</c:v>
                </c:pt>
                <c:pt idx="3">
                  <c:v>3.149104359989237</c:v>
                </c:pt>
              </c:numCache>
            </c:numRef>
          </c:val>
          <c:extLst>
            <c:ext xmlns:c16="http://schemas.microsoft.com/office/drawing/2014/chart" uri="{C3380CC4-5D6E-409C-BE32-E72D297353CC}">
              <c16:uniqueId val="{00000002-1A57-483E-99B7-C965F2F77A17}"/>
            </c:ext>
          </c:extLst>
        </c:ser>
        <c:dLbls>
          <c:showLegendKey val="0"/>
          <c:showVal val="0"/>
          <c:showCatName val="0"/>
          <c:showSerName val="0"/>
          <c:showPercent val="0"/>
          <c:showBubbleSize val="0"/>
        </c:dLbls>
        <c:gapWidth val="150"/>
        <c:overlap val="100"/>
        <c:axId val="366797952"/>
        <c:axId val="366799872"/>
      </c:barChart>
      <c:lineChart>
        <c:grouping val="standard"/>
        <c:varyColors val="0"/>
        <c:ser>
          <c:idx val="3"/>
          <c:order val="3"/>
          <c:tx>
            <c:strRef>
              <c:f>'F5.LCR'!$A$9</c:f>
              <c:strCache>
                <c:ptCount val="1"/>
                <c:pt idx="0">
                  <c:v>Moyenne</c:v>
                </c:pt>
              </c:strCache>
            </c:strRef>
          </c:tx>
          <c:spPr>
            <a:ln>
              <a:noFill/>
            </a:ln>
          </c:spPr>
          <c:marker>
            <c:symbol val="dash"/>
            <c:size val="15"/>
            <c:spPr>
              <a:solidFill>
                <a:schemeClr val="accent3">
                  <a:lumMod val="75000"/>
                </a:schemeClr>
              </a:solidFill>
            </c:spPr>
          </c:marker>
          <c:cat>
            <c:numRef>
              <c:f>'F5.LCR'!$B$5:$E$5</c:f>
              <c:numCache>
                <c:formatCode>0</c:formatCode>
                <c:ptCount val="4"/>
                <c:pt idx="0">
                  <c:v>2018</c:v>
                </c:pt>
                <c:pt idx="1">
                  <c:v>2019</c:v>
                </c:pt>
                <c:pt idx="2">
                  <c:v>2020</c:v>
                </c:pt>
                <c:pt idx="3">
                  <c:v>2021</c:v>
                </c:pt>
              </c:numCache>
            </c:numRef>
          </c:cat>
          <c:val>
            <c:numRef>
              <c:f>'F5.LCR'!$B$9:$E$9</c:f>
              <c:numCache>
                <c:formatCode>0%</c:formatCode>
                <c:ptCount val="4"/>
                <c:pt idx="0">
                  <c:v>1.3806343080653787</c:v>
                </c:pt>
                <c:pt idx="1">
                  <c:v>1.3828368040835781</c:v>
                </c:pt>
                <c:pt idx="2">
                  <c:v>1.6856193879952328</c:v>
                </c:pt>
                <c:pt idx="3">
                  <c:v>1.638860514238009</c:v>
                </c:pt>
              </c:numCache>
            </c:numRef>
          </c:val>
          <c:smooth val="0"/>
          <c:extLst>
            <c:ext xmlns:c16="http://schemas.microsoft.com/office/drawing/2014/chart" uri="{C3380CC4-5D6E-409C-BE32-E72D297353CC}">
              <c16:uniqueId val="{00000003-1A57-483E-99B7-C965F2F77A17}"/>
            </c:ext>
          </c:extLst>
        </c:ser>
        <c:ser>
          <c:idx val="4"/>
          <c:order val="4"/>
          <c:tx>
            <c:v>Q1_bis</c:v>
          </c:tx>
          <c:spPr>
            <a:ln w="47625">
              <a:noFill/>
            </a:ln>
          </c:spPr>
          <c:marker>
            <c:spPr>
              <a:ln>
                <a:noFill/>
              </a:ln>
            </c:spPr>
          </c:marker>
          <c:cat>
            <c:numRef>
              <c:f>'F5.LCR'!$B$5:$E$5</c:f>
              <c:numCache>
                <c:formatCode>0</c:formatCode>
                <c:ptCount val="4"/>
                <c:pt idx="0">
                  <c:v>2018</c:v>
                </c:pt>
                <c:pt idx="1">
                  <c:v>2019</c:v>
                </c:pt>
                <c:pt idx="2">
                  <c:v>2020</c:v>
                </c:pt>
                <c:pt idx="3">
                  <c:v>2021</c:v>
                </c:pt>
              </c:numCache>
            </c:numRef>
          </c:cat>
          <c:val>
            <c:numRef>
              <c:f>'F5.LCR'!$B$6:$E$6</c:f>
              <c:numCache>
                <c:formatCode>0%</c:formatCode>
                <c:ptCount val="4"/>
                <c:pt idx="0">
                  <c:v>1.4298681260005388</c:v>
                </c:pt>
                <c:pt idx="1">
                  <c:v>1.5672969557738112</c:v>
                </c:pt>
                <c:pt idx="2">
                  <c:v>1.7127309619761977</c:v>
                </c:pt>
                <c:pt idx="3">
                  <c:v>1.8123353638801363</c:v>
                </c:pt>
              </c:numCache>
            </c:numRef>
          </c:val>
          <c:smooth val="0"/>
          <c:extLst>
            <c:ext xmlns:c16="http://schemas.microsoft.com/office/drawing/2014/chart" uri="{C3380CC4-5D6E-409C-BE32-E72D297353CC}">
              <c16:uniqueId val="{00000004-1A57-483E-99B7-C965F2F77A17}"/>
            </c:ext>
          </c:extLst>
        </c:ser>
        <c:ser>
          <c:idx val="5"/>
          <c:order val="5"/>
          <c:tx>
            <c:v>Q3_bis</c:v>
          </c:tx>
          <c:spPr>
            <a:ln w="47625">
              <a:noFill/>
            </a:ln>
          </c:spPr>
          <c:marker>
            <c:symbol val="none"/>
          </c:marker>
          <c:cat>
            <c:numRef>
              <c:f>'F5.LCR'!$B$5:$E$5</c:f>
              <c:numCache>
                <c:formatCode>0</c:formatCode>
                <c:ptCount val="4"/>
                <c:pt idx="0">
                  <c:v>2018</c:v>
                </c:pt>
                <c:pt idx="1">
                  <c:v>2019</c:v>
                </c:pt>
                <c:pt idx="2">
                  <c:v>2020</c:v>
                </c:pt>
                <c:pt idx="3">
                  <c:v>2021</c:v>
                </c:pt>
              </c:numCache>
            </c:numRef>
          </c:cat>
          <c:val>
            <c:numRef>
              <c:f>'F5.LCR'!$B$8:$E$8</c:f>
              <c:numCache>
                <c:formatCode>0%</c:formatCode>
                <c:ptCount val="4"/>
                <c:pt idx="0">
                  <c:v>5.2319697216239236</c:v>
                </c:pt>
                <c:pt idx="1">
                  <c:v>5.3084227002641446</c:v>
                </c:pt>
                <c:pt idx="2">
                  <c:v>7.136152749143692</c:v>
                </c:pt>
                <c:pt idx="3">
                  <c:v>6.3500955429420243</c:v>
                </c:pt>
              </c:numCache>
            </c:numRef>
          </c:val>
          <c:smooth val="0"/>
          <c:extLst>
            <c:ext xmlns:c16="http://schemas.microsoft.com/office/drawing/2014/chart" uri="{C3380CC4-5D6E-409C-BE32-E72D297353CC}">
              <c16:uniqueId val="{00000005-1A57-483E-99B7-C965F2F77A17}"/>
            </c:ext>
          </c:extLst>
        </c:ser>
        <c:dLbls>
          <c:showLegendKey val="0"/>
          <c:showVal val="0"/>
          <c:showCatName val="0"/>
          <c:showSerName val="0"/>
          <c:showPercent val="0"/>
          <c:showBubbleSize val="0"/>
        </c:dLbls>
        <c:marker val="1"/>
        <c:smooth val="0"/>
        <c:axId val="366797952"/>
        <c:axId val="366799872"/>
      </c:lineChart>
      <c:catAx>
        <c:axId val="366797952"/>
        <c:scaling>
          <c:orientation val="minMax"/>
        </c:scaling>
        <c:delete val="0"/>
        <c:axPos val="b"/>
        <c:numFmt formatCode="General" sourceLinked="1"/>
        <c:majorTickMark val="out"/>
        <c:minorTickMark val="none"/>
        <c:tickLblPos val="nextTo"/>
        <c:spPr>
          <a:ln>
            <a:solidFill>
              <a:sysClr val="windowText" lastClr="000000"/>
            </a:solidFill>
          </a:ln>
        </c:spPr>
        <c:txPr>
          <a:bodyPr/>
          <a:lstStyle/>
          <a:p>
            <a:pPr>
              <a:defRPr sz="1050">
                <a:latin typeface="+mn-lt"/>
              </a:defRPr>
            </a:pPr>
            <a:endParaRPr lang="fr-FR"/>
          </a:p>
        </c:txPr>
        <c:crossAx val="366799872"/>
        <c:crosses val="autoZero"/>
        <c:auto val="1"/>
        <c:lblAlgn val="ctr"/>
        <c:lblOffset val="200"/>
        <c:noMultiLvlLbl val="0"/>
      </c:catAx>
      <c:valAx>
        <c:axId val="366799872"/>
        <c:scaling>
          <c:orientation val="minMax"/>
          <c:max val="6"/>
          <c:min val="1"/>
        </c:scaling>
        <c:delete val="0"/>
        <c:axPos val="l"/>
        <c:majorGridlines>
          <c:spPr>
            <a:ln>
              <a:solidFill>
                <a:sysClr val="window" lastClr="FFFFFF">
                  <a:lumMod val="85000"/>
                </a:sysClr>
              </a:solidFill>
            </a:ln>
          </c:spPr>
        </c:majorGridlines>
        <c:numFmt formatCode="0%" sourceLinked="0"/>
        <c:majorTickMark val="out"/>
        <c:minorTickMark val="none"/>
        <c:tickLblPos val="nextTo"/>
        <c:spPr>
          <a:ln>
            <a:solidFill>
              <a:sysClr val="windowText" lastClr="000000"/>
            </a:solidFill>
          </a:ln>
        </c:spPr>
        <c:txPr>
          <a:bodyPr/>
          <a:lstStyle/>
          <a:p>
            <a:pPr>
              <a:defRPr sz="1050">
                <a:latin typeface="+mn-lt"/>
              </a:defRPr>
            </a:pPr>
            <a:endParaRPr lang="fr-FR"/>
          </a:p>
        </c:txPr>
        <c:crossAx val="366797952"/>
        <c:crosses val="autoZero"/>
        <c:crossBetween val="between"/>
      </c:valAx>
    </c:plotArea>
    <c:plotVisOnly val="1"/>
    <c:dispBlanksAs val="gap"/>
    <c:showDLblsOverMax val="0"/>
  </c:chart>
  <c:spPr>
    <a:ln>
      <a:noFill/>
    </a:ln>
  </c:spPr>
  <c:txPr>
    <a:bodyPr/>
    <a:lstStyle/>
    <a:p>
      <a:pPr>
        <a:defRPr sz="800">
          <a:latin typeface="Arial" pitchFamily="34" charset="0"/>
          <a:cs typeface="Arial" pitchFamily="34" charset="0"/>
        </a:defRPr>
      </a:pPr>
      <a:endParaRPr lang="fr-FR"/>
    </a:p>
  </c:txPr>
  <c:printSettings>
    <c:headerFooter/>
    <c:pageMargins b="0.750000000000004" l="0.70000000000000062" r="0.70000000000000062" t="0.750000000000004" header="0.30000000000000032" footer="0.30000000000000032"/>
    <c:pageSetup orientation="portrait"/>
  </c:printSettings>
  <c:userShapes r:id="rId2"/>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5.1186783470248035E-2"/>
          <c:y val="2.8677907310275141E-2"/>
          <c:w val="0.94092680208341428"/>
          <c:h val="0.88824560414435072"/>
        </c:manualLayout>
      </c:layout>
      <c:barChart>
        <c:barDir val="col"/>
        <c:grouping val="stacked"/>
        <c:varyColors val="0"/>
        <c:ser>
          <c:idx val="2"/>
          <c:order val="0"/>
          <c:tx>
            <c:strRef>
              <c:f>'F5.Actif_Greves'!$A$6</c:f>
              <c:strCache>
                <c:ptCount val="1"/>
                <c:pt idx="0">
                  <c:v>Actifs grevés</c:v>
                </c:pt>
              </c:strCache>
            </c:strRef>
          </c:tx>
          <c:spPr>
            <a:solidFill>
              <a:schemeClr val="accent6">
                <a:shade val="6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'F5.Actif_Greves'!$B$4:$K$5</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Prêts hors crédits hypothécaires</c:v>
                  </c:pt>
                  <c:pt idx="2">
                    <c:v>Prêts hypothécaires</c:v>
                  </c:pt>
                  <c:pt idx="4">
                    <c:v>Actions</c:v>
                  </c:pt>
                  <c:pt idx="6">
                    <c:v>Titres de créance</c:v>
                  </c:pt>
                  <c:pt idx="8">
                    <c:v>Autres actifs</c:v>
                  </c:pt>
                </c:lvl>
              </c:multiLvlStrCache>
            </c:multiLvlStrRef>
          </c:cat>
          <c:val>
            <c:numRef>
              <c:f>'F5.Actif_Greves'!$B$6:$K$6</c:f>
              <c:numCache>
                <c:formatCode>#\ ##0_ ;\-#\ ##0\ </c:formatCode>
                <c:ptCount val="10"/>
                <c:pt idx="0">
                  <c:v>462.37628409662045</c:v>
                </c:pt>
                <c:pt idx="1">
                  <c:v>482.64991834372785</c:v>
                </c:pt>
                <c:pt idx="2">
                  <c:v>198.8423899109865</c:v>
                </c:pt>
                <c:pt idx="3">
                  <c:v>220.31880932617122</c:v>
                </c:pt>
                <c:pt idx="4">
                  <c:v>89.894447037145838</c:v>
                </c:pt>
                <c:pt idx="5">
                  <c:v>95.568837109196409</c:v>
                </c:pt>
                <c:pt idx="6">
                  <c:v>242.23004752663471</c:v>
                </c:pt>
                <c:pt idx="7">
                  <c:v>296.83498237123308</c:v>
                </c:pt>
                <c:pt idx="8">
                  <c:v>154.50591029828954</c:v>
                </c:pt>
                <c:pt idx="9">
                  <c:v>127.04432140865806</c:v>
                </c:pt>
              </c:numCache>
            </c:numRef>
          </c:val>
          <c:extLst>
            <c:ext xmlns:c16="http://schemas.microsoft.com/office/drawing/2014/chart" uri="{C3380CC4-5D6E-409C-BE32-E72D297353CC}">
              <c16:uniqueId val="{00000000-C508-41D0-9055-BBF46AD55765}"/>
            </c:ext>
          </c:extLst>
        </c:ser>
        <c:ser>
          <c:idx val="1"/>
          <c:order val="1"/>
          <c:tx>
            <c:strRef>
              <c:f>'F5.Actif_Greves'!$A$7</c:f>
              <c:strCache>
                <c:ptCount val="1"/>
                <c:pt idx="0">
                  <c:v>Actifs non grevés</c:v>
                </c:pt>
              </c:strCache>
            </c:strRef>
          </c:tx>
          <c:spPr>
            <a:solidFill>
              <a:srgbClr val="F9BE94"/>
            </a:solidFill>
            <a:ln>
              <a:noFill/>
            </a:ln>
            <a:effectLst/>
          </c:spPr>
          <c:invertIfNegative val="0"/>
          <c:dLbls>
            <c:dLbl>
              <c:idx val="2"/>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08-41D0-9055-BBF46AD55765}"/>
                </c:ext>
              </c:extLst>
            </c:dLbl>
            <c:dLbl>
              <c:idx val="4"/>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508-41D0-9055-BBF46AD55765}"/>
                </c:ext>
              </c:extLst>
            </c:dLbl>
            <c:dLbl>
              <c:idx val="5"/>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508-41D0-9055-BBF46AD55765}"/>
                </c:ext>
              </c:extLst>
            </c:dLbl>
            <c:numFmt formatCode="#,##0" sourceLinked="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multiLvlStrRef>
              <c:f>'F5.Actif_Greves'!$B$4:$K$5</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Prêts hors crédits hypothécaires</c:v>
                  </c:pt>
                  <c:pt idx="2">
                    <c:v>Prêts hypothécaires</c:v>
                  </c:pt>
                  <c:pt idx="4">
                    <c:v>Actions</c:v>
                  </c:pt>
                  <c:pt idx="6">
                    <c:v>Titres de créance</c:v>
                  </c:pt>
                  <c:pt idx="8">
                    <c:v>Autres actifs</c:v>
                  </c:pt>
                </c:lvl>
              </c:multiLvlStrCache>
            </c:multiLvlStrRef>
          </c:cat>
          <c:val>
            <c:numRef>
              <c:f>'F5.Actif_Greves'!$B$7:$K$7</c:f>
              <c:numCache>
                <c:formatCode>#\ ##0_ ;\-#\ ##0\ </c:formatCode>
                <c:ptCount val="10"/>
                <c:pt idx="0">
                  <c:v>3591.1070049463247</c:v>
                </c:pt>
                <c:pt idx="1">
                  <c:v>3651.7429132941438</c:v>
                </c:pt>
                <c:pt idx="2">
                  <c:v>422.93485375684679</c:v>
                </c:pt>
                <c:pt idx="3">
                  <c:v>413.52598012773461</c:v>
                </c:pt>
                <c:pt idx="4">
                  <c:v>123.27201372322075</c:v>
                </c:pt>
                <c:pt idx="5">
                  <c:v>121.6202439885891</c:v>
                </c:pt>
                <c:pt idx="6">
                  <c:v>609.57727689456567</c:v>
                </c:pt>
                <c:pt idx="7">
                  <c:v>473.7503532296646</c:v>
                </c:pt>
                <c:pt idx="8">
                  <c:v>1321.2152382903544</c:v>
                </c:pt>
                <c:pt idx="9">
                  <c:v>1062.6262778419498</c:v>
                </c:pt>
              </c:numCache>
            </c:numRef>
          </c:val>
          <c:extLst>
            <c:ext xmlns:c16="http://schemas.microsoft.com/office/drawing/2014/chart" uri="{C3380CC4-5D6E-409C-BE32-E72D297353CC}">
              <c16:uniqueId val="{00000004-C508-41D0-9055-BBF46AD55765}"/>
            </c:ext>
          </c:extLst>
        </c:ser>
        <c:dLbls>
          <c:showLegendKey val="0"/>
          <c:showVal val="0"/>
          <c:showCatName val="0"/>
          <c:showSerName val="0"/>
          <c:showPercent val="0"/>
          <c:showBubbleSize val="0"/>
        </c:dLbls>
        <c:gapWidth val="68"/>
        <c:overlap val="100"/>
        <c:axId val="363512576"/>
        <c:axId val="363514112"/>
        <c:extLst/>
      </c:barChart>
      <c:catAx>
        <c:axId val="363512576"/>
        <c:scaling>
          <c:orientation val="minMax"/>
        </c:scaling>
        <c:delete val="0"/>
        <c:axPos val="b"/>
        <c:majorGridlines>
          <c:spPr>
            <a:ln w="3810" cap="flat" cmpd="sng" algn="ctr">
              <a:noFill/>
              <a:prstDash val="solid"/>
              <a:round/>
            </a:ln>
            <a:effectLst/>
          </c:spPr>
        </c:majorGridlines>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crossAx val="363514112"/>
        <c:crossesAt val="0"/>
        <c:auto val="1"/>
        <c:lblAlgn val="ctr"/>
        <c:lblOffset val="100"/>
        <c:noMultiLvlLbl val="0"/>
      </c:catAx>
      <c:valAx>
        <c:axId val="363514112"/>
        <c:scaling>
          <c:orientation val="minMax"/>
        </c:scaling>
        <c:delete val="0"/>
        <c:axPos val="l"/>
        <c:majorGridlines>
          <c:spPr>
            <a:ln w="3810" cap="flat" cmpd="sng" algn="ctr">
              <a:solidFill>
                <a:srgbClr val="D9D9D9"/>
              </a:solidFill>
              <a:prstDash val="solid"/>
              <a:round/>
            </a:ln>
            <a:effectLst/>
          </c:spPr>
        </c:majorGridlines>
        <c:numFmt formatCode="General" sourceLinked="0"/>
        <c:majorTickMark val="out"/>
        <c:minorTickMark val="none"/>
        <c:tickLblPos val="nextTo"/>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crossAx val="363512576"/>
        <c:crosses val="autoZero"/>
        <c:crossBetween val="between"/>
      </c:valAx>
      <c:spPr>
        <a:no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0.34901235042534734"/>
          <c:y val="0.2459493425787572"/>
          <c:w val="0.45852030521669096"/>
          <c:h val="5.961568664441032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fr-FR"/>
        </a:p>
      </c:txPr>
    </c:legend>
    <c:plotVisOnly val="1"/>
    <c:dispBlanksAs val="gap"/>
    <c:showDLblsOverMax val="0"/>
  </c:chart>
  <c:spPr>
    <a:solidFill>
      <a:schemeClr val="bg1"/>
    </a:solidFill>
    <a:ln w="9525" cap="flat" cmpd="sng" algn="ctr">
      <a:noFill/>
      <a:prstDash val="solid"/>
      <a:round/>
    </a:ln>
    <a:effectLst/>
  </c:spPr>
  <c:txPr>
    <a:bodyPr/>
    <a:lstStyle/>
    <a:p>
      <a:pPr>
        <a:defRPr sz="1200"/>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9.1400639797142857E-2"/>
          <c:y val="2.7510613169906478E-2"/>
          <c:w val="0.86324838169208529"/>
          <c:h val="0.82160809473650609"/>
        </c:manualLayout>
      </c:layout>
      <c:barChart>
        <c:barDir val="col"/>
        <c:grouping val="stacked"/>
        <c:varyColors val="0"/>
        <c:ser>
          <c:idx val="0"/>
          <c:order val="0"/>
          <c:tx>
            <c:strRef>
              <c:f>'F5.Actif_Greves'!$A$12</c:f>
              <c:strCache>
                <c:ptCount val="1"/>
                <c:pt idx="0">
                  <c:v>Prêts hors crédits hypothécaires</c:v>
                </c:pt>
              </c:strCache>
            </c:strRef>
          </c:tx>
          <c:spPr>
            <a:solidFill>
              <a:schemeClr val="accent5">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'F5.Actif_Greves'!$H$11:$J$11</c:f>
              <c:numCache>
                <c:formatCode>0</c:formatCode>
                <c:ptCount val="3"/>
                <c:pt idx="0">
                  <c:v>2019</c:v>
                </c:pt>
                <c:pt idx="1">
                  <c:v>2020</c:v>
                </c:pt>
                <c:pt idx="2">
                  <c:v>2021</c:v>
                </c:pt>
              </c:numCache>
            </c:numRef>
          </c:cat>
          <c:val>
            <c:numRef>
              <c:f>'F5.Actif_Greves'!$H$12:$J$12</c:f>
              <c:numCache>
                <c:formatCode>0%</c:formatCode>
                <c:ptCount val="3"/>
                <c:pt idx="0">
                  <c:v>0.38809032692688661</c:v>
                </c:pt>
                <c:pt idx="1">
                  <c:v>0.40281975445059109</c:v>
                </c:pt>
                <c:pt idx="2">
                  <c:v>0.39483250825284072</c:v>
                </c:pt>
              </c:numCache>
            </c:numRef>
          </c:val>
          <c:extLst>
            <c:ext xmlns:c16="http://schemas.microsoft.com/office/drawing/2014/chart" uri="{C3380CC4-5D6E-409C-BE32-E72D297353CC}">
              <c16:uniqueId val="{00000000-D423-40B1-8FF2-903C282C4034}"/>
            </c:ext>
          </c:extLst>
        </c:ser>
        <c:ser>
          <c:idx val="2"/>
          <c:order val="1"/>
          <c:tx>
            <c:strRef>
              <c:f>'F5.Actif_Greves'!$A$13</c:f>
              <c:strCache>
                <c:ptCount val="1"/>
                <c:pt idx="0">
                  <c:v>Prêts hypothécaires</c:v>
                </c:pt>
              </c:strCache>
            </c:strRef>
          </c:tx>
          <c:spPr>
            <a:solidFill>
              <a:schemeClr val="accent5">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'F5.Actif_Greves'!$H$11:$J$11</c:f>
              <c:numCache>
                <c:formatCode>0</c:formatCode>
                <c:ptCount val="3"/>
                <c:pt idx="0">
                  <c:v>2019</c:v>
                </c:pt>
                <c:pt idx="1">
                  <c:v>2020</c:v>
                </c:pt>
                <c:pt idx="2">
                  <c:v>2021</c:v>
                </c:pt>
              </c:numCache>
            </c:numRef>
          </c:cat>
          <c:val>
            <c:numRef>
              <c:f>'F5.Actif_Greves'!$H$13:$J$13</c:f>
              <c:numCache>
                <c:formatCode>0%</c:formatCode>
                <c:ptCount val="3"/>
                <c:pt idx="0">
                  <c:v>0.16182998910319932</c:v>
                </c:pt>
                <c:pt idx="1">
                  <c:v>0.17323043035134275</c:v>
                </c:pt>
                <c:pt idx="2">
                  <c:v>0.18023214092741385</c:v>
                </c:pt>
              </c:numCache>
            </c:numRef>
          </c:val>
          <c:extLst>
            <c:ext xmlns:c16="http://schemas.microsoft.com/office/drawing/2014/chart" uri="{C3380CC4-5D6E-409C-BE32-E72D297353CC}">
              <c16:uniqueId val="{00000001-D423-40B1-8FF2-903C282C4034}"/>
            </c:ext>
          </c:extLst>
        </c:ser>
        <c:ser>
          <c:idx val="3"/>
          <c:order val="2"/>
          <c:tx>
            <c:strRef>
              <c:f>'F5.Actif_Greves'!$A$14</c:f>
              <c:strCache>
                <c:ptCount val="1"/>
                <c:pt idx="0">
                  <c:v>Actions</c:v>
                </c:pt>
              </c:strCache>
            </c:strRef>
          </c:tx>
          <c:spPr>
            <a:solidFill>
              <a:schemeClr val="accent5">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'F5.Actif_Greves'!$H$11:$J$11</c:f>
              <c:numCache>
                <c:formatCode>0</c:formatCode>
                <c:ptCount val="3"/>
                <c:pt idx="0">
                  <c:v>2019</c:v>
                </c:pt>
                <c:pt idx="1">
                  <c:v>2020</c:v>
                </c:pt>
                <c:pt idx="2">
                  <c:v>2021</c:v>
                </c:pt>
              </c:numCache>
            </c:numRef>
          </c:cat>
          <c:val>
            <c:numRef>
              <c:f>'F5.Actif_Greves'!$H$14:$J$14</c:f>
              <c:numCache>
                <c:formatCode>0%</c:formatCode>
                <c:ptCount val="3"/>
                <c:pt idx="0">
                  <c:v>7.7885661516784221E-2</c:v>
                </c:pt>
                <c:pt idx="1">
                  <c:v>7.8315563162421789E-2</c:v>
                </c:pt>
                <c:pt idx="2">
                  <c:v>7.8180234228815218E-2</c:v>
                </c:pt>
              </c:numCache>
            </c:numRef>
          </c:val>
          <c:extLst>
            <c:ext xmlns:c16="http://schemas.microsoft.com/office/drawing/2014/chart" uri="{C3380CC4-5D6E-409C-BE32-E72D297353CC}">
              <c16:uniqueId val="{00000002-D423-40B1-8FF2-903C282C4034}"/>
            </c:ext>
          </c:extLst>
        </c:ser>
        <c:ser>
          <c:idx val="4"/>
          <c:order val="3"/>
          <c:tx>
            <c:strRef>
              <c:f>'F5.Actif_Greves'!$A$15</c:f>
              <c:strCache>
                <c:ptCount val="1"/>
                <c:pt idx="0">
                  <c:v>Titres de créance</c:v>
                </c:pt>
              </c:strCache>
            </c:strRef>
          </c:tx>
          <c:spPr>
            <a:solidFill>
              <a:schemeClr val="accent5">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'F5.Actif_Greves'!$H$11:$J$11</c:f>
              <c:numCache>
                <c:formatCode>0</c:formatCode>
                <c:ptCount val="3"/>
                <c:pt idx="0">
                  <c:v>2019</c:v>
                </c:pt>
                <c:pt idx="1">
                  <c:v>2020</c:v>
                </c:pt>
                <c:pt idx="2">
                  <c:v>2021</c:v>
                </c:pt>
              </c:numCache>
            </c:numRef>
          </c:cat>
          <c:val>
            <c:numRef>
              <c:f>'F5.Actif_Greves'!$H$15:$J$15</c:f>
              <c:numCache>
                <c:formatCode>0%</c:formatCode>
                <c:ptCount val="3"/>
                <c:pt idx="0">
                  <c:v>0.25091030383414109</c:v>
                </c:pt>
                <c:pt idx="1">
                  <c:v>0.21102952642969947</c:v>
                </c:pt>
                <c:pt idx="2">
                  <c:v>0.24282631400624327</c:v>
                </c:pt>
              </c:numCache>
            </c:numRef>
          </c:val>
          <c:extLst>
            <c:ext xmlns:c16="http://schemas.microsoft.com/office/drawing/2014/chart" uri="{C3380CC4-5D6E-409C-BE32-E72D297353CC}">
              <c16:uniqueId val="{00000003-D423-40B1-8FF2-903C282C4034}"/>
            </c:ext>
          </c:extLst>
        </c:ser>
        <c:ser>
          <c:idx val="5"/>
          <c:order val="4"/>
          <c:tx>
            <c:strRef>
              <c:f>'F5.Actif_Greves'!$A$16</c:f>
              <c:strCache>
                <c:ptCount val="1"/>
                <c:pt idx="0">
                  <c:v>Autres actifs</c:v>
                </c:pt>
              </c:strCache>
            </c:strRef>
          </c:tx>
          <c:spPr>
            <a:solidFill>
              <a:schemeClr val="accent5">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'F5.Actif_Greves'!$H$11:$J$11</c:f>
              <c:numCache>
                <c:formatCode>0</c:formatCode>
                <c:ptCount val="3"/>
                <c:pt idx="0">
                  <c:v>2019</c:v>
                </c:pt>
                <c:pt idx="1">
                  <c:v>2020</c:v>
                </c:pt>
                <c:pt idx="2">
                  <c:v>2021</c:v>
                </c:pt>
              </c:numCache>
            </c:numRef>
          </c:cat>
          <c:val>
            <c:numRef>
              <c:f>'F5.Actif_Greves'!$H$16:$J$16</c:f>
              <c:numCache>
                <c:formatCode>0%</c:formatCode>
                <c:ptCount val="3"/>
                <c:pt idx="0">
                  <c:v>0.12128371861898866</c:v>
                </c:pt>
                <c:pt idx="1">
                  <c:v>0.13460472560594497</c:v>
                </c:pt>
                <c:pt idx="2">
                  <c:v>0.10392880258468688</c:v>
                </c:pt>
              </c:numCache>
            </c:numRef>
          </c:val>
          <c:extLst>
            <c:ext xmlns:c16="http://schemas.microsoft.com/office/drawing/2014/chart" uri="{C3380CC4-5D6E-409C-BE32-E72D297353CC}">
              <c16:uniqueId val="{00000004-D423-40B1-8FF2-903C282C4034}"/>
            </c:ext>
          </c:extLst>
        </c:ser>
        <c:dLbls>
          <c:dLblPos val="inEnd"/>
          <c:showLegendKey val="0"/>
          <c:showVal val="1"/>
          <c:showCatName val="0"/>
          <c:showSerName val="0"/>
          <c:showPercent val="0"/>
          <c:showBubbleSize val="0"/>
        </c:dLbls>
        <c:gapWidth val="26"/>
        <c:overlap val="100"/>
        <c:axId val="1050854552"/>
        <c:axId val="1050851272"/>
      </c:barChart>
      <c:catAx>
        <c:axId val="1050854552"/>
        <c:scaling>
          <c:orientation val="minMax"/>
        </c:scaling>
        <c:delete val="0"/>
        <c:axPos val="b"/>
        <c:majorGridlines>
          <c:spPr>
            <a:ln w="3810" cap="flat" cmpd="sng" algn="ctr">
              <a:noFill/>
              <a:prstDash val="solid"/>
              <a:round/>
            </a:ln>
            <a:effectLst/>
          </c:spPr>
        </c:majorGridlines>
        <c:numFmt formatCode="0" sourceLinked="1"/>
        <c:majorTickMark val="out"/>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1272"/>
        <c:crossesAt val="0"/>
        <c:auto val="1"/>
        <c:lblAlgn val="ctr"/>
        <c:lblOffset val="100"/>
        <c:noMultiLvlLbl val="0"/>
      </c:catAx>
      <c:valAx>
        <c:axId val="1050851272"/>
        <c:scaling>
          <c:orientation val="minMax"/>
          <c:max val="1"/>
        </c:scaling>
        <c:delete val="0"/>
        <c:axPos val="l"/>
        <c:majorGridlines>
          <c:spPr>
            <a:ln w="3810" cap="flat" cmpd="sng" algn="ctr">
              <a:noFill/>
              <a:prstDash val="solid"/>
              <a:round/>
            </a:ln>
            <a:effectLst/>
          </c:spPr>
        </c:majorGridlines>
        <c:numFmt formatCode="0%" sourceLinked="1"/>
        <c:majorTickMark val="out"/>
        <c:minorTickMark val="none"/>
        <c:tickLblPos val="nextTo"/>
        <c:spPr>
          <a:noFill/>
          <a:ln w="9525">
            <a:solidFill>
              <a:srgbClr val="000000"/>
            </a:solidFill>
            <a:prstDash val="soli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4552"/>
        <c:crosses val="autoZero"/>
        <c:crossBetween val="between"/>
      </c:valAx>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b"/>
      <c:layout>
        <c:manualLayout>
          <c:xMode val="edge"/>
          <c:yMode val="edge"/>
          <c:x val="8.6381742480735768E-2"/>
          <c:y val="0.90122592472770402"/>
          <c:w val="0.87731195607128054"/>
          <c:h val="9.8767862350539498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noFill/>
    <a:ln w="25400"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8.4247656787360514E-2"/>
          <c:y val="5.5177643970974202E-2"/>
          <c:w val="0.84716757862894254"/>
          <c:h val="0.80592175389840981"/>
        </c:manualLayout>
      </c:layout>
      <c:barChart>
        <c:barDir val="col"/>
        <c:grouping val="clustered"/>
        <c:varyColors val="0"/>
        <c:ser>
          <c:idx val="1"/>
          <c:order val="0"/>
          <c:tx>
            <c:strRef>
              <c:f>'F5.NSFR'!$A$7</c:f>
              <c:strCache>
                <c:ptCount val="1"/>
                <c:pt idx="0">
                  <c:v>Financement stable disponible</c:v>
                </c:pt>
              </c:strCache>
            </c:strRef>
          </c:tx>
          <c:spPr>
            <a:solidFill>
              <a:srgbClr val="A9CED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'F5.NSFR'!$B$6:$D$6</c15:sqref>
                  </c15:fullRef>
                </c:ext>
              </c:extLst>
              <c:f>('F5.NSFR'!$B$6,'F5.NSFR'!$D$6)</c:f>
              <c:strCache>
                <c:ptCount val="2"/>
                <c:pt idx="0">
                  <c:v>6 grands groupes</c:v>
                </c:pt>
                <c:pt idx="1">
                  <c:v>Secteur français</c:v>
                </c:pt>
              </c:strCache>
            </c:strRef>
          </c:cat>
          <c:val>
            <c:numRef>
              <c:extLst>
                <c:ext xmlns:c15="http://schemas.microsoft.com/office/drawing/2012/chart" uri="{02D57815-91ED-43cb-92C2-25804820EDAC}">
                  <c15:fullRef>
                    <c15:sqref>'F5.NSFR'!$B$7:$D$7</c15:sqref>
                  </c15:fullRef>
                </c:ext>
              </c:extLst>
              <c:f>('F5.NSFR'!$B$7,'F5.NSFR'!$D$7)</c:f>
              <c:numCache>
                <c:formatCode>#\ ##0_ ;\-#\ ##0\ </c:formatCode>
                <c:ptCount val="2"/>
                <c:pt idx="0">
                  <c:v>4664.1615544111201</c:v>
                </c:pt>
                <c:pt idx="1">
                  <c:v>5412.9860965195885</c:v>
                </c:pt>
              </c:numCache>
            </c:numRef>
          </c:val>
          <c:extLst>
            <c:ext xmlns:c16="http://schemas.microsoft.com/office/drawing/2014/chart" uri="{C3380CC4-5D6E-409C-BE32-E72D297353CC}">
              <c16:uniqueId val="{00000000-F44C-43BA-BD8C-D99F0FA28B8A}"/>
            </c:ext>
          </c:extLst>
        </c:ser>
        <c:ser>
          <c:idx val="0"/>
          <c:order val="1"/>
          <c:tx>
            <c:strRef>
              <c:f>'F5.NSFR'!$A$8</c:f>
              <c:strCache>
                <c:ptCount val="1"/>
                <c:pt idx="0">
                  <c:v>Financement stable exigée</c:v>
                </c:pt>
              </c:strCache>
            </c:strRef>
          </c:tx>
          <c:spPr>
            <a:solidFill>
              <a:srgbClr val="4BAC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'F5.NSFR'!$B$6:$D$6</c15:sqref>
                  </c15:fullRef>
                </c:ext>
              </c:extLst>
              <c:f>('F5.NSFR'!$B$6,'F5.NSFR'!$D$6)</c:f>
              <c:strCache>
                <c:ptCount val="2"/>
                <c:pt idx="0">
                  <c:v>6 grands groupes</c:v>
                </c:pt>
                <c:pt idx="1">
                  <c:v>Secteur français</c:v>
                </c:pt>
              </c:strCache>
            </c:strRef>
          </c:cat>
          <c:val>
            <c:numRef>
              <c:extLst>
                <c:ext xmlns:c15="http://schemas.microsoft.com/office/drawing/2012/chart" uri="{02D57815-91ED-43cb-92C2-25804820EDAC}">
                  <c15:fullRef>
                    <c15:sqref>'F5.NSFR'!$B$8:$D$8</c15:sqref>
                  </c15:fullRef>
                </c:ext>
              </c:extLst>
              <c:f>('F5.NSFR'!$B$8,'F5.NSFR'!$D$8)</c:f>
              <c:numCache>
                <c:formatCode>#\ ##0_ ;\-#\ ##0\ </c:formatCode>
                <c:ptCount val="2"/>
                <c:pt idx="0">
                  <c:v>3853.2106031853718</c:v>
                </c:pt>
                <c:pt idx="1">
                  <c:v>4203.9935112773692</c:v>
                </c:pt>
              </c:numCache>
            </c:numRef>
          </c:val>
          <c:extLst>
            <c:ext xmlns:c16="http://schemas.microsoft.com/office/drawing/2014/chart" uri="{C3380CC4-5D6E-409C-BE32-E72D297353CC}">
              <c16:uniqueId val="{00000001-F44C-43BA-BD8C-D99F0FA28B8A}"/>
            </c:ext>
          </c:extLst>
        </c:ser>
        <c:dLbls>
          <c:showLegendKey val="0"/>
          <c:showVal val="0"/>
          <c:showCatName val="0"/>
          <c:showSerName val="0"/>
          <c:showPercent val="0"/>
          <c:showBubbleSize val="0"/>
        </c:dLbls>
        <c:gapWidth val="26"/>
        <c:axId val="1050854552"/>
        <c:axId val="1050851272"/>
      </c:barChart>
      <c:lineChart>
        <c:grouping val="standard"/>
        <c:varyColors val="0"/>
        <c:ser>
          <c:idx val="2"/>
          <c:order val="2"/>
          <c:tx>
            <c:strRef>
              <c:f>'F5.NSFR'!$A$9</c:f>
              <c:strCache>
                <c:ptCount val="1"/>
                <c:pt idx="0">
                  <c:v>Ratio NSFR</c:v>
                </c:pt>
              </c:strCache>
            </c:strRef>
          </c:tx>
          <c:spPr>
            <a:ln w="28575" cap="rnd">
              <a:noFill/>
              <a:round/>
            </a:ln>
            <a:effectLst/>
          </c:spPr>
          <c:marker>
            <c:symbol val="circle"/>
            <c:size val="8"/>
            <c:spPr>
              <a:solidFill>
                <a:srgbClr val="FFC000">
                  <a:alpha val="97000"/>
                </a:srgbClr>
              </a:solidFill>
              <a:ln w="63500">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C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'F5.NSFR'!$B$6:$D$6</c15:sqref>
                  </c15:fullRef>
                </c:ext>
              </c:extLst>
              <c:f>('F5.NSFR'!$B$6,'F5.NSFR'!$D$6)</c:f>
              <c:strCache>
                <c:ptCount val="2"/>
                <c:pt idx="0">
                  <c:v>6 grands groupes</c:v>
                </c:pt>
                <c:pt idx="1">
                  <c:v>Secteur français</c:v>
                </c:pt>
              </c:strCache>
            </c:strRef>
          </c:cat>
          <c:val>
            <c:numRef>
              <c:extLst>
                <c:ext xmlns:c15="http://schemas.microsoft.com/office/drawing/2012/chart" uri="{02D57815-91ED-43cb-92C2-25804820EDAC}">
                  <c15:fullRef>
                    <c15:sqref>'F5.NSFR'!$B$9:$D$9</c15:sqref>
                  </c15:fullRef>
                </c:ext>
              </c:extLst>
              <c:f>('F5.NSFR'!$B$9,'F5.NSFR'!$D$9)</c:f>
              <c:numCache>
                <c:formatCode>0%</c:formatCode>
                <c:ptCount val="2"/>
                <c:pt idx="0">
                  <c:v>1.2104611023740439</c:v>
                </c:pt>
                <c:pt idx="1">
                  <c:v>1.2875819341773607</c:v>
                </c:pt>
              </c:numCache>
            </c:numRef>
          </c:val>
          <c:smooth val="0"/>
          <c:extLst>
            <c:ext xmlns:c16="http://schemas.microsoft.com/office/drawing/2014/chart" uri="{C3380CC4-5D6E-409C-BE32-E72D297353CC}">
              <c16:uniqueId val="{00000002-F44C-43BA-BD8C-D99F0FA28B8A}"/>
            </c:ext>
          </c:extLst>
        </c:ser>
        <c:dLbls>
          <c:showLegendKey val="0"/>
          <c:showVal val="0"/>
          <c:showCatName val="0"/>
          <c:showSerName val="0"/>
          <c:showPercent val="0"/>
          <c:showBubbleSize val="0"/>
        </c:dLbls>
        <c:marker val="1"/>
        <c:smooth val="0"/>
        <c:axId val="661856416"/>
        <c:axId val="661856088"/>
      </c:lineChart>
      <c:catAx>
        <c:axId val="1050854552"/>
        <c:scaling>
          <c:orientation val="minMax"/>
        </c:scaling>
        <c:delete val="0"/>
        <c:axPos val="b"/>
        <c:majorGridlines>
          <c:spPr>
            <a:ln w="3810" cap="flat" cmpd="sng" algn="ctr">
              <a:noFill/>
              <a:prstDash val="solid"/>
              <a:round/>
            </a:ln>
            <a:effectLst/>
          </c:spPr>
        </c:majorGridlines>
        <c:numFmt formatCode="General" sourceLinked="1"/>
        <c:majorTickMark val="out"/>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1272"/>
        <c:crossesAt val="0"/>
        <c:auto val="1"/>
        <c:lblAlgn val="ctr"/>
        <c:lblOffset val="100"/>
        <c:noMultiLvlLbl val="1"/>
      </c:catAx>
      <c:valAx>
        <c:axId val="1050851272"/>
        <c:scaling>
          <c:orientation val="minMax"/>
          <c:max val="10000"/>
          <c:min val="0"/>
        </c:scaling>
        <c:delete val="0"/>
        <c:axPos val="l"/>
        <c:majorGridlines>
          <c:spPr>
            <a:ln w="3810" cap="flat" cmpd="sng" algn="ctr">
              <a:solidFill>
                <a:srgbClr val="D9D9D9"/>
              </a:solidFill>
              <a:prstDash val="solid"/>
              <a:round/>
            </a:ln>
            <a:effectLst/>
          </c:spPr>
        </c:majorGridlines>
        <c:numFmt formatCode="#\ ##0_ ;\-#\ ##0\ " sourceLinked="1"/>
        <c:majorTickMark val="out"/>
        <c:minorTickMark val="none"/>
        <c:tickLblPos val="nextTo"/>
        <c:spPr>
          <a:noFill/>
          <a:ln w="9525">
            <a:solidFill>
              <a:srgbClr val="000000"/>
            </a:solidFill>
            <a:prstDash val="soli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1050854552"/>
        <c:crosses val="autoZero"/>
        <c:crossBetween val="between"/>
        <c:majorUnit val="2000"/>
      </c:valAx>
      <c:valAx>
        <c:axId val="661856088"/>
        <c:scaling>
          <c:orientation val="minMax"/>
        </c:scaling>
        <c:delete val="0"/>
        <c:axPos val="r"/>
        <c:numFmt formatCode="0%" sourceLinked="1"/>
        <c:majorTickMark val="out"/>
        <c:minorTickMark val="none"/>
        <c:tickLblPos val="nextTo"/>
        <c:spPr>
          <a:noFill/>
          <a:ln>
            <a:solidFill>
              <a:srgbClr val="D08A50"/>
            </a:solidFill>
          </a:ln>
          <a:effectLst/>
        </c:spPr>
        <c:txPr>
          <a:bodyPr rot="-60000000" spcFirstLastPara="1" vertOverflow="ellipsis" vert="horz" wrap="square" anchor="ctr" anchorCtr="1"/>
          <a:lstStyle/>
          <a:p>
            <a:pPr>
              <a:defRPr sz="1050" b="0" i="0" u="none" strike="noStrike" kern="1200" baseline="0">
                <a:solidFill>
                  <a:srgbClr val="D08A50"/>
                </a:solidFill>
                <a:latin typeface="+mn-lt"/>
                <a:ea typeface="+mn-ea"/>
                <a:cs typeface="+mn-cs"/>
              </a:defRPr>
            </a:pPr>
            <a:endParaRPr lang="fr-FR"/>
          </a:p>
        </c:txPr>
        <c:crossAx val="661856416"/>
        <c:crosses val="max"/>
        <c:crossBetween val="between"/>
      </c:valAx>
      <c:catAx>
        <c:axId val="661856416"/>
        <c:scaling>
          <c:orientation val="minMax"/>
        </c:scaling>
        <c:delete val="1"/>
        <c:axPos val="b"/>
        <c:numFmt formatCode="General" sourceLinked="1"/>
        <c:majorTickMark val="out"/>
        <c:minorTickMark val="none"/>
        <c:tickLblPos val="nextTo"/>
        <c:crossAx val="661856088"/>
        <c:crosses val="autoZero"/>
        <c:auto val="1"/>
        <c:lblAlgn val="ctr"/>
        <c:lblOffset val="100"/>
        <c:noMultiLvlLbl val="1"/>
      </c:catAx>
      <c:spPr>
        <a:noFill/>
        <a:ln w="12700">
          <a:noFill/>
          <a:prstDash val="solid"/>
        </a:ln>
        <a:effectLst/>
        <a:extLst>
          <a:ext uri="{91240B29-F687-4F45-9708-019B960494DF}">
            <a14:hiddenLine xmlns:a14="http://schemas.microsoft.com/office/drawing/2010/main" w="12700">
              <a:solidFill>
                <a:srgbClr val="D9D9D9"/>
              </a:solidFill>
              <a:prstDash val="solid"/>
            </a14:hiddenLine>
          </a:ext>
        </a:extLst>
      </c:spPr>
    </c:plotArea>
    <c:legend>
      <c:legendPos val="b"/>
      <c:layout>
        <c:manualLayout>
          <c:xMode val="edge"/>
          <c:yMode val="edge"/>
          <c:x val="8.1665273684364867E-2"/>
          <c:y val="0.94067251519118433"/>
          <c:w val="0.91559119924824217"/>
          <c:h val="5.8188757046037771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noFill/>
    <a:ln w="25400"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5009012151869E-2"/>
          <c:y val="5.2998822922607006E-2"/>
          <c:w val="0.42308186522472235"/>
          <c:h val="0.9011155919720969"/>
        </c:manualLayout>
      </c:layout>
      <c:doughnutChart>
        <c:varyColors val="1"/>
        <c:ser>
          <c:idx val="0"/>
          <c:order val="0"/>
          <c:tx>
            <c:strRef>
              <c:f>'F2.Credits_Secteur'!$Q$5</c:f>
              <c:strCache>
                <c:ptCount val="1"/>
                <c:pt idx="0">
                  <c:v>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92-4783-99F0-A253256B9F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92-4783-99F0-A253256B9F1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92-4783-99F0-A253256B9F1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092-4783-99F0-A253256B9F1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092-4783-99F0-A253256B9F1D}"/>
              </c:ext>
            </c:extLst>
          </c:dPt>
          <c:dLbls>
            <c:dLbl>
              <c:idx val="3"/>
              <c:layout>
                <c:manualLayout>
                  <c:x val="-4.6652261471436002E-2"/>
                  <c:y val="-0.12581910902485857"/>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092-4783-99F0-A253256B9F1D}"/>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'F2.Credits_Secteur'!$A$7:$A$11</c:f>
              <c:strCache>
                <c:ptCount val="5"/>
                <c:pt idx="0">
                  <c:v>Ménages</c:v>
                </c:pt>
                <c:pt idx="1">
                  <c:v>Sociétés non financières</c:v>
                </c:pt>
                <c:pt idx="2">
                  <c:v>Administrations publiques</c:v>
                </c:pt>
                <c:pt idx="3">
                  <c:v>Assurances et fonds de pension</c:v>
                </c:pt>
                <c:pt idx="4">
                  <c:v>Non-résidents</c:v>
                </c:pt>
              </c:strCache>
            </c:strRef>
          </c:cat>
          <c:val>
            <c:numRef>
              <c:f>'F2.Credits_Secteur'!$Q$7:$Q$11</c:f>
              <c:numCache>
                <c:formatCode>_-* #\ ##0\ _€_-;\-* #\ ##0\ _€_-;_-* "-"??\ _€_-;_-@_-</c:formatCode>
                <c:ptCount val="5"/>
                <c:pt idx="0">
                  <c:v>1490.0873133718169</c:v>
                </c:pt>
                <c:pt idx="1">
                  <c:v>1049.0663140113506</c:v>
                </c:pt>
                <c:pt idx="2">
                  <c:v>183.54676114381039</c:v>
                </c:pt>
                <c:pt idx="3">
                  <c:v>12.722534045000005</c:v>
                </c:pt>
                <c:pt idx="4">
                  <c:v>265.32460926357112</c:v>
                </c:pt>
              </c:numCache>
            </c:numRef>
          </c:val>
          <c:extLst>
            <c:ext xmlns:c16="http://schemas.microsoft.com/office/drawing/2014/chart" uri="{C3380CC4-5D6E-409C-BE32-E72D297353CC}">
              <c16:uniqueId val="{0000000A-7092-4783-99F0-A253256B9F1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2651767544624684"/>
          <c:y val="8.4798775153105826E-3"/>
          <c:w val="0.46218079539508111"/>
          <c:h val="0.99152012248468946"/>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491474271095757"/>
          <c:y val="4.8823233379013453E-2"/>
          <c:w val="0.52684478248861177"/>
          <c:h val="0.77861147887487514"/>
        </c:manualLayout>
      </c:layout>
      <c:doughnutChart>
        <c:varyColors val="1"/>
        <c:ser>
          <c:idx val="0"/>
          <c:order val="0"/>
          <c:tx>
            <c:strRef>
              <c:f>'F6.Credits_Secteur'!$I$5</c:f>
              <c:strCache>
                <c:ptCount val="1"/>
                <c:pt idx="0">
                  <c:v>2021</c:v>
                </c:pt>
              </c:strCache>
            </c:strRef>
          </c:tx>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E094-4E2F-A101-B44E21C60348}"/>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E094-4E2F-A101-B44E21C60348}"/>
              </c:ext>
            </c:extLst>
          </c:dPt>
          <c:dPt>
            <c:idx val="2"/>
            <c:bubble3D val="0"/>
            <c:spPr>
              <a:solidFill>
                <a:schemeClr val="accent3"/>
              </a:solidFill>
              <a:ln w="12700">
                <a:solidFill>
                  <a:schemeClr val="lt1"/>
                </a:solidFill>
              </a:ln>
              <a:effectLst/>
            </c:spPr>
            <c:extLst>
              <c:ext xmlns:c16="http://schemas.microsoft.com/office/drawing/2014/chart" uri="{C3380CC4-5D6E-409C-BE32-E72D297353CC}">
                <c16:uniqueId val="{00000005-E094-4E2F-A101-B44E21C60348}"/>
              </c:ext>
            </c:extLst>
          </c:dPt>
          <c:dPt>
            <c:idx val="3"/>
            <c:bubble3D val="0"/>
            <c:spPr>
              <a:solidFill>
                <a:schemeClr val="accent4"/>
              </a:solidFill>
              <a:ln w="12700">
                <a:solidFill>
                  <a:schemeClr val="lt1"/>
                </a:solidFill>
              </a:ln>
              <a:effectLst/>
            </c:spPr>
            <c:extLst>
              <c:ext xmlns:c16="http://schemas.microsoft.com/office/drawing/2014/chart" uri="{C3380CC4-5D6E-409C-BE32-E72D297353CC}">
                <c16:uniqueId val="{00000007-E094-4E2F-A101-B44E21C60348}"/>
              </c:ext>
            </c:extLst>
          </c:dPt>
          <c:dPt>
            <c:idx val="4"/>
            <c:bubble3D val="0"/>
            <c:spPr>
              <a:solidFill>
                <a:schemeClr val="accent5"/>
              </a:solidFill>
              <a:ln w="12700">
                <a:solidFill>
                  <a:schemeClr val="lt1"/>
                </a:solidFill>
              </a:ln>
              <a:effectLst/>
            </c:spPr>
            <c:extLst>
              <c:ext xmlns:c16="http://schemas.microsoft.com/office/drawing/2014/chart" uri="{C3380CC4-5D6E-409C-BE32-E72D297353CC}">
                <c16:uniqueId val="{00000009-E094-4E2F-A101-B44E21C60348}"/>
              </c:ext>
            </c:extLst>
          </c:dPt>
          <c:dPt>
            <c:idx val="5"/>
            <c:bubble3D val="0"/>
            <c:spPr>
              <a:solidFill>
                <a:schemeClr val="accent6"/>
              </a:solidFill>
              <a:ln w="12700">
                <a:solidFill>
                  <a:schemeClr val="lt1"/>
                </a:solidFill>
              </a:ln>
              <a:effectLst/>
            </c:spPr>
            <c:extLst>
              <c:ext xmlns:c16="http://schemas.microsoft.com/office/drawing/2014/chart" uri="{C3380CC4-5D6E-409C-BE32-E72D297353CC}">
                <c16:uniqueId val="{0000000B-E094-4E2F-A101-B44E21C6034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'F6.Credits_Secteur'!$A$6:$A$11</c:f>
              <c:strCache>
                <c:ptCount val="6"/>
                <c:pt idx="0">
                  <c:v>Ménages</c:v>
                </c:pt>
                <c:pt idx="1">
                  <c:v>Entreprises non financières</c:v>
                </c:pt>
                <c:pt idx="2">
                  <c:v>Administrations publiques</c:v>
                </c:pt>
                <c:pt idx="3">
                  <c:v>Entreprises financières</c:v>
                </c:pt>
                <c:pt idx="4">
                  <c:v>Établissements de crédit</c:v>
                </c:pt>
                <c:pt idx="5">
                  <c:v>Banques Centrales</c:v>
                </c:pt>
              </c:strCache>
            </c:strRef>
          </c:cat>
          <c:val>
            <c:numRef>
              <c:f>'F6.Credits_Secteur'!$I$6:$I$11</c:f>
              <c:numCache>
                <c:formatCode>#\ ##0_ ;\-#\ ##0\ </c:formatCode>
                <c:ptCount val="6"/>
                <c:pt idx="0">
                  <c:v>1973.8908097576302</c:v>
                </c:pt>
                <c:pt idx="1">
                  <c:v>1739.9398722817798</c:v>
                </c:pt>
                <c:pt idx="2">
                  <c:v>398.96373422817004</c:v>
                </c:pt>
                <c:pt idx="3">
                  <c:v>239.39276197581998</c:v>
                </c:pt>
                <c:pt idx="4">
                  <c:v>279.29089954542002</c:v>
                </c:pt>
                <c:pt idx="5">
                  <c:v>1251.7364468885999</c:v>
                </c:pt>
              </c:numCache>
            </c:numRef>
          </c:val>
          <c:extLst>
            <c:ext xmlns:c16="http://schemas.microsoft.com/office/drawing/2014/chart" uri="{C3380CC4-5D6E-409C-BE32-E72D297353CC}">
              <c16:uniqueId val="{0000000C-E094-4E2F-A101-B44E21C6034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b"/>
      <c:layout>
        <c:manualLayout>
          <c:xMode val="edge"/>
          <c:yMode val="edge"/>
          <c:x val="1.0054873713597099E-2"/>
          <c:y val="0.78522648632884851"/>
          <c:w val="0.98224688504519742"/>
          <c:h val="0.2014278845774908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728466751577925E-2"/>
          <c:y val="4.2857151622282777E-2"/>
          <c:w val="0.89000599909153721"/>
          <c:h val="0.7103476054412865"/>
        </c:manualLayout>
      </c:layout>
      <c:barChart>
        <c:barDir val="col"/>
        <c:grouping val="percentStacked"/>
        <c:varyColors val="0"/>
        <c:ser>
          <c:idx val="0"/>
          <c:order val="0"/>
          <c:tx>
            <c:strRef>
              <c:f>'F6.Credits_Secteur'!$A$16</c:f>
              <c:strCache>
                <c:ptCount val="1"/>
                <c:pt idx="0">
                  <c:v>Ménages</c:v>
                </c:pt>
              </c:strCache>
            </c:strRef>
          </c:tx>
          <c:spPr>
            <a:solidFill>
              <a:schemeClr val="accent1"/>
            </a:solidFill>
            <a:ln>
              <a:noFill/>
            </a:ln>
            <a:effectLst/>
          </c:spPr>
          <c:invertIfNegative val="0"/>
          <c:dPt>
            <c:idx val="14"/>
            <c:invertIfNegative val="0"/>
            <c:bubble3D val="0"/>
            <c:extLst>
              <c:ext xmlns:c16="http://schemas.microsoft.com/office/drawing/2014/chart" uri="{C3380CC4-5D6E-409C-BE32-E72D297353CC}">
                <c16:uniqueId val="{00000000-0308-4AD5-8792-AA5D91620A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'F6.Credits_Secteur'!$C$16:$I$16</c:f>
              <c:numCache>
                <c:formatCode>0%</c:formatCode>
                <c:ptCount val="7"/>
                <c:pt idx="0">
                  <c:v>0.3506337675230603</c:v>
                </c:pt>
                <c:pt idx="1">
                  <c:v>0.34521865026837784</c:v>
                </c:pt>
                <c:pt idx="2">
                  <c:v>0.34051494166743901</c:v>
                </c:pt>
                <c:pt idx="3">
                  <c:v>0.37316943848525813</c:v>
                </c:pt>
                <c:pt idx="4">
                  <c:v>0.3750179375618703</c:v>
                </c:pt>
                <c:pt idx="5">
                  <c:v>0.34339985763868436</c:v>
                </c:pt>
                <c:pt idx="6">
                  <c:v>0.33551229544291689</c:v>
                </c:pt>
              </c:numCache>
            </c:numRef>
          </c:val>
          <c:extLst>
            <c:ext xmlns:c16="http://schemas.microsoft.com/office/drawing/2014/chart" uri="{C3380CC4-5D6E-409C-BE32-E72D297353CC}">
              <c16:uniqueId val="{00000001-0308-4AD5-8792-AA5D91620AB6}"/>
            </c:ext>
          </c:extLst>
        </c:ser>
        <c:ser>
          <c:idx val="1"/>
          <c:order val="1"/>
          <c:tx>
            <c:strRef>
              <c:f>'F6.Credits_Secteur'!$A$17</c:f>
              <c:strCache>
                <c:ptCount val="1"/>
                <c:pt idx="0">
                  <c:v>Entreprises non financières</c:v>
                </c:pt>
              </c:strCache>
            </c:strRef>
          </c:tx>
          <c:spPr>
            <a:solidFill>
              <a:schemeClr val="accent2"/>
            </a:solidFill>
            <a:ln>
              <a:noFill/>
            </a:ln>
            <a:effectLst/>
          </c:spPr>
          <c:invertIfNegative val="0"/>
          <c:dPt>
            <c:idx val="14"/>
            <c:invertIfNegative val="0"/>
            <c:bubble3D val="0"/>
            <c:spPr>
              <a:solidFill>
                <a:schemeClr val="accent2"/>
              </a:solidFill>
              <a:ln>
                <a:noFill/>
              </a:ln>
              <a:effectLst/>
            </c:spPr>
            <c:extLst>
              <c:ext xmlns:c16="http://schemas.microsoft.com/office/drawing/2014/chart" uri="{C3380CC4-5D6E-409C-BE32-E72D297353CC}">
                <c16:uniqueId val="{00000003-0308-4AD5-8792-AA5D91620A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'F6.Credits_Secteur'!$C$17:$I$17</c:f>
              <c:numCache>
                <c:formatCode>0%</c:formatCode>
                <c:ptCount val="7"/>
                <c:pt idx="0">
                  <c:v>0.27798094361090847</c:v>
                </c:pt>
                <c:pt idx="1">
                  <c:v>0.26977796066808701</c:v>
                </c:pt>
                <c:pt idx="2">
                  <c:v>0.28827129362299519</c:v>
                </c:pt>
                <c:pt idx="3">
                  <c:v>0.31603476471689879</c:v>
                </c:pt>
                <c:pt idx="4">
                  <c:v>0.31910654875610006</c:v>
                </c:pt>
                <c:pt idx="5">
                  <c:v>0.30175967029999812</c:v>
                </c:pt>
                <c:pt idx="6">
                  <c:v>0.29574646054185516</c:v>
                </c:pt>
              </c:numCache>
            </c:numRef>
          </c:val>
          <c:extLst>
            <c:ext xmlns:c16="http://schemas.microsoft.com/office/drawing/2014/chart" uri="{C3380CC4-5D6E-409C-BE32-E72D297353CC}">
              <c16:uniqueId val="{00000004-0308-4AD5-8792-AA5D91620AB6}"/>
            </c:ext>
          </c:extLst>
        </c:ser>
        <c:ser>
          <c:idx val="5"/>
          <c:order val="2"/>
          <c:tx>
            <c:strRef>
              <c:f>'F6.Credits_Secteur'!$A$21</c:f>
              <c:strCache>
                <c:ptCount val="1"/>
                <c:pt idx="0">
                  <c:v>Banques centrales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'F6.Credits_Secteur'!$C$21:$I$21</c:f>
              <c:numCache>
                <c:formatCode>0%</c:formatCode>
                <c:ptCount val="7"/>
                <c:pt idx="0">
                  <c:v>8.3649611833791965E-2</c:v>
                </c:pt>
                <c:pt idx="1">
                  <c:v>0.10553008514523467</c:v>
                </c:pt>
                <c:pt idx="2">
                  <c:v>0.12188392801039108</c:v>
                </c:pt>
                <c:pt idx="3">
                  <c:v>0.12462062436870917</c:v>
                </c:pt>
                <c:pt idx="4">
                  <c:v>0.12651851063528127</c:v>
                </c:pt>
                <c:pt idx="5">
                  <c:v>0.19549898548955763</c:v>
                </c:pt>
                <c:pt idx="6">
                  <c:v>0.21276403259444857</c:v>
                </c:pt>
              </c:numCache>
            </c:numRef>
          </c:val>
          <c:extLst>
            <c:ext xmlns:c16="http://schemas.microsoft.com/office/drawing/2014/chart" uri="{C3380CC4-5D6E-409C-BE32-E72D297353CC}">
              <c16:uniqueId val="{00000005-0308-4AD5-8792-AA5D91620AB6}"/>
            </c:ext>
          </c:extLst>
        </c:ser>
        <c:ser>
          <c:idx val="2"/>
          <c:order val="3"/>
          <c:tx>
            <c:strRef>
              <c:f>'F6.Credits_Secteur'!$A$18</c:f>
              <c:strCache>
                <c:ptCount val="1"/>
                <c:pt idx="0">
                  <c:v>Administrations publiques</c:v>
                </c:pt>
              </c:strCache>
            </c:strRef>
          </c:tx>
          <c:spPr>
            <a:solidFill>
              <a:schemeClr val="accent6">
                <a:lumMod val="75000"/>
              </a:schemeClr>
            </a:solidFill>
            <a:ln>
              <a:noFill/>
            </a:ln>
            <a:effectLst/>
          </c:spPr>
          <c:invertIfNegative val="0"/>
          <c:dPt>
            <c:idx val="14"/>
            <c:invertIfNegative val="0"/>
            <c:bubble3D val="0"/>
            <c:spPr>
              <a:solidFill>
                <a:schemeClr val="accent6">
                  <a:lumMod val="75000"/>
                </a:schemeClr>
              </a:solidFill>
              <a:ln>
                <a:noFill/>
              </a:ln>
              <a:effectLst/>
            </c:spPr>
            <c:extLst>
              <c:ext xmlns:c16="http://schemas.microsoft.com/office/drawing/2014/chart" uri="{C3380CC4-5D6E-409C-BE32-E72D297353CC}">
                <c16:uniqueId val="{00000007-0308-4AD5-8792-AA5D91620A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'F6.Credits_Secteur'!$C$18:$I$18</c:f>
              <c:numCache>
                <c:formatCode>0%</c:formatCode>
                <c:ptCount val="7"/>
                <c:pt idx="0">
                  <c:v>9.4180845728879747E-2</c:v>
                </c:pt>
                <c:pt idx="1">
                  <c:v>9.41367048313137E-2</c:v>
                </c:pt>
                <c:pt idx="2">
                  <c:v>8.6418471868765126E-2</c:v>
                </c:pt>
                <c:pt idx="3">
                  <c:v>8.4711768380885816E-2</c:v>
                </c:pt>
                <c:pt idx="4">
                  <c:v>7.9108204609646446E-2</c:v>
                </c:pt>
                <c:pt idx="5">
                  <c:v>7.251939119266447E-2</c:v>
                </c:pt>
                <c:pt idx="6">
                  <c:v>6.7813902171117157E-2</c:v>
                </c:pt>
              </c:numCache>
            </c:numRef>
          </c:val>
          <c:extLst>
            <c:ext xmlns:c16="http://schemas.microsoft.com/office/drawing/2014/chart" uri="{C3380CC4-5D6E-409C-BE32-E72D297353CC}">
              <c16:uniqueId val="{00000008-0308-4AD5-8792-AA5D91620AB6}"/>
            </c:ext>
          </c:extLst>
        </c:ser>
        <c:ser>
          <c:idx val="4"/>
          <c:order val="4"/>
          <c:tx>
            <c:strRef>
              <c:f>'F6.Credits_Secteur'!$A$20</c:f>
              <c:strCache>
                <c:ptCount val="1"/>
                <c:pt idx="0">
                  <c:v>Établissements de crédit</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'F6.Credits_Secteur'!$C$20:$I$20</c:f>
              <c:numCache>
                <c:formatCode>0%</c:formatCode>
                <c:ptCount val="7"/>
                <c:pt idx="0">
                  <c:v>0.10195686476963545</c:v>
                </c:pt>
                <c:pt idx="1">
                  <c:v>8.7077614891433633E-2</c:v>
                </c:pt>
                <c:pt idx="2">
                  <c:v>7.9530939839816683E-2</c:v>
                </c:pt>
                <c:pt idx="3">
                  <c:v>5.4421072090871984E-2</c:v>
                </c:pt>
                <c:pt idx="4">
                  <c:v>5.4984862943674627E-2</c:v>
                </c:pt>
                <c:pt idx="5">
                  <c:v>4.8949022174224137E-2</c:v>
                </c:pt>
                <c:pt idx="6">
                  <c:v>4.7472499663903329E-2</c:v>
                </c:pt>
              </c:numCache>
            </c:numRef>
          </c:val>
          <c:extLst>
            <c:ext xmlns:c16="http://schemas.microsoft.com/office/drawing/2014/chart" uri="{C3380CC4-5D6E-409C-BE32-E72D297353CC}">
              <c16:uniqueId val="{00000009-0308-4AD5-8792-AA5D91620AB6}"/>
            </c:ext>
          </c:extLst>
        </c:ser>
        <c:ser>
          <c:idx val="3"/>
          <c:order val="5"/>
          <c:tx>
            <c:strRef>
              <c:f>'F6.Credits_Secteur'!$A$19</c:f>
              <c:strCache>
                <c:ptCount val="1"/>
                <c:pt idx="0">
                  <c:v>Entreprises financières</c:v>
                </c:pt>
              </c:strCache>
            </c:strRef>
          </c:tx>
          <c:spPr>
            <a:solidFill>
              <a:schemeClr val="accent4"/>
            </a:solidFill>
            <a:ln>
              <a:noFill/>
            </a:ln>
            <a:effectLst/>
          </c:spPr>
          <c:invertIfNegative val="0"/>
          <c:dPt>
            <c:idx val="14"/>
            <c:invertIfNegative val="0"/>
            <c:bubble3D val="0"/>
            <c:spPr>
              <a:solidFill>
                <a:schemeClr val="accent4"/>
              </a:solidFill>
              <a:ln>
                <a:noFill/>
              </a:ln>
              <a:effectLst/>
            </c:spPr>
            <c:extLst>
              <c:ext xmlns:c16="http://schemas.microsoft.com/office/drawing/2014/chart" uri="{C3380CC4-5D6E-409C-BE32-E72D297353CC}">
                <c16:uniqueId val="{0000000B-0308-4AD5-8792-AA5D91620AB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'F6.Credits_Secteur'!$C$15:$I$15</c:f>
              <c:numCache>
                <c:formatCode>General</c:formatCode>
                <c:ptCount val="7"/>
                <c:pt idx="0">
                  <c:v>2015</c:v>
                </c:pt>
                <c:pt idx="1">
                  <c:v>2016</c:v>
                </c:pt>
                <c:pt idx="2">
                  <c:v>2017</c:v>
                </c:pt>
                <c:pt idx="3">
                  <c:v>2018</c:v>
                </c:pt>
                <c:pt idx="4">
                  <c:v>2019</c:v>
                </c:pt>
                <c:pt idx="5">
                  <c:v>2020</c:v>
                </c:pt>
                <c:pt idx="6">
                  <c:v>2021</c:v>
                </c:pt>
              </c:numCache>
            </c:numRef>
          </c:cat>
          <c:val>
            <c:numRef>
              <c:f>'F6.Credits_Secteur'!$C$19:$I$19</c:f>
              <c:numCache>
                <c:formatCode>0%</c:formatCode>
                <c:ptCount val="7"/>
                <c:pt idx="0">
                  <c:v>9.1597966533724234E-2</c:v>
                </c:pt>
                <c:pt idx="1">
                  <c:v>9.8258984195553151E-2</c:v>
                </c:pt>
                <c:pt idx="2">
                  <c:v>8.3380424990592936E-2</c:v>
                </c:pt>
                <c:pt idx="3">
                  <c:v>4.7042331957376254E-2</c:v>
                </c:pt>
                <c:pt idx="4">
                  <c:v>4.5263935493427228E-2</c:v>
                </c:pt>
                <c:pt idx="5">
                  <c:v>3.7873073204871294E-2</c:v>
                </c:pt>
                <c:pt idx="6">
                  <c:v>4.0690809585758908E-2</c:v>
                </c:pt>
              </c:numCache>
            </c:numRef>
          </c:val>
          <c:extLst>
            <c:ext xmlns:c16="http://schemas.microsoft.com/office/drawing/2014/chart" uri="{C3380CC4-5D6E-409C-BE32-E72D297353CC}">
              <c16:uniqueId val="{0000000C-0308-4AD5-8792-AA5D91620AB6}"/>
            </c:ext>
          </c:extLst>
        </c:ser>
        <c:dLbls>
          <c:showLegendKey val="0"/>
          <c:showVal val="0"/>
          <c:showCatName val="0"/>
          <c:showSerName val="0"/>
          <c:showPercent val="0"/>
          <c:showBubbleSize val="0"/>
        </c:dLbls>
        <c:gapWidth val="100"/>
        <c:overlap val="100"/>
        <c:axId val="890061464"/>
        <c:axId val="890060480"/>
      </c:barChart>
      <c:catAx>
        <c:axId val="8900614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0480"/>
        <c:crosses val="autoZero"/>
        <c:auto val="1"/>
        <c:lblAlgn val="ctr"/>
        <c:lblOffset val="100"/>
        <c:noMultiLvlLbl val="0"/>
      </c:catAx>
      <c:valAx>
        <c:axId val="89006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1464"/>
        <c:crosses val="autoZero"/>
        <c:crossBetween val="between"/>
        <c:majorUnit val="0.2"/>
      </c:valAx>
      <c:spPr>
        <a:noFill/>
        <a:ln>
          <a:noFill/>
        </a:ln>
        <a:effectLst/>
      </c:spPr>
    </c:plotArea>
    <c:legend>
      <c:legendPos val="b"/>
      <c:layout>
        <c:manualLayout>
          <c:xMode val="edge"/>
          <c:yMode val="edge"/>
          <c:x val="6.2659651202903836E-3"/>
          <c:y val="0.82216240975418242"/>
          <c:w val="0.99373411973693404"/>
          <c:h val="0.16614914825397514"/>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243887821108971"/>
          <c:y val="3.9572760932868364E-2"/>
          <c:w val="0.40955267169616544"/>
          <c:h val="0.84949674768914751"/>
        </c:manualLayout>
      </c:layout>
      <c:barChart>
        <c:barDir val="col"/>
        <c:grouping val="stacked"/>
        <c:varyColors val="0"/>
        <c:ser>
          <c:idx val="1"/>
          <c:order val="0"/>
          <c:tx>
            <c:strRef>
              <c:f>'F6.Credits_Geographie'!$A$16</c:f>
              <c:strCache>
                <c:ptCount val="1"/>
                <c:pt idx="0">
                  <c:v>Etats-Unis</c:v>
                </c:pt>
              </c:strCache>
            </c:strRef>
          </c:tx>
          <c:spPr>
            <a:solidFill>
              <a:schemeClr val="accent2"/>
            </a:solidFill>
            <a:ln>
              <a:noFill/>
            </a:ln>
            <a:effectLst/>
          </c:spPr>
          <c:invertIfNegative val="0"/>
          <c:cat>
            <c:strLit>
              <c:ptCount val="1"/>
              <c:pt idx="0">
                <c:v>Répartition Internationale</c:v>
              </c:pt>
            </c:strLit>
          </c:cat>
          <c:val>
            <c:numRef>
              <c:f>'F6.Credits_Geographie'!$D$16</c:f>
              <c:numCache>
                <c:formatCode>#,##0</c:formatCode>
                <c:ptCount val="1"/>
                <c:pt idx="0">
                  <c:v>135.77393586356999</c:v>
                </c:pt>
              </c:numCache>
            </c:numRef>
          </c:val>
          <c:extLst>
            <c:ext xmlns:c16="http://schemas.microsoft.com/office/drawing/2014/chart" uri="{C3380CC4-5D6E-409C-BE32-E72D297353CC}">
              <c16:uniqueId val="{00000000-0FE7-4C1A-9B49-56990F1036C3}"/>
            </c:ext>
          </c:extLst>
        </c:ser>
        <c:ser>
          <c:idx val="5"/>
          <c:order val="1"/>
          <c:tx>
            <c:strRef>
              <c:f>'F6.Credits_Geographie'!$A$13</c:f>
              <c:strCache>
                <c:ptCount val="1"/>
                <c:pt idx="0">
                  <c:v>Royaume-Uni</c:v>
                </c:pt>
              </c:strCache>
            </c:strRef>
          </c:tx>
          <c:spPr>
            <a:solidFill>
              <a:schemeClr val="accent6"/>
            </a:solidFill>
            <a:ln>
              <a:noFill/>
            </a:ln>
            <a:effectLst/>
          </c:spPr>
          <c:invertIfNegative val="0"/>
          <c:cat>
            <c:strLit>
              <c:ptCount val="1"/>
              <c:pt idx="0">
                <c:v>Répartition Internationale</c:v>
              </c:pt>
            </c:strLit>
          </c:cat>
          <c:val>
            <c:numRef>
              <c:f>'F6.Credits_Geographie'!$D$13</c:f>
              <c:numCache>
                <c:formatCode>#,##0</c:formatCode>
                <c:ptCount val="1"/>
                <c:pt idx="0">
                  <c:v>67.399556392099996</c:v>
                </c:pt>
              </c:numCache>
            </c:numRef>
          </c:val>
          <c:extLst>
            <c:ext xmlns:c16="http://schemas.microsoft.com/office/drawing/2014/chart" uri="{C3380CC4-5D6E-409C-BE32-E72D297353CC}">
              <c16:uniqueId val="{00000001-0FE7-4C1A-9B49-56990F1036C3}"/>
            </c:ext>
          </c:extLst>
        </c:ser>
        <c:ser>
          <c:idx val="2"/>
          <c:order val="2"/>
          <c:tx>
            <c:strRef>
              <c:f>'F6.Credits_Geographie'!$A$10</c:f>
              <c:strCache>
                <c:ptCount val="1"/>
                <c:pt idx="0">
                  <c:v>Pologne</c:v>
                </c:pt>
              </c:strCache>
            </c:strRef>
          </c:tx>
          <c:spPr>
            <a:solidFill>
              <a:schemeClr val="accent3"/>
            </a:solidFill>
            <a:ln>
              <a:noFill/>
            </a:ln>
            <a:effectLst/>
          </c:spPr>
          <c:invertIfNegative val="0"/>
          <c:cat>
            <c:strLit>
              <c:ptCount val="1"/>
              <c:pt idx="0">
                <c:v>Répartition Internationale</c:v>
              </c:pt>
            </c:strLit>
          </c:cat>
          <c:val>
            <c:numRef>
              <c:f>'F6.Credits_Geographie'!$D$10</c:f>
              <c:numCache>
                <c:formatCode>#,##0</c:formatCode>
                <c:ptCount val="1"/>
                <c:pt idx="0">
                  <c:v>32.013356165719998</c:v>
                </c:pt>
              </c:numCache>
            </c:numRef>
          </c:val>
          <c:extLst>
            <c:ext xmlns:c16="http://schemas.microsoft.com/office/drawing/2014/chart" uri="{C3380CC4-5D6E-409C-BE32-E72D297353CC}">
              <c16:uniqueId val="{00000002-0FE7-4C1A-9B49-56990F1036C3}"/>
            </c:ext>
          </c:extLst>
        </c:ser>
        <c:ser>
          <c:idx val="4"/>
          <c:order val="3"/>
          <c:tx>
            <c:strRef>
              <c:f>'F6.Credits_Geographie'!$A$12</c:f>
              <c:strCache>
                <c:ptCount val="1"/>
                <c:pt idx="0">
                  <c:v>Espagne</c:v>
                </c:pt>
              </c:strCache>
            </c:strRef>
          </c:tx>
          <c:spPr>
            <a:solidFill>
              <a:schemeClr val="accent5"/>
            </a:solidFill>
            <a:ln>
              <a:noFill/>
            </a:ln>
            <a:effectLst/>
          </c:spPr>
          <c:invertIfNegative val="0"/>
          <c:cat>
            <c:strLit>
              <c:ptCount val="1"/>
              <c:pt idx="0">
                <c:v>Répartition Internationale</c:v>
              </c:pt>
            </c:strLit>
          </c:cat>
          <c:val>
            <c:numRef>
              <c:f>'F6.Credits_Geographie'!$D$12</c:f>
              <c:numCache>
                <c:formatCode>#,##0</c:formatCode>
                <c:ptCount val="1"/>
                <c:pt idx="0">
                  <c:v>47.253992256700002</c:v>
                </c:pt>
              </c:numCache>
            </c:numRef>
          </c:val>
          <c:extLst>
            <c:ext xmlns:c16="http://schemas.microsoft.com/office/drawing/2014/chart" uri="{C3380CC4-5D6E-409C-BE32-E72D297353CC}">
              <c16:uniqueId val="{00000003-0FE7-4C1A-9B49-56990F1036C3}"/>
            </c:ext>
          </c:extLst>
        </c:ser>
        <c:ser>
          <c:idx val="0"/>
          <c:order val="4"/>
          <c:tx>
            <c:strRef>
              <c:f>'F6.Credits_Geographie'!$A$9</c:f>
              <c:strCache>
                <c:ptCount val="1"/>
                <c:pt idx="0">
                  <c:v>Autres pays</c:v>
                </c:pt>
              </c:strCache>
            </c:strRef>
          </c:tx>
          <c:spPr>
            <a:solidFill>
              <a:schemeClr val="accent1"/>
            </a:solidFill>
            <a:ln>
              <a:noFill/>
            </a:ln>
            <a:effectLst/>
          </c:spPr>
          <c:invertIfNegative val="0"/>
          <c:cat>
            <c:strLit>
              <c:ptCount val="1"/>
              <c:pt idx="0">
                <c:v>Répartition Internationale</c:v>
              </c:pt>
            </c:strLit>
          </c:cat>
          <c:val>
            <c:numRef>
              <c:f>'F6.Credits_Geographie'!$D$9</c:f>
              <c:numCache>
                <c:formatCode>#,##0</c:formatCode>
                <c:ptCount val="1"/>
                <c:pt idx="0">
                  <c:v>431.70929583237898</c:v>
                </c:pt>
              </c:numCache>
            </c:numRef>
          </c:val>
          <c:extLst>
            <c:ext xmlns:c16="http://schemas.microsoft.com/office/drawing/2014/chart" uri="{C3380CC4-5D6E-409C-BE32-E72D297353CC}">
              <c16:uniqueId val="{00000004-0FE7-4C1A-9B49-56990F1036C3}"/>
            </c:ext>
          </c:extLst>
        </c:ser>
        <c:ser>
          <c:idx val="8"/>
          <c:order val="5"/>
          <c:tx>
            <c:strRef>
              <c:f>'F6.Credits_Geographie'!$A$15</c:f>
              <c:strCache>
                <c:ptCount val="1"/>
                <c:pt idx="0">
                  <c:v>Belgique</c:v>
                </c:pt>
              </c:strCache>
            </c:strRef>
          </c:tx>
          <c:spPr>
            <a:solidFill>
              <a:schemeClr val="accent3">
                <a:lumMod val="60000"/>
              </a:schemeClr>
            </a:solidFill>
            <a:ln>
              <a:noFill/>
            </a:ln>
            <a:effectLst/>
          </c:spPr>
          <c:invertIfNegative val="0"/>
          <c:cat>
            <c:strLit>
              <c:ptCount val="1"/>
              <c:pt idx="0">
                <c:v>Répartition Internationale</c:v>
              </c:pt>
            </c:strLit>
          </c:cat>
          <c:val>
            <c:numRef>
              <c:f>'F6.Credits_Geographie'!$D$15</c:f>
              <c:numCache>
                <c:formatCode>#,##0</c:formatCode>
                <c:ptCount val="1"/>
                <c:pt idx="0">
                  <c:v>95.579629882770007</c:v>
                </c:pt>
              </c:numCache>
            </c:numRef>
          </c:val>
          <c:extLst>
            <c:ext xmlns:c16="http://schemas.microsoft.com/office/drawing/2014/chart" uri="{C3380CC4-5D6E-409C-BE32-E72D297353CC}">
              <c16:uniqueId val="{00000005-0FE7-4C1A-9B49-56990F1036C3}"/>
            </c:ext>
          </c:extLst>
        </c:ser>
        <c:ser>
          <c:idx val="3"/>
          <c:order val="6"/>
          <c:tx>
            <c:strRef>
              <c:f>'F6.Credits_Geographie'!$A$11</c:f>
              <c:strCache>
                <c:ptCount val="1"/>
                <c:pt idx="0">
                  <c:v>Luxembourg</c:v>
                </c:pt>
              </c:strCache>
            </c:strRef>
          </c:tx>
          <c:spPr>
            <a:solidFill>
              <a:schemeClr val="accent4"/>
            </a:solidFill>
            <a:ln>
              <a:noFill/>
            </a:ln>
            <a:effectLst/>
          </c:spPr>
          <c:invertIfNegative val="0"/>
          <c:cat>
            <c:strLit>
              <c:ptCount val="1"/>
              <c:pt idx="0">
                <c:v>Répartition Internationale</c:v>
              </c:pt>
            </c:strLit>
          </c:cat>
          <c:val>
            <c:numRef>
              <c:f>'F6.Credits_Geographie'!$D$11</c:f>
              <c:numCache>
                <c:formatCode>#,##0</c:formatCode>
                <c:ptCount val="1"/>
                <c:pt idx="0">
                  <c:v>41.813205315099999</c:v>
                </c:pt>
              </c:numCache>
            </c:numRef>
          </c:val>
          <c:extLst>
            <c:ext xmlns:c16="http://schemas.microsoft.com/office/drawing/2014/chart" uri="{C3380CC4-5D6E-409C-BE32-E72D297353CC}">
              <c16:uniqueId val="{00000006-0FE7-4C1A-9B49-56990F1036C3}"/>
            </c:ext>
          </c:extLst>
        </c:ser>
        <c:ser>
          <c:idx val="6"/>
          <c:order val="7"/>
          <c:tx>
            <c:strRef>
              <c:f>'F6.Credits_Geographie'!$A$14</c:f>
              <c:strCache>
                <c:ptCount val="1"/>
                <c:pt idx="0">
                  <c:v>Allemagne</c:v>
                </c:pt>
              </c:strCache>
            </c:strRef>
          </c:tx>
          <c:spPr>
            <a:solidFill>
              <a:schemeClr val="accent1">
                <a:lumMod val="60000"/>
              </a:schemeClr>
            </a:solidFill>
            <a:ln>
              <a:noFill/>
            </a:ln>
            <a:effectLst/>
          </c:spPr>
          <c:invertIfNegative val="0"/>
          <c:cat>
            <c:strLit>
              <c:ptCount val="1"/>
              <c:pt idx="0">
                <c:v>Répartition Internationale</c:v>
              </c:pt>
            </c:strLit>
          </c:cat>
          <c:val>
            <c:numRef>
              <c:f>'F6.Credits_Geographie'!$D$14</c:f>
              <c:numCache>
                <c:formatCode>#,##0</c:formatCode>
                <c:ptCount val="1"/>
                <c:pt idx="0">
                  <c:v>85.408840467419992</c:v>
                </c:pt>
              </c:numCache>
            </c:numRef>
          </c:val>
          <c:extLst>
            <c:ext xmlns:c16="http://schemas.microsoft.com/office/drawing/2014/chart" uri="{C3380CC4-5D6E-409C-BE32-E72D297353CC}">
              <c16:uniqueId val="{00000007-0FE7-4C1A-9B49-56990F1036C3}"/>
            </c:ext>
          </c:extLst>
        </c:ser>
        <c:dLbls>
          <c:showLegendKey val="0"/>
          <c:showVal val="0"/>
          <c:showCatName val="0"/>
          <c:showSerName val="0"/>
          <c:showPercent val="0"/>
          <c:showBubbleSize val="0"/>
        </c:dLbls>
        <c:gapWidth val="60"/>
        <c:overlap val="100"/>
        <c:axId val="981162608"/>
        <c:axId val="981159000"/>
      </c:barChart>
      <c:catAx>
        <c:axId val="981162608"/>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159000"/>
        <c:crosses val="autoZero"/>
        <c:auto val="1"/>
        <c:lblAlgn val="ctr"/>
        <c:lblOffset val="100"/>
        <c:noMultiLvlLbl val="0"/>
      </c:catAx>
      <c:valAx>
        <c:axId val="981159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dk1">
                <a:shade val="95000"/>
                <a:satMod val="105000"/>
              </a:schemeClr>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162608"/>
        <c:crosses val="autoZero"/>
        <c:crossBetween val="between"/>
        <c:majorUnit val="200"/>
      </c:valAx>
      <c:spPr>
        <a:noFill/>
        <a:ln>
          <a:noFill/>
        </a:ln>
        <a:effectLst/>
      </c:spPr>
    </c:plotArea>
    <c:legend>
      <c:legendPos val="r"/>
      <c:layout>
        <c:manualLayout>
          <c:xMode val="edge"/>
          <c:yMode val="edge"/>
          <c:x val="0.66918891829765259"/>
          <c:y val="7.730685838183271E-2"/>
          <c:w val="0.3308110817023473"/>
          <c:h val="0.76809159724599629"/>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57218844884181"/>
          <c:y val="2.9389514016161161E-2"/>
          <c:w val="0.78196053480085326"/>
          <c:h val="0.80098981790700285"/>
        </c:manualLayout>
      </c:layout>
      <c:barChart>
        <c:barDir val="col"/>
        <c:grouping val="stacked"/>
        <c:varyColors val="0"/>
        <c:ser>
          <c:idx val="0"/>
          <c:order val="0"/>
          <c:tx>
            <c:strRef>
              <c:f>'F6.Credits_Geographie'!$A$7</c:f>
              <c:strCache>
                <c:ptCount val="1"/>
                <c:pt idx="0">
                  <c:v>France</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91AD-4930-BDDC-1677B1E28B0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Prêts aux ménages et aux entreprises non financières</c:v>
              </c:pt>
            </c:strLit>
          </c:cat>
          <c:val>
            <c:numRef>
              <c:f>'F6.Credits_Geographie'!$D$7</c:f>
              <c:numCache>
                <c:formatCode>#,##0</c:formatCode>
                <c:ptCount val="1"/>
                <c:pt idx="0">
                  <c:v>2436.3070197004299</c:v>
                </c:pt>
              </c:numCache>
            </c:numRef>
          </c:val>
          <c:extLst>
            <c:ext xmlns:c16="http://schemas.microsoft.com/office/drawing/2014/chart" uri="{C3380CC4-5D6E-409C-BE32-E72D297353CC}">
              <c16:uniqueId val="{00000001-91AD-4930-BDDC-1677B1E28B00}"/>
            </c:ext>
          </c:extLst>
        </c:ser>
        <c:ser>
          <c:idx val="1"/>
          <c:order val="1"/>
          <c:tx>
            <c:strRef>
              <c:f>'F6.Credits_Geographie'!$A$8</c:f>
              <c:strCache>
                <c:ptCount val="1"/>
                <c:pt idx="0">
                  <c:v>International</c:v>
                </c:pt>
              </c:strCache>
            </c:strRef>
          </c:tx>
          <c:spPr>
            <a:solidFill>
              <a:schemeClr val="accent2"/>
            </a:solidFill>
            <a:ln>
              <a:noFill/>
            </a:ln>
            <a:effectLst/>
          </c:spPr>
          <c:invertIfNegative val="0"/>
          <c:dLbls>
            <c:spPr>
              <a:noFill/>
              <a:ln>
                <a:noFill/>
              </a:ln>
              <a:effectLst/>
            </c:spPr>
            <c:txPr>
              <a:bodyPr rot="0" spcFirstLastPara="1" vertOverflow="ellipsis" vert="horz" wrap="none" lIns="0" tIns="19050" rIns="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Prêts aux ménages et aux entreprises non financières</c:v>
              </c:pt>
            </c:strLit>
          </c:cat>
          <c:val>
            <c:numRef>
              <c:f>'F6.Credits_Geographie'!$D$8</c:f>
              <c:numCache>
                <c:formatCode>#,##0</c:formatCode>
                <c:ptCount val="1"/>
                <c:pt idx="0">
                  <c:v>1153.1234501627991</c:v>
                </c:pt>
              </c:numCache>
            </c:numRef>
          </c:val>
          <c:extLst>
            <c:ext xmlns:c16="http://schemas.microsoft.com/office/drawing/2014/chart" uri="{C3380CC4-5D6E-409C-BE32-E72D297353CC}">
              <c16:uniqueId val="{00000002-91AD-4930-BDDC-1677B1E28B00}"/>
            </c:ext>
          </c:extLst>
        </c:ser>
        <c:dLbls>
          <c:showLegendKey val="0"/>
          <c:showVal val="0"/>
          <c:showCatName val="0"/>
          <c:showSerName val="0"/>
          <c:showPercent val="0"/>
          <c:showBubbleSize val="0"/>
        </c:dLbls>
        <c:gapWidth val="60"/>
        <c:overlap val="100"/>
        <c:axId val="981130136"/>
        <c:axId val="981131448"/>
      </c:barChart>
      <c:catAx>
        <c:axId val="981130136"/>
        <c:scaling>
          <c:orientation val="minMax"/>
        </c:scaling>
        <c:delete val="0"/>
        <c:axPos val="b"/>
        <c:numFmt formatCode="General" sourceLinked="1"/>
        <c:majorTickMark val="none"/>
        <c:minorTickMark val="none"/>
        <c:tickLblPos val="nextTo"/>
        <c:spPr>
          <a:noFill/>
          <a:ln w="9525" cap="flat" cmpd="sng" algn="ctr">
            <a:solidFill>
              <a:schemeClr val="dk1">
                <a:shade val="95000"/>
                <a:satMod val="105000"/>
              </a:schemeClr>
            </a:solidFill>
            <a:round/>
          </a:ln>
          <a:effectLst/>
        </c:spPr>
        <c:txPr>
          <a:bodyPr rot="-60000000" spcFirstLastPara="1" vertOverflow="ellipsis" vert="horz" wrap="square" anchor="t" anchorCtr="0"/>
          <a:lstStyle/>
          <a:p>
            <a:pPr>
              <a:defRPr sz="1050" b="0" i="0" u="none" strike="noStrike" kern="1200" baseline="0">
                <a:solidFill>
                  <a:sysClr val="windowText" lastClr="000000"/>
                </a:solidFill>
                <a:latin typeface="+mn-lt"/>
                <a:ea typeface="+mn-ea"/>
                <a:cs typeface="+mn-cs"/>
              </a:defRPr>
            </a:pPr>
            <a:endParaRPr lang="fr-FR"/>
          </a:p>
        </c:txPr>
        <c:crossAx val="981131448"/>
        <c:crosses val="autoZero"/>
        <c:auto val="1"/>
        <c:lblAlgn val="ctr"/>
        <c:lblOffset val="100"/>
        <c:noMultiLvlLbl val="0"/>
      </c:catAx>
      <c:valAx>
        <c:axId val="981131448"/>
        <c:scaling>
          <c:orientation val="minMax"/>
          <c:max val="35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dk1">
                <a:shade val="95000"/>
                <a:satMod val="105000"/>
              </a:schemeClr>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130136"/>
        <c:crosses val="autoZero"/>
        <c:crossBetween val="between"/>
        <c:majorUnit val="5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59633314249957E-2"/>
          <c:y val="1.0842536004742706E-2"/>
          <c:w val="0.9424125795835252"/>
          <c:h val="0.93079885044043087"/>
        </c:manualLayout>
      </c:layout>
      <c:barChart>
        <c:barDir val="bar"/>
        <c:grouping val="clustered"/>
        <c:varyColors val="0"/>
        <c:ser>
          <c:idx val="0"/>
          <c:order val="0"/>
          <c:tx>
            <c:strRef>
              <c:f>'F6.Credits_Secteur Activités'!$C$5</c:f>
              <c:strCache>
                <c:ptCount val="1"/>
                <c:pt idx="0">
                  <c:v>2019</c:v>
                </c:pt>
              </c:strCache>
            </c:strRef>
          </c:tx>
          <c:spPr>
            <a:solidFill>
              <a:schemeClr val="accent1"/>
            </a:solidFill>
            <a:ln>
              <a:noFill/>
            </a:ln>
            <a:effectLst/>
          </c:spPr>
          <c:invertIfNegative val="0"/>
          <c:cat>
            <c:strRef>
              <c:f>'F6.Credits_Secteur Activités'!$A$6:$A$24</c:f>
              <c:strCache>
                <c:ptCount val="19"/>
                <c:pt idx="0">
                  <c:v>Administration publique</c:v>
                </c:pt>
                <c:pt idx="1">
                  <c:v>Enseignement</c:v>
                </c:pt>
                <c:pt idx="2">
                  <c:v>Arts, spectacles et activités récréatives</c:v>
                </c:pt>
                <c:pt idx="3">
                  <c:v>Production et distribution d'eau</c:v>
                </c:pt>
                <c:pt idx="4">
                  <c:v>Santé humaine et action sociale</c:v>
                </c:pt>
                <c:pt idx="5">
                  <c:v>Industries extractives</c:v>
                </c:pt>
                <c:pt idx="6">
                  <c:v>Information et communication</c:v>
                </c:pt>
                <c:pt idx="7">
                  <c:v>Hébergement et restauration</c:v>
                </c:pt>
                <c:pt idx="8">
                  <c:v>Agriculture, sylviculture et pêche</c:v>
                </c:pt>
                <c:pt idx="9">
                  <c:v>Electricité, gaz, vapeur et air conditionné</c:v>
                </c:pt>
                <c:pt idx="10">
                  <c:v>Construction</c:v>
                </c:pt>
                <c:pt idx="11">
                  <c:v>Autres activités de services</c:v>
                </c:pt>
                <c:pt idx="12">
                  <c:v>Activités de services administratifs et de soutien</c:v>
                </c:pt>
                <c:pt idx="13">
                  <c:v>Activités spécialisées, scientifiques et techniques</c:v>
                </c:pt>
                <c:pt idx="14">
                  <c:v>Transports et entreposage</c:v>
                </c:pt>
                <c:pt idx="15">
                  <c:v>Activités financières et d'assurance</c:v>
                </c:pt>
                <c:pt idx="16">
                  <c:v>Commerce</c:v>
                </c:pt>
                <c:pt idx="17">
                  <c:v>Industrie manufacturière</c:v>
                </c:pt>
                <c:pt idx="18">
                  <c:v>Activités immobilières</c:v>
                </c:pt>
              </c:strCache>
            </c:strRef>
          </c:cat>
          <c:val>
            <c:numRef>
              <c:f>'F6.Credits_Secteur Activités'!$C$6:$C$24</c:f>
              <c:numCache>
                <c:formatCode>#\ ##0_ ;\-#\ ##0\ </c:formatCode>
                <c:ptCount val="19"/>
                <c:pt idx="0">
                  <c:v>14.168688220070003</c:v>
                </c:pt>
                <c:pt idx="1">
                  <c:v>5.3040070758900004</c:v>
                </c:pt>
                <c:pt idx="2">
                  <c:v>8.0696055887700009</c:v>
                </c:pt>
                <c:pt idx="3">
                  <c:v>9.2743677193400007</c:v>
                </c:pt>
                <c:pt idx="4">
                  <c:v>31.041032217020003</c:v>
                </c:pt>
                <c:pt idx="5">
                  <c:v>32.724014493520002</c:v>
                </c:pt>
                <c:pt idx="6">
                  <c:v>37.426651155329999</c:v>
                </c:pt>
                <c:pt idx="7">
                  <c:v>34.104786514599994</c:v>
                </c:pt>
                <c:pt idx="8">
                  <c:v>61.33553298316999</c:v>
                </c:pt>
                <c:pt idx="9">
                  <c:v>68.147059697369997</c:v>
                </c:pt>
                <c:pt idx="10">
                  <c:v>65.70547248842999</c:v>
                </c:pt>
                <c:pt idx="11">
                  <c:v>102.28415605893001</c:v>
                </c:pt>
                <c:pt idx="12">
                  <c:v>82.786754321819998</c:v>
                </c:pt>
                <c:pt idx="13">
                  <c:v>77.960076962320002</c:v>
                </c:pt>
                <c:pt idx="14">
                  <c:v>92.014212160249997</c:v>
                </c:pt>
                <c:pt idx="15">
                  <c:v>81.039009928179993</c:v>
                </c:pt>
                <c:pt idx="16">
                  <c:v>196.89416287095997</c:v>
                </c:pt>
                <c:pt idx="17">
                  <c:v>205.84099852537997</c:v>
                </c:pt>
                <c:pt idx="18">
                  <c:v>349.7531303737</c:v>
                </c:pt>
              </c:numCache>
            </c:numRef>
          </c:val>
          <c:extLst>
            <c:ext xmlns:c16="http://schemas.microsoft.com/office/drawing/2014/chart" uri="{C3380CC4-5D6E-409C-BE32-E72D297353CC}">
              <c16:uniqueId val="{00000000-B165-4E42-8EDF-BED0D583DDF2}"/>
            </c:ext>
          </c:extLst>
        </c:ser>
        <c:ser>
          <c:idx val="1"/>
          <c:order val="1"/>
          <c:tx>
            <c:strRef>
              <c:f>'F6.Credits_Secteur Activités'!$D$5</c:f>
              <c:strCache>
                <c:ptCount val="1"/>
                <c:pt idx="0">
                  <c:v>2020</c:v>
                </c:pt>
              </c:strCache>
            </c:strRef>
          </c:tx>
          <c:spPr>
            <a:solidFill>
              <a:schemeClr val="accent3"/>
            </a:solidFill>
            <a:ln>
              <a:noFill/>
            </a:ln>
            <a:effectLst/>
          </c:spPr>
          <c:invertIfNegative val="0"/>
          <c:cat>
            <c:strRef>
              <c:f>'F6.Credits_Secteur Activités'!$A$6:$A$24</c:f>
              <c:strCache>
                <c:ptCount val="19"/>
                <c:pt idx="0">
                  <c:v>Administration publique</c:v>
                </c:pt>
                <c:pt idx="1">
                  <c:v>Enseignement</c:v>
                </c:pt>
                <c:pt idx="2">
                  <c:v>Arts, spectacles et activités récréatives</c:v>
                </c:pt>
                <c:pt idx="3">
                  <c:v>Production et distribution d'eau</c:v>
                </c:pt>
                <c:pt idx="4">
                  <c:v>Santé humaine et action sociale</c:v>
                </c:pt>
                <c:pt idx="5">
                  <c:v>Industries extractives</c:v>
                </c:pt>
                <c:pt idx="6">
                  <c:v>Information et communication</c:v>
                </c:pt>
                <c:pt idx="7">
                  <c:v>Hébergement et restauration</c:v>
                </c:pt>
                <c:pt idx="8">
                  <c:v>Agriculture, sylviculture et pêche</c:v>
                </c:pt>
                <c:pt idx="9">
                  <c:v>Electricité, gaz, vapeur et air conditionné</c:v>
                </c:pt>
                <c:pt idx="10">
                  <c:v>Construction</c:v>
                </c:pt>
                <c:pt idx="11">
                  <c:v>Autres activités de services</c:v>
                </c:pt>
                <c:pt idx="12">
                  <c:v>Activités de services administratifs et de soutien</c:v>
                </c:pt>
                <c:pt idx="13">
                  <c:v>Activités spécialisées, scientifiques et techniques</c:v>
                </c:pt>
                <c:pt idx="14">
                  <c:v>Transports et entreposage</c:v>
                </c:pt>
                <c:pt idx="15">
                  <c:v>Activités financières et d'assurance</c:v>
                </c:pt>
                <c:pt idx="16">
                  <c:v>Commerce</c:v>
                </c:pt>
                <c:pt idx="17">
                  <c:v>Industrie manufacturière</c:v>
                </c:pt>
                <c:pt idx="18">
                  <c:v>Activités immobilières</c:v>
                </c:pt>
              </c:strCache>
            </c:strRef>
          </c:cat>
          <c:val>
            <c:numRef>
              <c:f>'F6.Credits_Secteur Activités'!$D$6:$D$24</c:f>
              <c:numCache>
                <c:formatCode>#\ ##0_ ;\-#\ ##0\ </c:formatCode>
                <c:ptCount val="19"/>
                <c:pt idx="0">
                  <c:v>4.8554929040100001</c:v>
                </c:pt>
                <c:pt idx="1">
                  <c:v>5.7873091294400005</c:v>
                </c:pt>
                <c:pt idx="2">
                  <c:v>10.343045617229999</c:v>
                </c:pt>
                <c:pt idx="3">
                  <c:v>9.6970001652800004</c:v>
                </c:pt>
                <c:pt idx="4">
                  <c:v>31.407296914939998</c:v>
                </c:pt>
                <c:pt idx="5">
                  <c:v>34.646246410849997</c:v>
                </c:pt>
                <c:pt idx="6">
                  <c:v>40.928109612610008</c:v>
                </c:pt>
                <c:pt idx="7">
                  <c:v>40.454436801050001</c:v>
                </c:pt>
                <c:pt idx="8">
                  <c:v>63.224244319339995</c:v>
                </c:pt>
                <c:pt idx="9">
                  <c:v>70.214543407289995</c:v>
                </c:pt>
                <c:pt idx="10">
                  <c:v>75.535177514780003</c:v>
                </c:pt>
                <c:pt idx="11">
                  <c:v>81.178029944560009</c:v>
                </c:pt>
                <c:pt idx="12">
                  <c:v>94.93238252450999</c:v>
                </c:pt>
                <c:pt idx="13">
                  <c:v>87.393824024289998</c:v>
                </c:pt>
                <c:pt idx="14">
                  <c:v>96.540957073089984</c:v>
                </c:pt>
                <c:pt idx="15">
                  <c:v>109.89171505344001</c:v>
                </c:pt>
                <c:pt idx="16">
                  <c:v>210.27464601771004</c:v>
                </c:pt>
                <c:pt idx="17">
                  <c:v>212.75018100448997</c:v>
                </c:pt>
                <c:pt idx="18">
                  <c:v>376.88438659193997</c:v>
                </c:pt>
              </c:numCache>
            </c:numRef>
          </c:val>
          <c:extLst>
            <c:ext xmlns:c16="http://schemas.microsoft.com/office/drawing/2014/chart" uri="{C3380CC4-5D6E-409C-BE32-E72D297353CC}">
              <c16:uniqueId val="{00000001-B165-4E42-8EDF-BED0D583DDF2}"/>
            </c:ext>
          </c:extLst>
        </c:ser>
        <c:ser>
          <c:idx val="2"/>
          <c:order val="2"/>
          <c:tx>
            <c:strRef>
              <c:f>'F6.Credits_Secteur Activités'!$E$5</c:f>
              <c:strCache>
                <c:ptCount val="1"/>
                <c:pt idx="0">
                  <c:v>2021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'F6.Credits_Secteur Activités'!$A$6:$A$24</c:f>
              <c:strCache>
                <c:ptCount val="19"/>
                <c:pt idx="0">
                  <c:v>Administration publique</c:v>
                </c:pt>
                <c:pt idx="1">
                  <c:v>Enseignement</c:v>
                </c:pt>
                <c:pt idx="2">
                  <c:v>Arts, spectacles et activités récréatives</c:v>
                </c:pt>
                <c:pt idx="3">
                  <c:v>Production et distribution d'eau</c:v>
                </c:pt>
                <c:pt idx="4">
                  <c:v>Santé humaine et action sociale</c:v>
                </c:pt>
                <c:pt idx="5">
                  <c:v>Industries extractives</c:v>
                </c:pt>
                <c:pt idx="6">
                  <c:v>Information et communication</c:v>
                </c:pt>
                <c:pt idx="7">
                  <c:v>Hébergement et restauration</c:v>
                </c:pt>
                <c:pt idx="8">
                  <c:v>Agriculture, sylviculture et pêche</c:v>
                </c:pt>
                <c:pt idx="9">
                  <c:v>Electricité, gaz, vapeur et air conditionné</c:v>
                </c:pt>
                <c:pt idx="10">
                  <c:v>Construction</c:v>
                </c:pt>
                <c:pt idx="11">
                  <c:v>Autres activités de services</c:v>
                </c:pt>
                <c:pt idx="12">
                  <c:v>Activités de services administratifs et de soutien</c:v>
                </c:pt>
                <c:pt idx="13">
                  <c:v>Activités spécialisées, scientifiques et techniques</c:v>
                </c:pt>
                <c:pt idx="14">
                  <c:v>Transports et entreposage</c:v>
                </c:pt>
                <c:pt idx="15">
                  <c:v>Activités financières et d'assurance</c:v>
                </c:pt>
                <c:pt idx="16">
                  <c:v>Commerce</c:v>
                </c:pt>
                <c:pt idx="17">
                  <c:v>Industrie manufacturière</c:v>
                </c:pt>
                <c:pt idx="18">
                  <c:v>Activités immobilières</c:v>
                </c:pt>
              </c:strCache>
            </c:strRef>
          </c:cat>
          <c:val>
            <c:numRef>
              <c:f>'F6.Credits_Secteur Activités'!$E$6:$E$24</c:f>
              <c:numCache>
                <c:formatCode>#\ ##0_ ;\-#\ ##0\ </c:formatCode>
                <c:ptCount val="19"/>
                <c:pt idx="0">
                  <c:v>5.0314359642600008</c:v>
                </c:pt>
                <c:pt idx="1">
                  <c:v>5.8921712717300005</c:v>
                </c:pt>
                <c:pt idx="2">
                  <c:v>9.9466629495499994</c:v>
                </c:pt>
                <c:pt idx="3">
                  <c:v>9.9872488634999996</c:v>
                </c:pt>
                <c:pt idx="4">
                  <c:v>33.427694532880004</c:v>
                </c:pt>
                <c:pt idx="5">
                  <c:v>35.489206785920004</c:v>
                </c:pt>
                <c:pt idx="6">
                  <c:v>42.702998362590002</c:v>
                </c:pt>
                <c:pt idx="7">
                  <c:v>43.178178525329997</c:v>
                </c:pt>
                <c:pt idx="8">
                  <c:v>64.420754735909995</c:v>
                </c:pt>
                <c:pt idx="9">
                  <c:v>78.303471357609993</c:v>
                </c:pt>
                <c:pt idx="10">
                  <c:v>78.576364794600011</c:v>
                </c:pt>
                <c:pt idx="11">
                  <c:v>80.624225338330007</c:v>
                </c:pt>
                <c:pt idx="12">
                  <c:v>93.349007044240011</c:v>
                </c:pt>
                <c:pt idx="13">
                  <c:v>97.628961347259988</c:v>
                </c:pt>
                <c:pt idx="14">
                  <c:v>102.85124277031001</c:v>
                </c:pt>
                <c:pt idx="15">
                  <c:v>119.27359226112999</c:v>
                </c:pt>
                <c:pt idx="16">
                  <c:v>212.67301912194</c:v>
                </c:pt>
                <c:pt idx="17">
                  <c:v>227.70520851659001</c:v>
                </c:pt>
                <c:pt idx="18">
                  <c:v>398.88113826310007</c:v>
                </c:pt>
              </c:numCache>
            </c:numRef>
          </c:val>
          <c:extLst>
            <c:ext xmlns:c16="http://schemas.microsoft.com/office/drawing/2014/chart" uri="{C3380CC4-5D6E-409C-BE32-E72D297353CC}">
              <c16:uniqueId val="{00000002-B165-4E42-8EDF-BED0D583DDF2}"/>
            </c:ext>
          </c:extLst>
        </c:ser>
        <c:ser>
          <c:idx val="3"/>
          <c:order val="3"/>
          <c:spPr>
            <a:solidFill>
              <a:schemeClr val="accent1">
                <a:lumMod val="6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3-B165-4E42-8EDF-BED0D583DDF2}"/>
            </c:ext>
          </c:extLst>
        </c:ser>
        <c:ser>
          <c:idx val="4"/>
          <c:order val="4"/>
          <c:spPr>
            <a:solidFill>
              <a:schemeClr val="accent3">
                <a:lumMod val="6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4-B165-4E42-8EDF-BED0D583DDF2}"/>
            </c:ext>
          </c:extLst>
        </c:ser>
        <c:ser>
          <c:idx val="5"/>
          <c:order val="5"/>
          <c:spPr>
            <a:solidFill>
              <a:schemeClr val="accent5">
                <a:lumMod val="6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5-B165-4E42-8EDF-BED0D583DDF2}"/>
            </c:ext>
          </c:extLst>
        </c:ser>
        <c:ser>
          <c:idx val="6"/>
          <c:order val="6"/>
          <c:spPr>
            <a:solidFill>
              <a:schemeClr val="accent1">
                <a:lumMod val="80000"/>
                <a:lumOff val="2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6-B165-4E42-8EDF-BED0D583DDF2}"/>
            </c:ext>
          </c:extLst>
        </c:ser>
        <c:ser>
          <c:idx val="7"/>
          <c:order val="7"/>
          <c:spPr>
            <a:solidFill>
              <a:schemeClr val="accent3">
                <a:lumMod val="80000"/>
                <a:lumOff val="2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7-B165-4E42-8EDF-BED0D583DDF2}"/>
            </c:ext>
          </c:extLst>
        </c:ser>
        <c:ser>
          <c:idx val="11"/>
          <c:order val="8"/>
          <c:spPr>
            <a:solidFill>
              <a:schemeClr val="accent5">
                <a:lumMod val="8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8-B165-4E42-8EDF-BED0D583DDF2}"/>
            </c:ext>
          </c:extLst>
        </c:ser>
        <c:ser>
          <c:idx val="12"/>
          <c:order val="9"/>
          <c:spPr>
            <a:solidFill>
              <a:schemeClr val="accent1">
                <a:lumMod val="60000"/>
                <a:lumOff val="4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9-B165-4E42-8EDF-BED0D583DDF2}"/>
            </c:ext>
          </c:extLst>
        </c:ser>
        <c:ser>
          <c:idx val="13"/>
          <c:order val="10"/>
          <c:spPr>
            <a:solidFill>
              <a:schemeClr val="accent3">
                <a:lumMod val="60000"/>
                <a:lumOff val="4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A-B165-4E42-8EDF-BED0D583DDF2}"/>
            </c:ext>
          </c:extLst>
        </c:ser>
        <c:ser>
          <c:idx val="14"/>
          <c:order val="11"/>
          <c:spPr>
            <a:solidFill>
              <a:schemeClr val="accent5">
                <a:lumMod val="60000"/>
                <a:lumOff val="4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B-B165-4E42-8EDF-BED0D583DDF2}"/>
            </c:ext>
          </c:extLst>
        </c:ser>
        <c:ser>
          <c:idx val="15"/>
          <c:order val="12"/>
          <c:spPr>
            <a:solidFill>
              <a:schemeClr val="accent1">
                <a:lumMod val="50000"/>
              </a:schemeClr>
            </a:solidFill>
            <a:ln>
              <a:noFill/>
            </a:ln>
            <a:effectLst/>
          </c:spPr>
          <c:invertIfNegative val="0"/>
          <c:cat>
            <c:strLit>
              <c:ptCount val="24"/>
              <c:pt idx="0">
                <c:v>En milliards d'euros</c:v>
              </c:pt>
              <c:pt idx="2">
                <c:v>Produit net d'exploitation bancaire (a)</c:v>
              </c:pt>
              <c:pt idx="3">
                <c:v>Opérations de trésorerie interbancaire</c:v>
              </c:pt>
              <c:pt idx="4">
                <c:v>Opérations avec la clientèle</c:v>
              </c:pt>
              <c:pt idx="5">
                <c:v>Opérations sur titres (b)</c:v>
              </c:pt>
              <c:pt idx="6">
                <c:v>dont pensions livrées</c:v>
              </c:pt>
              <c:pt idx="7">
                <c:v>Opérations de crédit-bail</c:v>
              </c:pt>
              <c:pt idx="8">
                <c:v>Opérations de hors-bilan</c:v>
              </c:pt>
              <c:pt idx="9">
                <c:v>Opérations de services financiers</c:v>
              </c:pt>
              <c:pt idx="10">
                <c:v>Autres produits d'exploitation bancaire</c:v>
              </c:pt>
              <c:pt idx="11">
                <c:v>Produits accesoires et divers nets</c:v>
              </c:pt>
              <c:pt idx="12">
                <c:v>Produit net bancaire (c)</c:v>
              </c:pt>
              <c:pt idx="13">
                <c:v>Frais généraux</c:v>
              </c:pt>
              <c:pt idx="14">
                <c:v>Frais de personnel</c:v>
              </c:pt>
              <c:pt idx="15">
                <c:v>Autres frais généraux</c:v>
              </c:pt>
              <c:pt idx="16">
                <c:v>Dotations aux amortissements et aux provisions sur immobilisations corporelles et incorporelles</c:v>
              </c:pt>
              <c:pt idx="17">
                <c:v>Résultat brut d'exploitation</c:v>
              </c:pt>
              <c:pt idx="18">
                <c:v>Dotations nettes aux provisions et pertes nettes sur créances irrécupérables (d)</c:v>
              </c:pt>
              <c:pt idx="19">
                <c:v>Dotations nettes aux provisions pour risques et charges</c:v>
              </c:pt>
              <c:pt idx="20">
                <c:v>Résultat d'exploitation</c:v>
              </c:pt>
              <c:pt idx="21">
                <c:v>Gains nets sur actifs immobilisés</c:v>
              </c:pt>
              <c:pt idx="22">
                <c:v>Résultat courant avant impôt</c:v>
              </c:pt>
              <c:pt idx="23">
                <c:v>Résultat net</c:v>
              </c:pt>
            </c:strLit>
          </c:cat>
          <c:val>
            <c:numRef>
              <c:f>{}</c:f>
            </c:numRef>
          </c:val>
          <c:extLst>
            <c:ext xmlns:c16="http://schemas.microsoft.com/office/drawing/2014/chart" uri="{C3380CC4-5D6E-409C-BE32-E72D297353CC}">
              <c16:uniqueId val="{0000000C-B165-4E42-8EDF-BED0D583DDF2}"/>
            </c:ext>
          </c:extLst>
        </c:ser>
        <c:dLbls>
          <c:showLegendKey val="0"/>
          <c:showVal val="0"/>
          <c:showCatName val="0"/>
          <c:showSerName val="0"/>
          <c:showPercent val="0"/>
          <c:showBubbleSize val="0"/>
        </c:dLbls>
        <c:gapWidth val="219"/>
        <c:axId val="528925752"/>
        <c:axId val="528917880"/>
      </c:barChart>
      <c:catAx>
        <c:axId val="528925752"/>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28917880"/>
        <c:crosses val="autoZero"/>
        <c:auto val="1"/>
        <c:lblAlgn val="ctr"/>
        <c:lblOffset val="100"/>
        <c:noMultiLvlLbl val="0"/>
      </c:catAx>
      <c:valAx>
        <c:axId val="528917880"/>
        <c:scaling>
          <c:orientation val="minMax"/>
          <c:max val="400"/>
        </c:scaling>
        <c:delete val="0"/>
        <c:axPos val="b"/>
        <c:majorGridlines>
          <c:spPr>
            <a:ln w="9525" cap="flat" cmpd="sng" algn="ctr">
              <a:solidFill>
                <a:schemeClr val="tx1">
                  <a:lumMod val="15000"/>
                  <a:lumOff val="85000"/>
                </a:schemeClr>
              </a:solidFill>
              <a:round/>
            </a:ln>
            <a:effectLst/>
          </c:spPr>
        </c:majorGridlines>
        <c:numFmt formatCode="#\ ##0_ ;\-#\ ##0\ "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28925752"/>
        <c:crosses val="autoZero"/>
        <c:crossBetween val="between"/>
      </c:valAx>
      <c:spPr>
        <a:noFill/>
        <a:ln>
          <a:noFill/>
        </a:ln>
        <a:effectLst/>
      </c:spPr>
    </c:plotArea>
    <c:legend>
      <c:legendPos val="b"/>
      <c:layout>
        <c:manualLayout>
          <c:xMode val="edge"/>
          <c:yMode val="edge"/>
          <c:x val="0.82658569016382899"/>
          <c:y val="0.2497064573159809"/>
          <c:w val="4.5943368073524789E-2"/>
          <c:h val="0.1414511242474512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2763260959165438E-2"/>
          <c:y val="3.780488375581368E-2"/>
          <c:w val="0.92723673904083459"/>
          <c:h val="0.78484340943094333"/>
        </c:manualLayout>
      </c:layout>
      <c:lineChart>
        <c:grouping val="standard"/>
        <c:varyColors val="0"/>
        <c:ser>
          <c:idx val="0"/>
          <c:order val="0"/>
          <c:tx>
            <c:strRef>
              <c:f>'F6.Taux_NPL'!$B$5</c:f>
              <c:strCache>
                <c:ptCount val="1"/>
                <c:pt idx="0">
                  <c:v>Ménages</c:v>
                </c:pt>
              </c:strCache>
            </c:strRef>
          </c:tx>
          <c:marker>
            <c:symbol val="none"/>
          </c:marker>
          <c:dLbls>
            <c:spPr>
              <a:noFill/>
              <a:ln>
                <a:noFill/>
              </a:ln>
              <a:effectLst/>
            </c:spPr>
            <c:txPr>
              <a:bodyPr wrap="square" lIns="38100" tIns="19050" rIns="38100" bIns="19050" anchor="ctr">
                <a:spAutoFit/>
              </a:bodyPr>
              <a:lstStyle/>
              <a:p>
                <a:pPr>
                  <a:defRPr sz="1050" b="1">
                    <a:solidFill>
                      <a:srgbClr val="4A7EBB"/>
                    </a:solidFill>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'F6.Taux_NPL'!$B$6:$H$6</c15:sqref>
                  </c15:fullRef>
                </c:ext>
              </c:extLst>
              <c:f>'F6.Taux_NPL'!$C$6:$H$6</c:f>
              <c:numCache>
                <c:formatCode>General</c:formatCode>
                <c:ptCount val="6"/>
                <c:pt idx="0">
                  <c:v>2016</c:v>
                </c:pt>
                <c:pt idx="1">
                  <c:v>2017</c:v>
                </c:pt>
                <c:pt idx="2">
                  <c:v>2018</c:v>
                </c:pt>
                <c:pt idx="3">
                  <c:v>2019</c:v>
                </c:pt>
                <c:pt idx="4">
                  <c:v>2020</c:v>
                </c:pt>
                <c:pt idx="5">
                  <c:v>2021</c:v>
                </c:pt>
              </c:numCache>
            </c:numRef>
          </c:cat>
          <c:val>
            <c:numRef>
              <c:extLst>
                <c:ext xmlns:c15="http://schemas.microsoft.com/office/drawing/2012/chart" uri="{02D57815-91ED-43cb-92C2-25804820EDAC}">
                  <c15:fullRef>
                    <c15:sqref>'F6.Taux_NPL'!$B$7:$H$7</c15:sqref>
                  </c15:fullRef>
                </c:ext>
              </c:extLst>
              <c:f>'F6.Taux_NPL'!$C$7:$H$7</c:f>
              <c:numCache>
                <c:formatCode>0.0%</c:formatCode>
                <c:ptCount val="6"/>
                <c:pt idx="0">
                  <c:v>4.0837893527903506E-2</c:v>
                </c:pt>
                <c:pt idx="1">
                  <c:v>3.6181976153952106E-2</c:v>
                </c:pt>
                <c:pt idx="2">
                  <c:v>3.2340866522245888E-2</c:v>
                </c:pt>
                <c:pt idx="3">
                  <c:v>2.9176500853352171E-2</c:v>
                </c:pt>
                <c:pt idx="4">
                  <c:v>2.6269751118413152E-2</c:v>
                </c:pt>
                <c:pt idx="5">
                  <c:v>2.6269751118413152E-2</c:v>
                </c:pt>
              </c:numCache>
            </c:numRef>
          </c:val>
          <c:smooth val="0"/>
          <c:extLst>
            <c:ext xmlns:c16="http://schemas.microsoft.com/office/drawing/2014/chart" uri="{C3380CC4-5D6E-409C-BE32-E72D297353CC}">
              <c16:uniqueId val="{00000000-5662-493A-87A2-710D19CD61D4}"/>
            </c:ext>
          </c:extLst>
        </c:ser>
        <c:ser>
          <c:idx val="1"/>
          <c:order val="1"/>
          <c:tx>
            <c:strRef>
              <c:f>'F6.Taux_NPL'!$I$5</c:f>
              <c:strCache>
                <c:ptCount val="1"/>
                <c:pt idx="0">
                  <c:v>Entreprises non financières</c:v>
                </c:pt>
              </c:strCache>
            </c:strRef>
          </c:tx>
          <c:spPr>
            <a:ln>
              <a:solidFill>
                <a:srgbClr val="70AD47"/>
              </a:solidFill>
            </a:ln>
          </c:spPr>
          <c:marker>
            <c:symbol val="none"/>
          </c:marker>
          <c:dLbls>
            <c:dLbl>
              <c:idx val="4"/>
              <c:layout>
                <c:manualLayout>
                  <c:x val="-7.5602946087910058E-2"/>
                  <c:y val="-2.5879763424065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62-493A-87A2-710D19CD61D4}"/>
                </c:ext>
              </c:extLst>
            </c:dLbl>
            <c:dLbl>
              <c:idx val="5"/>
              <c:layout>
                <c:manualLayout>
                  <c:x val="-7.8175145886441567E-4"/>
                  <c:y val="-3.1547980917106107E-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62-493A-87A2-710D19CD61D4}"/>
                </c:ext>
              </c:extLst>
            </c:dLbl>
            <c:spPr>
              <a:noFill/>
              <a:ln>
                <a:noFill/>
              </a:ln>
              <a:effectLst/>
            </c:spPr>
            <c:txPr>
              <a:bodyPr wrap="square" lIns="38100" tIns="19050" rIns="38100" bIns="19050" anchor="ctr">
                <a:spAutoFit/>
              </a:bodyPr>
              <a:lstStyle/>
              <a:p>
                <a:pPr>
                  <a:defRPr sz="1050" b="1">
                    <a:solidFill>
                      <a:srgbClr val="70AD47"/>
                    </a:solidFill>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'F6.Taux_NPL'!$B$6:$H$6</c15:sqref>
                  </c15:fullRef>
                </c:ext>
              </c:extLst>
              <c:f>'F6.Taux_NPL'!$C$6:$H$6</c:f>
              <c:numCache>
                <c:formatCode>General</c:formatCode>
                <c:ptCount val="6"/>
                <c:pt idx="0">
                  <c:v>2016</c:v>
                </c:pt>
                <c:pt idx="1">
                  <c:v>2017</c:v>
                </c:pt>
                <c:pt idx="2">
                  <c:v>2018</c:v>
                </c:pt>
                <c:pt idx="3">
                  <c:v>2019</c:v>
                </c:pt>
                <c:pt idx="4">
                  <c:v>2020</c:v>
                </c:pt>
                <c:pt idx="5">
                  <c:v>2021</c:v>
                </c:pt>
              </c:numCache>
            </c:numRef>
          </c:cat>
          <c:val>
            <c:numRef>
              <c:extLst>
                <c:ext xmlns:c15="http://schemas.microsoft.com/office/drawing/2012/chart" uri="{02D57815-91ED-43cb-92C2-25804820EDAC}">
                  <c15:fullRef>
                    <c15:sqref>'F6.Taux_NPL'!$I$7:$O$7</c15:sqref>
                  </c15:fullRef>
                </c:ext>
              </c:extLst>
              <c:f>'F6.Taux_NPL'!$J$7:$O$7</c:f>
              <c:numCache>
                <c:formatCode>0.0%</c:formatCode>
                <c:ptCount val="6"/>
                <c:pt idx="0">
                  <c:v>5.8695092815432698E-2</c:v>
                </c:pt>
                <c:pt idx="1">
                  <c:v>5.160352893224994E-2</c:v>
                </c:pt>
                <c:pt idx="2">
                  <c:v>4.3952602738065671E-2</c:v>
                </c:pt>
                <c:pt idx="3">
                  <c:v>3.9542246957516181E-2</c:v>
                </c:pt>
                <c:pt idx="4">
                  <c:v>3.8948511194536573E-2</c:v>
                </c:pt>
                <c:pt idx="5">
                  <c:v>3.474232958117409E-2</c:v>
                </c:pt>
              </c:numCache>
            </c:numRef>
          </c:val>
          <c:smooth val="0"/>
          <c:extLst>
            <c:ext xmlns:c16="http://schemas.microsoft.com/office/drawing/2014/chart" uri="{C3380CC4-5D6E-409C-BE32-E72D297353CC}">
              <c16:uniqueId val="{00000003-5662-493A-87A2-710D19CD61D4}"/>
            </c:ext>
          </c:extLst>
        </c:ser>
        <c:ser>
          <c:idx val="2"/>
          <c:order val="2"/>
          <c:tx>
            <c:strRef>
              <c:f>'F6.Taux_NPL'!$P$5</c:f>
              <c:strCache>
                <c:ptCount val="1"/>
                <c:pt idx="0">
                  <c:v>Grandes entreprises</c:v>
                </c:pt>
              </c:strCache>
            </c:strRef>
          </c:tx>
          <c:spPr>
            <a:ln>
              <a:solidFill>
                <a:srgbClr val="ED7D31"/>
              </a:solidFill>
            </a:ln>
          </c:spPr>
          <c:marker>
            <c:symbol val="none"/>
          </c:marker>
          <c:dLbls>
            <c:dLbl>
              <c:idx val="3"/>
              <c:layout>
                <c:manualLayout>
                  <c:x val="-4.4586352821075162E-2"/>
                  <c:y val="-2.58797634240656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662-493A-87A2-710D19CD61D4}"/>
                </c:ext>
              </c:extLst>
            </c:dLbl>
            <c:dLbl>
              <c:idx val="4"/>
              <c:layout>
                <c:manualLayout>
                  <c:x val="-3.8770741583543621E-2"/>
                  <c:y val="3.25881919929672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662-493A-87A2-710D19CD61D4}"/>
                </c:ext>
              </c:extLst>
            </c:dLbl>
            <c:dLbl>
              <c:idx val="5"/>
              <c:layout>
                <c:manualLayout>
                  <c:x val="-2.7733750351082464E-3"/>
                  <c:y val="5.839041813674523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662-493A-87A2-710D19CD61D4}"/>
                </c:ext>
              </c:extLst>
            </c:dLbl>
            <c:spPr>
              <a:noFill/>
              <a:ln>
                <a:noFill/>
              </a:ln>
              <a:effectLst/>
            </c:spPr>
            <c:txPr>
              <a:bodyPr wrap="square" lIns="38100" tIns="19050" rIns="38100" bIns="19050" anchor="ctr">
                <a:spAutoFit/>
              </a:bodyPr>
              <a:lstStyle/>
              <a:p>
                <a:pPr>
                  <a:defRPr sz="1050" b="1">
                    <a:solidFill>
                      <a:srgbClr val="ED7D31"/>
                    </a:solidFill>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'F6.Taux_NPL'!$B$6:$H$6</c15:sqref>
                  </c15:fullRef>
                </c:ext>
              </c:extLst>
              <c:f>'F6.Taux_NPL'!$C$6:$H$6</c:f>
              <c:numCache>
                <c:formatCode>General</c:formatCode>
                <c:ptCount val="6"/>
                <c:pt idx="0">
                  <c:v>2016</c:v>
                </c:pt>
                <c:pt idx="1">
                  <c:v>2017</c:v>
                </c:pt>
                <c:pt idx="2">
                  <c:v>2018</c:v>
                </c:pt>
                <c:pt idx="3">
                  <c:v>2019</c:v>
                </c:pt>
                <c:pt idx="4">
                  <c:v>2020</c:v>
                </c:pt>
                <c:pt idx="5">
                  <c:v>2021</c:v>
                </c:pt>
              </c:numCache>
            </c:numRef>
          </c:cat>
          <c:val>
            <c:numRef>
              <c:extLst>
                <c:ext xmlns:c15="http://schemas.microsoft.com/office/drawing/2012/chart" uri="{02D57815-91ED-43cb-92C2-25804820EDAC}">
                  <c15:fullRef>
                    <c15:sqref>'F6.Taux_NPL'!$P$7:$V$7</c15:sqref>
                  </c15:fullRef>
                </c:ext>
              </c:extLst>
              <c:f>'F6.Taux_NPL'!$Q$7:$V$7</c:f>
              <c:numCache>
                <c:formatCode>0.0%</c:formatCode>
                <c:ptCount val="6"/>
                <c:pt idx="0">
                  <c:v>4.83872065331463E-2</c:v>
                </c:pt>
                <c:pt idx="1">
                  <c:v>4.211400916308243E-2</c:v>
                </c:pt>
                <c:pt idx="2">
                  <c:v>3.387187333101109E-2</c:v>
                </c:pt>
                <c:pt idx="3">
                  <c:v>3.2666205847540923E-2</c:v>
                </c:pt>
                <c:pt idx="4">
                  <c:v>3.4928453641018833E-2</c:v>
                </c:pt>
                <c:pt idx="5">
                  <c:v>3.0044901625894006E-2</c:v>
                </c:pt>
              </c:numCache>
            </c:numRef>
          </c:val>
          <c:smooth val="0"/>
          <c:extLst>
            <c:ext xmlns:c16="http://schemas.microsoft.com/office/drawing/2014/chart" uri="{C3380CC4-5D6E-409C-BE32-E72D297353CC}">
              <c16:uniqueId val="{00000007-5662-493A-87A2-710D19CD61D4}"/>
            </c:ext>
          </c:extLst>
        </c:ser>
        <c:ser>
          <c:idx val="3"/>
          <c:order val="3"/>
          <c:tx>
            <c:strRef>
              <c:f>'F6.Taux_NPL'!$W$5</c:f>
              <c:strCache>
                <c:ptCount val="1"/>
                <c:pt idx="0">
                  <c:v>PME</c:v>
                </c:pt>
              </c:strCache>
            </c:strRef>
          </c:tx>
          <c:marker>
            <c:symbol val="none"/>
          </c:marker>
          <c:dLbls>
            <c:dLbl>
              <c:idx val="5"/>
              <c:layout>
                <c:manualLayout>
                  <c:x val="-2.8033277991289236E-3"/>
                  <c:y val="-1.5701783866285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62-493A-87A2-710D19CD61D4}"/>
                </c:ext>
              </c:extLst>
            </c:dLbl>
            <c:spPr>
              <a:noFill/>
              <a:ln>
                <a:noFill/>
              </a:ln>
              <a:effectLst/>
            </c:spPr>
            <c:txPr>
              <a:bodyPr wrap="square" lIns="38100" tIns="19050" rIns="38100" bIns="19050" anchor="ctr">
                <a:spAutoFit/>
              </a:bodyPr>
              <a:lstStyle/>
              <a:p>
                <a:pPr>
                  <a:defRPr sz="1050" b="1">
                    <a:solidFill>
                      <a:srgbClr val="7D60A0"/>
                    </a:solidFill>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'F6.Taux_NPL'!$B$6:$H$6</c15:sqref>
                  </c15:fullRef>
                </c:ext>
              </c:extLst>
              <c:f>'F6.Taux_NPL'!$C$6:$H$6</c:f>
              <c:numCache>
                <c:formatCode>General</c:formatCode>
                <c:ptCount val="6"/>
                <c:pt idx="0">
                  <c:v>2016</c:v>
                </c:pt>
                <c:pt idx="1">
                  <c:v>2017</c:v>
                </c:pt>
                <c:pt idx="2">
                  <c:v>2018</c:v>
                </c:pt>
                <c:pt idx="3">
                  <c:v>2019</c:v>
                </c:pt>
                <c:pt idx="4">
                  <c:v>2020</c:v>
                </c:pt>
                <c:pt idx="5">
                  <c:v>2021</c:v>
                </c:pt>
              </c:numCache>
            </c:numRef>
          </c:cat>
          <c:val>
            <c:numRef>
              <c:extLst>
                <c:ext xmlns:c15="http://schemas.microsoft.com/office/drawing/2012/chart" uri="{02D57815-91ED-43cb-92C2-25804820EDAC}">
                  <c15:fullRef>
                    <c15:sqref>'F6.Taux_NPL'!$W$7:$AC$7</c15:sqref>
                  </c15:fullRef>
                </c:ext>
              </c:extLst>
              <c:f>'F6.Taux_NPL'!$X$7:$AC$7</c:f>
              <c:numCache>
                <c:formatCode>0.0%</c:formatCode>
                <c:ptCount val="6"/>
                <c:pt idx="0">
                  <c:v>8.30655998005847E-2</c:v>
                </c:pt>
                <c:pt idx="1">
                  <c:v>6.6639857311239795E-2</c:v>
                </c:pt>
                <c:pt idx="2">
                  <c:v>5.9332372633681144E-2</c:v>
                </c:pt>
                <c:pt idx="3">
                  <c:v>4.9565440585040817E-2</c:v>
                </c:pt>
                <c:pt idx="4">
                  <c:v>4.3773176592151242E-2</c:v>
                </c:pt>
                <c:pt idx="5">
                  <c:v>4.0254110606211993E-2</c:v>
                </c:pt>
              </c:numCache>
            </c:numRef>
          </c:val>
          <c:smooth val="0"/>
          <c:extLst>
            <c:ext xmlns:c16="http://schemas.microsoft.com/office/drawing/2014/chart" uri="{C3380CC4-5D6E-409C-BE32-E72D297353CC}">
              <c16:uniqueId val="{00000009-5662-493A-87A2-710D19CD61D4}"/>
            </c:ext>
          </c:extLst>
        </c:ser>
        <c:dLbls>
          <c:dLblPos val="t"/>
          <c:showLegendKey val="0"/>
          <c:showVal val="1"/>
          <c:showCatName val="0"/>
          <c:showSerName val="0"/>
          <c:showPercent val="0"/>
          <c:showBubbleSize val="0"/>
        </c:dLbls>
        <c:smooth val="0"/>
        <c:axId val="362756736"/>
        <c:axId val="362774912"/>
      </c:lineChart>
      <c:catAx>
        <c:axId val="362756736"/>
        <c:scaling>
          <c:orientation val="minMax"/>
        </c:scaling>
        <c:delete val="0"/>
        <c:axPos val="b"/>
        <c:majorGridlines>
          <c:spPr>
            <a:ln w="3810">
              <a:noFill/>
              <a:prstDash val="solid"/>
            </a:ln>
          </c:spPr>
        </c:majorGridlines>
        <c:numFmt formatCode="General" sourceLinked="0"/>
        <c:majorTickMark val="out"/>
        <c:minorTickMark val="none"/>
        <c:tickLblPos val="low"/>
        <c:spPr>
          <a:ln w="9525">
            <a:solidFill>
              <a:srgbClr val="000000"/>
            </a:solidFill>
            <a:prstDash val="solid"/>
          </a:ln>
        </c:spPr>
        <c:txPr>
          <a:bodyPr/>
          <a:lstStyle/>
          <a:p>
            <a:pPr>
              <a:defRPr sz="1050">
                <a:solidFill>
                  <a:srgbClr val="000000"/>
                </a:solidFill>
                <a:latin typeface="Calibri"/>
                <a:ea typeface="Calibri"/>
                <a:cs typeface="Calibri"/>
              </a:defRPr>
            </a:pPr>
            <a:endParaRPr lang="fr-FR"/>
          </a:p>
        </c:txPr>
        <c:crossAx val="362774912"/>
        <c:crossesAt val="0"/>
        <c:auto val="1"/>
        <c:lblAlgn val="ctr"/>
        <c:lblOffset val="100"/>
        <c:noMultiLvlLbl val="0"/>
      </c:catAx>
      <c:valAx>
        <c:axId val="362774912"/>
        <c:scaling>
          <c:orientation val="minMax"/>
          <c:max val="0.1"/>
        </c:scaling>
        <c:delete val="0"/>
        <c:axPos val="l"/>
        <c:majorGridlines>
          <c:spPr>
            <a:ln w="3810">
              <a:solidFill>
                <a:srgbClr val="D9D9D9"/>
              </a:solidFill>
              <a:prstDash val="solid"/>
            </a:ln>
          </c:spPr>
        </c:majorGridlines>
        <c:numFmt formatCode="0%" sourceLinked="0"/>
        <c:majorTickMark val="out"/>
        <c:minorTickMark val="none"/>
        <c:tickLblPos val="nextTo"/>
        <c:spPr>
          <a:ln w="9525">
            <a:solidFill>
              <a:srgbClr val="000000"/>
            </a:solidFill>
            <a:prstDash val="solid"/>
          </a:ln>
        </c:spPr>
        <c:txPr>
          <a:bodyPr/>
          <a:lstStyle/>
          <a:p>
            <a:pPr>
              <a:defRPr sz="1050">
                <a:solidFill>
                  <a:srgbClr val="000000"/>
                </a:solidFill>
                <a:latin typeface="Calibri"/>
                <a:ea typeface="Calibri"/>
                <a:cs typeface="Calibri"/>
              </a:defRPr>
            </a:pPr>
            <a:endParaRPr lang="fr-FR"/>
          </a:p>
        </c:txPr>
        <c:crossAx val="362756736"/>
        <c:crosses val="autoZero"/>
        <c:crossBetween val="between"/>
        <c:majorUnit val="2.0000000000000004E-2"/>
        <c:minorUnit val="4.000000000000001E-3"/>
      </c:valAx>
      <c:spPr>
        <a:solidFill>
          <a:sysClr val="window" lastClr="FFFFFF"/>
        </a:solidFill>
        <a:ln>
          <a:noFill/>
          <a:prstDash val="solid"/>
        </a:ln>
        <a:effectLst/>
        <a:extLst>
          <a:ext uri="{91240B29-F687-4F45-9708-019B960494DF}">
            <a14:hiddenLine xmlns:a14="http://schemas.microsoft.com/office/drawing/2010/main">
              <a:solidFill>
                <a:srgbClr val="D9D9D9"/>
              </a:solidFill>
              <a:prstDash val="solid"/>
            </a14:hiddenLine>
          </a:ext>
        </a:extLst>
      </c:spPr>
    </c:plotArea>
    <c:legend>
      <c:legendPos val="b"/>
      <c:layout>
        <c:manualLayout>
          <c:xMode val="edge"/>
          <c:yMode val="edge"/>
          <c:x val="4.3083171075556457E-3"/>
          <c:y val="0.90047429733595608"/>
          <c:w val="0.9937827530531731"/>
          <c:h val="8.13659915798043E-2"/>
        </c:manualLayout>
      </c:layout>
      <c:overlay val="0"/>
      <c:txPr>
        <a:bodyPr/>
        <a:lstStyle/>
        <a:p>
          <a:pPr>
            <a:defRPr sz="1050">
              <a:solidFill>
                <a:srgbClr val="000000"/>
              </a:solidFill>
              <a:latin typeface="Calibri"/>
              <a:ea typeface="Calibri"/>
              <a:cs typeface="Calibri"/>
            </a:defRPr>
          </a:pPr>
          <a:endParaRPr lang="fr-FR"/>
        </a:p>
      </c:txPr>
    </c:legend>
    <c:plotVisOnly val="1"/>
    <c:dispBlanksAs val="gap"/>
    <c:showDLblsOverMax val="0"/>
  </c:chart>
  <c:spPr>
    <a:ln w="9525">
      <a:noFill/>
    </a:ln>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071775200980481"/>
          <c:y val="8.1818295487225287E-2"/>
          <c:w val="0.85207463468187783"/>
          <c:h val="0.74121056135995977"/>
        </c:manualLayout>
      </c:layout>
      <c:barChart>
        <c:barDir val="col"/>
        <c:grouping val="stacked"/>
        <c:varyColors val="0"/>
        <c:ser>
          <c:idx val="0"/>
          <c:order val="0"/>
          <c:tx>
            <c:strRef>
              <c:f>'F6.Taux_NPL %'!$B$5</c:f>
              <c:strCache>
                <c:ptCount val="1"/>
                <c:pt idx="0">
                  <c:v>Prêts performants</c:v>
                </c:pt>
              </c:strCache>
            </c:strRef>
          </c:tx>
          <c:spPr>
            <a:solidFill>
              <a:schemeClr val="accent1"/>
            </a:solidFill>
            <a:ln>
              <a:noFill/>
            </a:ln>
            <a:effectLst/>
          </c:spPr>
          <c:invertIfNegative val="0"/>
          <c:dLbls>
            <c:delete val="1"/>
          </c:dLbls>
          <c:cat>
            <c:strRef>
              <c:f>'F6.Taux_NPL %'!$A$6:$A$9</c:f>
              <c:strCache>
                <c:ptCount val="4"/>
                <c:pt idx="0">
                  <c:v>PME</c:v>
                </c:pt>
                <c:pt idx="1">
                  <c:v>Grandes Entreprises</c:v>
                </c:pt>
                <c:pt idx="2">
                  <c:v>Ménages</c:v>
                </c:pt>
                <c:pt idx="3">
                  <c:v>Ménages et entreprises</c:v>
                </c:pt>
              </c:strCache>
            </c:strRef>
          </c:cat>
          <c:val>
            <c:numRef>
              <c:f>'F6.Taux_NPL %'!$B$6:$B$9</c:f>
              <c:numCache>
                <c:formatCode>#\ ##0_ ;\-#\ ##0\ </c:formatCode>
                <c:ptCount val="4"/>
                <c:pt idx="0">
                  <c:v>781.52039632022002</c:v>
                </c:pt>
                <c:pt idx="1">
                  <c:v>926.76049665886978</c:v>
                </c:pt>
                <c:pt idx="2">
                  <c:v>1959.63834153376</c:v>
                </c:pt>
                <c:pt idx="3">
                  <c:v>3667.9192345128499</c:v>
                </c:pt>
              </c:numCache>
            </c:numRef>
          </c:val>
          <c:extLst>
            <c:ext xmlns:c16="http://schemas.microsoft.com/office/drawing/2014/chart" uri="{C3380CC4-5D6E-409C-BE32-E72D297353CC}">
              <c16:uniqueId val="{00000000-2147-4119-9620-E30E9D884181}"/>
            </c:ext>
          </c:extLst>
        </c:ser>
        <c:ser>
          <c:idx val="1"/>
          <c:order val="1"/>
          <c:tx>
            <c:strRef>
              <c:f>'F6.Taux_NPL %'!$C$5</c:f>
              <c:strCache>
                <c:ptCount val="1"/>
                <c:pt idx="0">
                  <c:v>Prêts non performants</c:v>
                </c:pt>
              </c:strCache>
            </c:strRef>
          </c:tx>
          <c:spPr>
            <a:solidFill>
              <a:schemeClr val="accent2"/>
            </a:solidFill>
            <a:ln>
              <a:noFill/>
            </a:ln>
            <a:effectLst/>
          </c:spPr>
          <c:invertIfNegative val="0"/>
          <c:dLbls>
            <c:delete val="1"/>
          </c:dLbls>
          <c:cat>
            <c:strRef>
              <c:f>'F6.Taux_NPL %'!$A$6:$A$9</c:f>
              <c:strCache>
                <c:ptCount val="4"/>
                <c:pt idx="0">
                  <c:v>PME</c:v>
                </c:pt>
                <c:pt idx="1">
                  <c:v>Grandes Entreprises</c:v>
                </c:pt>
                <c:pt idx="2">
                  <c:v>Ménages</c:v>
                </c:pt>
                <c:pt idx="3">
                  <c:v>Ménages et entreprises</c:v>
                </c:pt>
              </c:strCache>
            </c:strRef>
          </c:cat>
          <c:val>
            <c:numRef>
              <c:f>'F6.Taux_NPL %'!$C$6:$C$9</c:f>
              <c:numCache>
                <c:formatCode>#\ ##0_ ;\-#\ ##0\ </c:formatCode>
                <c:ptCount val="4"/>
                <c:pt idx="0">
                  <c:v>32.778893686490001</c:v>
                </c:pt>
                <c:pt idx="1">
                  <c:v>28.706924680900002</c:v>
                </c:pt>
                <c:pt idx="2">
                  <c:v>47.05667637893</c:v>
                </c:pt>
                <c:pt idx="3">
                  <c:v>108.54249474632</c:v>
                </c:pt>
              </c:numCache>
            </c:numRef>
          </c:val>
          <c:extLst>
            <c:ext xmlns:c16="http://schemas.microsoft.com/office/drawing/2014/chart" uri="{C3380CC4-5D6E-409C-BE32-E72D297353CC}">
              <c16:uniqueId val="{00000001-2147-4119-9620-E30E9D884181}"/>
            </c:ext>
          </c:extLst>
        </c:ser>
        <c:dLbls>
          <c:dLblPos val="ctr"/>
          <c:showLegendKey val="0"/>
          <c:showVal val="1"/>
          <c:showCatName val="0"/>
          <c:showSerName val="0"/>
          <c:showPercent val="0"/>
          <c:showBubbleSize val="0"/>
        </c:dLbls>
        <c:gapWidth val="150"/>
        <c:overlap val="100"/>
        <c:axId val="1027464344"/>
        <c:axId val="1027466968"/>
      </c:barChart>
      <c:lineChart>
        <c:grouping val="standard"/>
        <c:varyColors val="0"/>
        <c:ser>
          <c:idx val="2"/>
          <c:order val="2"/>
          <c:spPr>
            <a:ln w="28575" cap="rnd">
              <a:noFill/>
              <a:round/>
            </a:ln>
            <a:effectLst/>
          </c:spPr>
          <c:marker>
            <c:symbol val="none"/>
          </c:marker>
          <c:dPt>
            <c:idx val="2"/>
            <c:marker>
              <c:symbol val="none"/>
            </c:marker>
            <c:bubble3D val="0"/>
            <c:spPr>
              <a:ln w="28575" cap="rnd">
                <a:noFill/>
                <a:round/>
              </a:ln>
              <a:effectLst/>
            </c:spPr>
            <c:extLst>
              <c:ext xmlns:c16="http://schemas.microsoft.com/office/drawing/2014/chart" uri="{C3380CC4-5D6E-409C-BE32-E72D297353CC}">
                <c16:uniqueId val="{00000003-2147-4119-9620-E30E9D884181}"/>
              </c:ext>
            </c:extLst>
          </c:dPt>
          <c:dLbls>
            <c:spPr>
              <a:noFill/>
              <a:ln>
                <a:solidFill>
                  <a:schemeClr val="tx1"/>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'F6.Taux_NPL %'!$A$6:$A$9</c:f>
              <c:strCache>
                <c:ptCount val="4"/>
                <c:pt idx="0">
                  <c:v>PME</c:v>
                </c:pt>
                <c:pt idx="1">
                  <c:v>Grandes Entreprises</c:v>
                </c:pt>
                <c:pt idx="2">
                  <c:v>Ménages</c:v>
                </c:pt>
                <c:pt idx="3">
                  <c:v>Ménages et entreprises</c:v>
                </c:pt>
              </c:strCache>
            </c:strRef>
          </c:cat>
          <c:val>
            <c:numRef>
              <c:f>'F6.Taux_NPL %'!$E$6:$E$9</c:f>
              <c:numCache>
                <c:formatCode>#\ ##0_ ;\-#\ ##0\ </c:formatCode>
                <c:ptCount val="4"/>
                <c:pt idx="0">
                  <c:v>814.29929000671007</c:v>
                </c:pt>
                <c:pt idx="1">
                  <c:v>955.46742133976977</c:v>
                </c:pt>
                <c:pt idx="2">
                  <c:v>2006.69501791269</c:v>
                </c:pt>
                <c:pt idx="3">
                  <c:v>3776.4617292591702</c:v>
                </c:pt>
              </c:numCache>
            </c:numRef>
          </c:val>
          <c:smooth val="0"/>
          <c:extLst>
            <c:ext xmlns:c16="http://schemas.microsoft.com/office/drawing/2014/chart" uri="{C3380CC4-5D6E-409C-BE32-E72D297353CC}">
              <c16:uniqueId val="{00000004-2147-4119-9620-E30E9D884181}"/>
            </c:ext>
          </c:extLst>
        </c:ser>
        <c:dLbls>
          <c:showLegendKey val="0"/>
          <c:showVal val="0"/>
          <c:showCatName val="0"/>
          <c:showSerName val="0"/>
          <c:showPercent val="0"/>
          <c:showBubbleSize val="0"/>
        </c:dLbls>
        <c:marker val="1"/>
        <c:smooth val="0"/>
        <c:axId val="1027464344"/>
        <c:axId val="1027466968"/>
      </c:lineChart>
      <c:lineChart>
        <c:grouping val="standard"/>
        <c:varyColors val="0"/>
        <c:ser>
          <c:idx val="3"/>
          <c:order val="3"/>
          <c:tx>
            <c:strRef>
              <c:f>'F6.Taux_NPL %'!$D$5</c:f>
              <c:strCache>
                <c:ptCount val="1"/>
                <c:pt idx="0">
                  <c:v>Part des prêts non performants</c:v>
                </c:pt>
              </c:strCache>
            </c:strRef>
          </c:tx>
          <c:spPr>
            <a:ln w="25400" cap="rnd">
              <a:noFill/>
              <a:round/>
            </a:ln>
            <a:effectLst/>
          </c:spPr>
          <c:marker>
            <c:symbol val="none"/>
          </c:marker>
          <c:dLbls>
            <c:dLbl>
              <c:idx val="0"/>
              <c:layout>
                <c:manualLayout>
                  <c:x val="4.2781055353155482E-2"/>
                  <c:y val="0.522192275101219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147-4119-9620-E30E9D884181}"/>
                </c:ext>
              </c:extLst>
            </c:dLbl>
            <c:dLbl>
              <c:idx val="1"/>
              <c:layout>
                <c:manualLayout>
                  <c:x val="3.681090609942414E-2"/>
                  <c:y val="0.327118368342451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147-4119-9620-E30E9D884181}"/>
                </c:ext>
              </c:extLst>
            </c:dLbl>
            <c:dLbl>
              <c:idx val="2"/>
              <c:layout>
                <c:manualLayout>
                  <c:x val="4.0791005601911554E-2"/>
                  <c:y val="3.15518429503776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47-4119-9620-E30E9D884181}"/>
                </c:ext>
              </c:extLst>
            </c:dLbl>
            <c:dLbl>
              <c:idx val="3"/>
              <c:layout>
                <c:manualLayout>
                  <c:x val="3.681090609942414E-2"/>
                  <c:y val="-0.21967970363288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47-4119-9620-E30E9D884181}"/>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C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'F6.Taux_NPL %'!$D$6:$D$9</c:f>
              <c:numCache>
                <c:formatCode>0.0%</c:formatCode>
                <c:ptCount val="4"/>
                <c:pt idx="0">
                  <c:v>4.0254110606211993E-2</c:v>
                </c:pt>
                <c:pt idx="1">
                  <c:v>3.0044901625894006E-2</c:v>
                </c:pt>
                <c:pt idx="2">
                  <c:v>2.3449839641241092E-2</c:v>
                </c:pt>
                <c:pt idx="3">
                  <c:v>2.8741849521566006E-2</c:v>
                </c:pt>
              </c:numCache>
            </c:numRef>
          </c:val>
          <c:smooth val="0"/>
          <c:extLst>
            <c:ext xmlns:c16="http://schemas.microsoft.com/office/drawing/2014/chart" uri="{C3380CC4-5D6E-409C-BE32-E72D297353CC}">
              <c16:uniqueId val="{00000009-2147-4119-9620-E30E9D884181}"/>
            </c:ext>
          </c:extLst>
        </c:ser>
        <c:dLbls>
          <c:showLegendKey val="0"/>
          <c:showVal val="0"/>
          <c:showCatName val="0"/>
          <c:showSerName val="0"/>
          <c:showPercent val="0"/>
          <c:showBubbleSize val="0"/>
        </c:dLbls>
        <c:marker val="1"/>
        <c:smooth val="0"/>
        <c:axId val="825869032"/>
        <c:axId val="825868048"/>
      </c:lineChart>
      <c:catAx>
        <c:axId val="10274643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027466968"/>
        <c:crosses val="autoZero"/>
        <c:auto val="1"/>
        <c:lblAlgn val="ctr"/>
        <c:lblOffset val="100"/>
        <c:noMultiLvlLbl val="0"/>
      </c:catAx>
      <c:valAx>
        <c:axId val="1027466968"/>
        <c:scaling>
          <c:orientation val="minMax"/>
          <c:max val="4000"/>
        </c:scaling>
        <c:delete val="0"/>
        <c:axPos val="l"/>
        <c:majorGridlines>
          <c:spPr>
            <a:ln w="9525" cap="flat" cmpd="sng" algn="ctr">
              <a:solidFill>
                <a:schemeClr val="tx1">
                  <a:lumMod val="15000"/>
                  <a:lumOff val="85000"/>
                </a:schemeClr>
              </a:solidFill>
              <a:round/>
            </a:ln>
            <a:effectLst/>
          </c:spPr>
        </c:majorGridlines>
        <c:numFmt formatCode="#\ ##0_ ;\-#\ ##0\ "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027464344"/>
        <c:crosses val="autoZero"/>
        <c:crossBetween val="between"/>
      </c:valAx>
      <c:valAx>
        <c:axId val="82586804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fr-FR"/>
          </a:p>
        </c:txPr>
        <c:crossAx val="825869032"/>
        <c:crosses val="max"/>
        <c:crossBetween val="between"/>
      </c:valAx>
      <c:catAx>
        <c:axId val="825869032"/>
        <c:scaling>
          <c:orientation val="minMax"/>
        </c:scaling>
        <c:delete val="1"/>
        <c:axPos val="b"/>
        <c:majorTickMark val="out"/>
        <c:minorTickMark val="none"/>
        <c:tickLblPos val="nextTo"/>
        <c:crossAx val="825868048"/>
        <c:crosses val="autoZero"/>
        <c:auto val="1"/>
        <c:lblAlgn val="ctr"/>
        <c:lblOffset val="100"/>
        <c:noMultiLvlLbl val="0"/>
      </c:catAx>
      <c:spPr>
        <a:noFill/>
        <a:ln>
          <a:noFill/>
        </a:ln>
        <a:effectLst/>
      </c:spPr>
    </c:plotArea>
    <c:legend>
      <c:legendPos val="b"/>
      <c:legendEntry>
        <c:idx val="2"/>
        <c:delete val="1"/>
      </c:legendEntry>
      <c:legendEntry>
        <c:idx val="3"/>
        <c:txPr>
          <a:bodyPr rot="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fr-FR"/>
          </a:p>
        </c:txPr>
      </c:legendEntry>
      <c:layout>
        <c:manualLayout>
          <c:xMode val="edge"/>
          <c:yMode val="edge"/>
          <c:x val="0.17884107023935436"/>
          <c:y val="0.90766315563113564"/>
          <c:w val="0.73160669095467545"/>
          <c:h val="5.70315392755548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4498328370847849E-2"/>
          <c:y val="1.9768424366922367E-2"/>
          <c:w val="0.94013499686047841"/>
          <c:h val="0.71486815902263179"/>
        </c:manualLayout>
      </c:layout>
      <c:barChart>
        <c:barDir val="col"/>
        <c:grouping val="stacked"/>
        <c:varyColors val="0"/>
        <c:ser>
          <c:idx val="0"/>
          <c:order val="0"/>
          <c:tx>
            <c:v>Dont couverts par des dépréciations</c:v>
          </c:tx>
          <c:spPr>
            <a:solidFill>
              <a:schemeClr val="accent1">
                <a:lumMod val="60000"/>
                <a:lumOff val="40000"/>
              </a:schemeClr>
            </a:solidFill>
            <a:ln w="12700">
              <a:noFill/>
            </a:ln>
          </c:spPr>
          <c:invertIfNegative val="0"/>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14-4E59-9CFF-B3F5B937EF5B}"/>
                </c:ext>
              </c:extLst>
            </c:dLbl>
            <c:dLbl>
              <c:idx val="1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514-4E59-9CFF-B3F5B937EF5B}"/>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514-4E59-9CFF-B3F5B937EF5B}"/>
                </c:ext>
              </c:extLst>
            </c:dLbl>
            <c:spPr>
              <a:noFill/>
              <a:ln>
                <a:noFill/>
              </a:ln>
              <a:effectLst/>
            </c:spPr>
            <c:txPr>
              <a:bodyPr wrap="square" lIns="38100" tIns="19050" rIns="38100" bIns="19050" anchor="ctr">
                <a:spAutoFit/>
              </a:bodyPr>
              <a:lstStyle/>
              <a:p>
                <a:pPr>
                  <a:defRPr sz="1050">
                    <a:solidFill>
                      <a:schemeClr val="tx2">
                        <a:lumMod val="50000"/>
                      </a:schemeClr>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extLst>
                <c:ext xmlns:c15="http://schemas.microsoft.com/office/drawing/2012/chart" uri="{02D57815-91ED-43cb-92C2-25804820EDAC}">
                  <c15:fullRef>
                    <c15:sqref>'F6.NPL_secteurs ENF %'!$B$5:$AJ$6</c15:sqref>
                  </c15:fullRef>
                </c:ext>
              </c:extLst>
              <c:f>'F6.NPL_secteurs ENF %'!$D$5:$AJ$6</c:f>
              <c:multiLvlStrCache>
                <c:ptCount val="26"/>
                <c:lvl>
                  <c:pt idx="0">
                    <c:v>2017</c:v>
                  </c:pt>
                  <c:pt idx="1">
                    <c:v>2018</c:v>
                  </c:pt>
                  <c:pt idx="2">
                    <c:v>2019</c:v>
                  </c:pt>
                  <c:pt idx="3">
                    <c:v>2020</c:v>
                  </c:pt>
                  <c:pt idx="4">
                    <c:v>2021</c:v>
                  </c:pt>
                  <c:pt idx="5">
                    <c:v>2017</c:v>
                  </c:pt>
                  <c:pt idx="6">
                    <c:v>2018</c:v>
                  </c:pt>
                  <c:pt idx="7">
                    <c:v>2019</c:v>
                  </c:pt>
                  <c:pt idx="8">
                    <c:v>2020</c:v>
                  </c:pt>
                  <c:pt idx="9">
                    <c:v>2021</c:v>
                  </c:pt>
                  <c:pt idx="10">
                    <c:v>2017</c:v>
                  </c:pt>
                  <c:pt idx="11">
                    <c:v>2018</c:v>
                  </c:pt>
                  <c:pt idx="12">
                    <c:v>2019</c:v>
                  </c:pt>
                  <c:pt idx="13">
                    <c:v>2020</c:v>
                  </c:pt>
                  <c:pt idx="14">
                    <c:v>2021</c:v>
                  </c:pt>
                  <c:pt idx="15">
                    <c:v>2017</c:v>
                  </c:pt>
                  <c:pt idx="16">
                    <c:v>2018</c:v>
                  </c:pt>
                  <c:pt idx="17">
                    <c:v>2019</c:v>
                  </c:pt>
                  <c:pt idx="18">
                    <c:v>2020</c:v>
                  </c:pt>
                  <c:pt idx="19">
                    <c:v>2021</c:v>
                  </c:pt>
                  <c:pt idx="20">
                    <c:v>2016</c:v>
                  </c:pt>
                  <c:pt idx="21">
                    <c:v>2017</c:v>
                  </c:pt>
                  <c:pt idx="22">
                    <c:v>2018</c:v>
                  </c:pt>
                  <c:pt idx="23">
                    <c:v>2019</c:v>
                  </c:pt>
                  <c:pt idx="24">
                    <c:v>2020</c:v>
                  </c:pt>
                  <c:pt idx="25">
                    <c:v>2021</c:v>
                  </c:pt>
                </c:lvl>
                <c:lvl/>
              </c:multiLvlStrCache>
            </c:multiLvlStrRef>
          </c:cat>
          <c:val>
            <c:numRef>
              <c:extLst>
                <c:ext xmlns:c15="http://schemas.microsoft.com/office/drawing/2012/chart" uri="{02D57815-91ED-43cb-92C2-25804820EDAC}">
                  <c15:fullRef>
                    <c15:sqref>'F6.NPL_secteurs ENF %'!$B$8:$AJ$8</c15:sqref>
                  </c15:fullRef>
                </c:ext>
              </c:extLst>
              <c:f>('F6.NPL_secteurs ENF %'!$D$8:$H$8,'F6.NPL_secteurs ENF %'!$K$8:$O$8,'F6.NPL_secteurs ENF %'!$R$8:$V$8,'F6.NPL_secteurs ENF %'!$Y$8:$AC$8,'F6.NPL_secteurs ENF %'!$AE$8:$AJ$8)</c:f>
              <c:numCache>
                <c:formatCode>0.0%</c:formatCode>
                <c:ptCount val="26"/>
                <c:pt idx="0">
                  <c:v>1.8059575520591068E-2</c:v>
                </c:pt>
                <c:pt idx="1">
                  <c:v>1.6100707338726879E-2</c:v>
                </c:pt>
                <c:pt idx="2">
                  <c:v>1.4266957277981163E-2</c:v>
                </c:pt>
                <c:pt idx="3">
                  <c:v>1.284671614051896E-2</c:v>
                </c:pt>
                <c:pt idx="4">
                  <c:v>1.3014648436496266E-2</c:v>
                </c:pt>
                <c:pt idx="5">
                  <c:v>2.7120890454824964E-2</c:v>
                </c:pt>
                <c:pt idx="6">
                  <c:v>2.2999544692029306E-2</c:v>
                </c:pt>
                <c:pt idx="7">
                  <c:v>2.0209673285750629E-2</c:v>
                </c:pt>
                <c:pt idx="8">
                  <c:v>1.9043689797942836E-2</c:v>
                </c:pt>
                <c:pt idx="9">
                  <c:v>1.6855115577411286E-2</c:v>
                </c:pt>
                <c:pt idx="10">
                  <c:v>2.2203759592490813E-2</c:v>
                </c:pt>
                <c:pt idx="11">
                  <c:v>1.7498890641673124E-2</c:v>
                </c:pt>
                <c:pt idx="12">
                  <c:v>1.6626742910492789E-2</c:v>
                </c:pt>
                <c:pt idx="13">
                  <c:v>1.7025129204322101E-2</c:v>
                </c:pt>
                <c:pt idx="14">
                  <c:v>1.458792548168261E-2</c:v>
                </c:pt>
                <c:pt idx="15">
                  <c:v>3.4912179795196223E-2</c:v>
                </c:pt>
                <c:pt idx="16">
                  <c:v>3.1391674879618747E-2</c:v>
                </c:pt>
                <c:pt idx="17">
                  <c:v>2.5432504902194831E-2</c:v>
                </c:pt>
                <c:pt idx="18">
                  <c:v>2.1466261942589982E-2</c:v>
                </c:pt>
                <c:pt idx="19">
                  <c:v>1.9515349107069774E-2</c:v>
                </c:pt>
                <c:pt idx="20">
                  <c:v>2.5317961823511322E-2</c:v>
                </c:pt>
                <c:pt idx="21">
                  <c:v>2.2173851763063815E-2</c:v>
                </c:pt>
                <c:pt idx="22">
                  <c:v>1.9253394824741407E-2</c:v>
                </c:pt>
                <c:pt idx="23">
                  <c:v>1.6988429164746719E-2</c:v>
                </c:pt>
                <c:pt idx="24">
                  <c:v>1.5745818100691655E-2</c:v>
                </c:pt>
                <c:pt idx="25">
                  <c:v>1.4072060866501883E-2</c:v>
                </c:pt>
              </c:numCache>
            </c:numRef>
          </c:val>
          <c:extLst>
            <c:ext xmlns:c16="http://schemas.microsoft.com/office/drawing/2014/chart" uri="{C3380CC4-5D6E-409C-BE32-E72D297353CC}">
              <c16:uniqueId val="{00000003-A514-4E59-9CFF-B3F5B937EF5B}"/>
            </c:ext>
          </c:extLst>
        </c:ser>
        <c:ser>
          <c:idx val="1"/>
          <c:order val="1"/>
          <c:tx>
            <c:v>Dont part des encours nets de dépréciations</c:v>
          </c:tx>
          <c:spPr>
            <a:solidFill>
              <a:srgbClr val="1F497D">
                <a:lumMod val="60000"/>
                <a:lumOff val="40000"/>
              </a:srgbClr>
            </a:solidFill>
          </c:spPr>
          <c:invertIfNegative val="0"/>
          <c:dLbls>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14-4E59-9CFF-B3F5B937EF5B}"/>
                </c:ext>
              </c:extLst>
            </c:dLbl>
            <c:dLbl>
              <c:idx val="1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14-4E59-9CFF-B3F5B937EF5B}"/>
                </c:ext>
              </c:extLst>
            </c:dLbl>
            <c:dLbl>
              <c:idx val="2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14-4E59-9CFF-B3F5B937EF5B}"/>
                </c:ext>
              </c:extLst>
            </c:dLbl>
            <c:spPr>
              <a:noFill/>
              <a:ln>
                <a:noFill/>
              </a:ln>
              <a:effectLst/>
            </c:spPr>
            <c:txPr>
              <a:bodyPr wrap="square" lIns="38100" tIns="19050" rIns="38100" bIns="19050" anchor="ctr">
                <a:spAutoFit/>
              </a:bodyPr>
              <a:lstStyle/>
              <a:p>
                <a:pPr>
                  <a:defRPr sz="1050">
                    <a:solidFill>
                      <a:schemeClr val="tx2">
                        <a:lumMod val="50000"/>
                      </a:schemeClr>
                    </a:solidFill>
                  </a:defRPr>
                </a:pPr>
                <a:endParaRPr lang="fr-FR"/>
              </a:p>
            </c:txPr>
            <c:showLegendKey val="0"/>
            <c:showVal val="0"/>
            <c:showCatName val="0"/>
            <c:showSerName val="0"/>
            <c:showPercent val="0"/>
            <c:showBubbleSize val="0"/>
            <c:extLst>
              <c:ext xmlns:c15="http://schemas.microsoft.com/office/drawing/2012/chart" uri="{CE6537A1-D6FC-4f65-9D91-7224C49458BB}">
                <c15:showLeaderLines val="1"/>
              </c:ext>
            </c:extLst>
          </c:dLbls>
          <c:cat>
            <c:multiLvlStrRef>
              <c:extLst>
                <c:ext xmlns:c15="http://schemas.microsoft.com/office/drawing/2012/chart" uri="{02D57815-91ED-43cb-92C2-25804820EDAC}">
                  <c15:fullRef>
                    <c15:sqref>'F6.NPL_secteurs ENF %'!$B$5:$AJ$6</c15:sqref>
                  </c15:fullRef>
                </c:ext>
              </c:extLst>
              <c:f>'F6.NPL_secteurs ENF %'!$D$5:$AJ$6</c:f>
              <c:multiLvlStrCache>
                <c:ptCount val="26"/>
                <c:lvl>
                  <c:pt idx="0">
                    <c:v>2017</c:v>
                  </c:pt>
                  <c:pt idx="1">
                    <c:v>2018</c:v>
                  </c:pt>
                  <c:pt idx="2">
                    <c:v>2019</c:v>
                  </c:pt>
                  <c:pt idx="3">
                    <c:v>2020</c:v>
                  </c:pt>
                  <c:pt idx="4">
                    <c:v>2021</c:v>
                  </c:pt>
                  <c:pt idx="5">
                    <c:v>2017</c:v>
                  </c:pt>
                  <c:pt idx="6">
                    <c:v>2018</c:v>
                  </c:pt>
                  <c:pt idx="7">
                    <c:v>2019</c:v>
                  </c:pt>
                  <c:pt idx="8">
                    <c:v>2020</c:v>
                  </c:pt>
                  <c:pt idx="9">
                    <c:v>2021</c:v>
                  </c:pt>
                  <c:pt idx="10">
                    <c:v>2017</c:v>
                  </c:pt>
                  <c:pt idx="11">
                    <c:v>2018</c:v>
                  </c:pt>
                  <c:pt idx="12">
                    <c:v>2019</c:v>
                  </c:pt>
                  <c:pt idx="13">
                    <c:v>2020</c:v>
                  </c:pt>
                  <c:pt idx="14">
                    <c:v>2021</c:v>
                  </c:pt>
                  <c:pt idx="15">
                    <c:v>2017</c:v>
                  </c:pt>
                  <c:pt idx="16">
                    <c:v>2018</c:v>
                  </c:pt>
                  <c:pt idx="17">
                    <c:v>2019</c:v>
                  </c:pt>
                  <c:pt idx="18">
                    <c:v>2020</c:v>
                  </c:pt>
                  <c:pt idx="19">
                    <c:v>2021</c:v>
                  </c:pt>
                  <c:pt idx="20">
                    <c:v>2016</c:v>
                  </c:pt>
                  <c:pt idx="21">
                    <c:v>2017</c:v>
                  </c:pt>
                  <c:pt idx="22">
                    <c:v>2018</c:v>
                  </c:pt>
                  <c:pt idx="23">
                    <c:v>2019</c:v>
                  </c:pt>
                  <c:pt idx="24">
                    <c:v>2020</c:v>
                  </c:pt>
                  <c:pt idx="25">
                    <c:v>2021</c:v>
                  </c:pt>
                </c:lvl>
                <c:lvl/>
              </c:multiLvlStrCache>
            </c:multiLvlStrRef>
          </c:cat>
          <c:val>
            <c:numRef>
              <c:extLst>
                <c:ext xmlns:c15="http://schemas.microsoft.com/office/drawing/2012/chart" uri="{02D57815-91ED-43cb-92C2-25804820EDAC}">
                  <c15:fullRef>
                    <c15:sqref>'F6.NPL_secteurs ENF %'!$B$9:$AJ$9</c15:sqref>
                  </c15:fullRef>
                </c:ext>
              </c:extLst>
              <c:f>('F6.NPL_secteurs ENF %'!$D$9:$H$9,'F6.NPL_secteurs ENF %'!$K$9:$O$9,'F6.NPL_secteurs ENF %'!$R$9:$V$9,'F6.NPL_secteurs ENF %'!$Y$9:$AC$9,'F6.NPL_secteurs ENF %'!$AE$9:$AJ$9)</c:f>
              <c:numCache>
                <c:formatCode>0.0%</c:formatCode>
                <c:ptCount val="26"/>
                <c:pt idx="0">
                  <c:v>1.8122400633361038E-2</c:v>
                </c:pt>
                <c:pt idx="1">
                  <c:v>1.624015918351901E-2</c:v>
                </c:pt>
                <c:pt idx="2">
                  <c:v>1.4909543575371009E-2</c:v>
                </c:pt>
                <c:pt idx="3">
                  <c:v>1.3423034977894191E-2</c:v>
                </c:pt>
                <c:pt idx="4">
                  <c:v>1.3255102681916885E-2</c:v>
                </c:pt>
                <c:pt idx="5">
                  <c:v>2.4482638477424976E-2</c:v>
                </c:pt>
                <c:pt idx="6">
                  <c:v>2.0953058046036366E-2</c:v>
                </c:pt>
                <c:pt idx="7">
                  <c:v>1.9332573671765552E-2</c:v>
                </c:pt>
                <c:pt idx="8">
                  <c:v>1.9904821396593737E-2</c:v>
                </c:pt>
                <c:pt idx="9">
                  <c:v>1.7887214003762805E-2</c:v>
                </c:pt>
                <c:pt idx="10">
                  <c:v>1.9910249570591617E-2</c:v>
                </c:pt>
                <c:pt idx="11">
                  <c:v>1.6372982689337966E-2</c:v>
                </c:pt>
                <c:pt idx="12">
                  <c:v>1.6039462937048134E-2</c:v>
                </c:pt>
                <c:pt idx="13">
                  <c:v>1.7903324436696733E-2</c:v>
                </c:pt>
                <c:pt idx="14">
                  <c:v>1.5456976144211395E-2</c:v>
                </c:pt>
                <c:pt idx="15">
                  <c:v>3.1727677516043572E-2</c:v>
                </c:pt>
                <c:pt idx="16">
                  <c:v>2.7940697754062396E-2</c:v>
                </c:pt>
                <c:pt idx="17">
                  <c:v>2.4132935682845986E-2</c:v>
                </c:pt>
                <c:pt idx="18">
                  <c:v>2.230691464956126E-2</c:v>
                </c:pt>
                <c:pt idx="19">
                  <c:v>2.0738761499142219E-2</c:v>
                </c:pt>
                <c:pt idx="20">
                  <c:v>2.3291254560843203E-2</c:v>
                </c:pt>
                <c:pt idx="21">
                  <c:v>2.1010256933682671E-2</c:v>
                </c:pt>
                <c:pt idx="22">
                  <c:v>1.839389850302884E-2</c:v>
                </c:pt>
                <c:pt idx="23">
                  <c:v>1.6935073997137482E-2</c:v>
                </c:pt>
                <c:pt idx="24">
                  <c:v>1.6455379594909125E-2</c:v>
                </c:pt>
                <c:pt idx="25">
                  <c:v>1.4669788655064119E-2</c:v>
                </c:pt>
              </c:numCache>
            </c:numRef>
          </c:val>
          <c:extLst>
            <c:ext xmlns:c16="http://schemas.microsoft.com/office/drawing/2014/chart" uri="{C3380CC4-5D6E-409C-BE32-E72D297353CC}">
              <c16:uniqueId val="{00000007-A514-4E59-9CFF-B3F5B937EF5B}"/>
            </c:ext>
          </c:extLst>
        </c:ser>
        <c:dLbls>
          <c:showLegendKey val="0"/>
          <c:showVal val="0"/>
          <c:showCatName val="0"/>
          <c:showSerName val="0"/>
          <c:showPercent val="0"/>
          <c:showBubbleSize val="0"/>
        </c:dLbls>
        <c:gapWidth val="40"/>
        <c:overlap val="100"/>
        <c:axId val="362756736"/>
        <c:axId val="362774912"/>
      </c:barChart>
      <c:lineChart>
        <c:grouping val="standard"/>
        <c:varyColors val="0"/>
        <c:ser>
          <c:idx val="2"/>
          <c:order val="2"/>
          <c:tx>
            <c:v>Série 3</c:v>
          </c:tx>
          <c:spPr>
            <a:ln>
              <a:noFill/>
            </a:ln>
          </c:spPr>
          <c:marker>
            <c:symbol val="none"/>
          </c:marker>
          <c:dLbls>
            <c:dLbl>
              <c:idx val="10"/>
              <c:numFmt formatCode="0.0%" sourceLinked="0"/>
              <c:spPr>
                <a:noFill/>
                <a:ln>
                  <a:noFill/>
                </a:ln>
                <a:effectLst/>
              </c:spPr>
              <c:txPr>
                <a:bodyPr wrap="square" lIns="38100" tIns="19050" rIns="38100" bIns="19050" anchor="ctr">
                  <a:spAutoFit/>
                </a:bodyPr>
                <a:lstStyle/>
                <a:p>
                  <a:pPr>
                    <a:defRPr sz="1100" b="1"/>
                  </a:pPr>
                  <a:endParaRPr lang="fr-FR"/>
                </a:p>
              </c:txPr>
              <c:dLblPos val="t"/>
              <c:showLegendKey val="0"/>
              <c:showVal val="1"/>
              <c:showCatName val="0"/>
              <c:showSerName val="0"/>
              <c:showPercent val="0"/>
              <c:showBubbleSize val="0"/>
              <c:extLst>
                <c:ext xmlns:c16="http://schemas.microsoft.com/office/drawing/2014/chart" uri="{C3380CC4-5D6E-409C-BE32-E72D297353CC}">
                  <c16:uniqueId val="{00000008-A514-4E59-9CFF-B3F5B937EF5B}"/>
                </c:ext>
              </c:extLst>
            </c:dLbl>
            <c:numFmt formatCode="0.0%" sourceLinked="0"/>
            <c:spPr>
              <a:noFill/>
              <a:ln>
                <a:noFill/>
              </a:ln>
              <a:effectLst/>
            </c:spPr>
            <c:txPr>
              <a:bodyPr wrap="square" lIns="38100" tIns="19050" rIns="38100" bIns="19050" anchor="ctr">
                <a:spAutoFit/>
              </a:bodyPr>
              <a:lstStyle/>
              <a:p>
                <a:pPr>
                  <a:defRPr sz="1050" b="1"/>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'F6.NPL_secteurs ENF %'!$B$5:$AJ$6</c15:sqref>
                  </c15:fullRef>
                </c:ext>
              </c:extLst>
              <c:f>'F6.NPL_secteurs ENF %'!$D$5:$AJ$6</c:f>
              <c:multiLvlStrCache>
                <c:ptCount val="26"/>
                <c:lvl>
                  <c:pt idx="0">
                    <c:v>2017</c:v>
                  </c:pt>
                  <c:pt idx="1">
                    <c:v>2018</c:v>
                  </c:pt>
                  <c:pt idx="2">
                    <c:v>2019</c:v>
                  </c:pt>
                  <c:pt idx="3">
                    <c:v>2020</c:v>
                  </c:pt>
                  <c:pt idx="4">
                    <c:v>2021</c:v>
                  </c:pt>
                  <c:pt idx="5">
                    <c:v>2017</c:v>
                  </c:pt>
                  <c:pt idx="6">
                    <c:v>2018</c:v>
                  </c:pt>
                  <c:pt idx="7">
                    <c:v>2019</c:v>
                  </c:pt>
                  <c:pt idx="8">
                    <c:v>2020</c:v>
                  </c:pt>
                  <c:pt idx="9">
                    <c:v>2021</c:v>
                  </c:pt>
                  <c:pt idx="10">
                    <c:v>2017</c:v>
                  </c:pt>
                  <c:pt idx="11">
                    <c:v>2018</c:v>
                  </c:pt>
                  <c:pt idx="12">
                    <c:v>2019</c:v>
                  </c:pt>
                  <c:pt idx="13">
                    <c:v>2020</c:v>
                  </c:pt>
                  <c:pt idx="14">
                    <c:v>2021</c:v>
                  </c:pt>
                  <c:pt idx="15">
                    <c:v>2017</c:v>
                  </c:pt>
                  <c:pt idx="16">
                    <c:v>2018</c:v>
                  </c:pt>
                  <c:pt idx="17">
                    <c:v>2019</c:v>
                  </c:pt>
                  <c:pt idx="18">
                    <c:v>2020</c:v>
                  </c:pt>
                  <c:pt idx="19">
                    <c:v>2021</c:v>
                  </c:pt>
                  <c:pt idx="20">
                    <c:v>2016</c:v>
                  </c:pt>
                  <c:pt idx="21">
                    <c:v>2017</c:v>
                  </c:pt>
                  <c:pt idx="22">
                    <c:v>2018</c:v>
                  </c:pt>
                  <c:pt idx="23">
                    <c:v>2019</c:v>
                  </c:pt>
                  <c:pt idx="24">
                    <c:v>2020</c:v>
                  </c:pt>
                  <c:pt idx="25">
                    <c:v>2021</c:v>
                  </c:pt>
                </c:lvl>
                <c:lvl/>
              </c:multiLvlStrCache>
            </c:multiLvlStrRef>
          </c:cat>
          <c:val>
            <c:numRef>
              <c:extLst>
                <c:ext xmlns:c15="http://schemas.microsoft.com/office/drawing/2012/chart" uri="{02D57815-91ED-43cb-92C2-25804820EDAC}">
                  <c15:fullRef>
                    <c15:sqref>'F6.NPL_secteurs ENF %'!$B$7:$AJ$7</c15:sqref>
                  </c15:fullRef>
                </c:ext>
              </c:extLst>
              <c:f>('F6.NPL_secteurs ENF %'!$D$7:$H$7,'F6.NPL_secteurs ENF %'!$K$7:$O$7,'F6.NPL_secteurs ENF %'!$R$7:$V$7,'F6.NPL_secteurs ENF %'!$Y$7:$AC$7,'F6.NPL_secteurs ENF %'!$AE$7:$AJ$7)</c:f>
              <c:numCache>
                <c:formatCode>0.0%</c:formatCode>
                <c:ptCount val="26"/>
                <c:pt idx="0">
                  <c:v>3.6181976153952106E-2</c:v>
                </c:pt>
                <c:pt idx="1">
                  <c:v>3.2340866522245888E-2</c:v>
                </c:pt>
                <c:pt idx="2">
                  <c:v>2.9176500853352171E-2</c:v>
                </c:pt>
                <c:pt idx="3">
                  <c:v>2.6269751118413152E-2</c:v>
                </c:pt>
                <c:pt idx="4">
                  <c:v>2.6269751118413152E-2</c:v>
                </c:pt>
                <c:pt idx="5">
                  <c:v>5.160352893224994E-2</c:v>
                </c:pt>
                <c:pt idx="6">
                  <c:v>4.3952602738065671E-2</c:v>
                </c:pt>
                <c:pt idx="7">
                  <c:v>3.9542246957516181E-2</c:v>
                </c:pt>
                <c:pt idx="8">
                  <c:v>3.8948511194536573E-2</c:v>
                </c:pt>
                <c:pt idx="9">
                  <c:v>3.474232958117409E-2</c:v>
                </c:pt>
                <c:pt idx="10">
                  <c:v>4.211400916308243E-2</c:v>
                </c:pt>
                <c:pt idx="11">
                  <c:v>3.387187333101109E-2</c:v>
                </c:pt>
                <c:pt idx="12">
                  <c:v>3.2666205847540923E-2</c:v>
                </c:pt>
                <c:pt idx="13">
                  <c:v>3.4928453641018833E-2</c:v>
                </c:pt>
                <c:pt idx="14">
                  <c:v>3.0044901625894006E-2</c:v>
                </c:pt>
                <c:pt idx="15">
                  <c:v>6.6639857311239795E-2</c:v>
                </c:pt>
                <c:pt idx="16">
                  <c:v>5.9332372633681144E-2</c:v>
                </c:pt>
                <c:pt idx="17">
                  <c:v>4.9565440585040817E-2</c:v>
                </c:pt>
                <c:pt idx="18">
                  <c:v>4.3773176592151242E-2</c:v>
                </c:pt>
                <c:pt idx="19">
                  <c:v>4.0254110606211993E-2</c:v>
                </c:pt>
                <c:pt idx="20">
                  <c:v>4.8609216384354524E-2</c:v>
                </c:pt>
                <c:pt idx="21">
                  <c:v>4.3184108696746486E-2</c:v>
                </c:pt>
                <c:pt idx="22">
                  <c:v>3.7647293327770247E-2</c:v>
                </c:pt>
                <c:pt idx="23">
                  <c:v>3.3923503161884201E-2</c:v>
                </c:pt>
                <c:pt idx="24">
                  <c:v>3.2201197695600779E-2</c:v>
                </c:pt>
                <c:pt idx="25">
                  <c:v>2.8741849521566002E-2</c:v>
                </c:pt>
              </c:numCache>
            </c:numRef>
          </c:val>
          <c:smooth val="0"/>
          <c:extLst>
            <c:ext xmlns:c16="http://schemas.microsoft.com/office/drawing/2014/chart" uri="{C3380CC4-5D6E-409C-BE32-E72D297353CC}">
              <c16:uniqueId val="{00000009-A514-4E59-9CFF-B3F5B937EF5B}"/>
            </c:ext>
          </c:extLst>
        </c:ser>
        <c:dLbls>
          <c:showLegendKey val="0"/>
          <c:showVal val="0"/>
          <c:showCatName val="0"/>
          <c:showSerName val="0"/>
          <c:showPercent val="0"/>
          <c:showBubbleSize val="0"/>
        </c:dLbls>
        <c:marker val="1"/>
        <c:smooth val="0"/>
        <c:axId val="362756736"/>
        <c:axId val="362774912"/>
      </c:lineChart>
      <c:catAx>
        <c:axId val="362756736"/>
        <c:scaling>
          <c:orientation val="minMax"/>
        </c:scaling>
        <c:delete val="0"/>
        <c:axPos val="b"/>
        <c:numFmt formatCode="General" sourceLinked="0"/>
        <c:majorTickMark val="out"/>
        <c:minorTickMark val="none"/>
        <c:tickLblPos val="nextTo"/>
        <c:spPr>
          <a:ln>
            <a:solidFill>
              <a:sysClr val="windowText" lastClr="000000"/>
            </a:solidFill>
          </a:ln>
        </c:spPr>
        <c:txPr>
          <a:bodyPr/>
          <a:lstStyle/>
          <a:p>
            <a:pPr>
              <a:defRPr sz="1050"/>
            </a:pPr>
            <a:endParaRPr lang="fr-FR"/>
          </a:p>
        </c:txPr>
        <c:crossAx val="362774912"/>
        <c:crosses val="autoZero"/>
        <c:auto val="1"/>
        <c:lblAlgn val="ctr"/>
        <c:lblOffset val="100"/>
        <c:noMultiLvlLbl val="0"/>
      </c:catAx>
      <c:valAx>
        <c:axId val="362774912"/>
        <c:scaling>
          <c:orientation val="minMax"/>
          <c:max val="8.0000000000000016E-2"/>
        </c:scaling>
        <c:delete val="0"/>
        <c:axPos val="l"/>
        <c:majorGridlines>
          <c:spPr>
            <a:ln>
              <a:solidFill>
                <a:schemeClr val="bg1">
                  <a:lumMod val="85000"/>
                </a:schemeClr>
              </a:solidFill>
            </a:ln>
          </c:spPr>
        </c:majorGridlines>
        <c:numFmt formatCode="0%" sourceLinked="0"/>
        <c:majorTickMark val="out"/>
        <c:minorTickMark val="none"/>
        <c:tickLblPos val="nextTo"/>
        <c:spPr>
          <a:ln>
            <a:solidFill>
              <a:sysClr val="windowText" lastClr="000000"/>
            </a:solidFill>
          </a:ln>
        </c:spPr>
        <c:txPr>
          <a:bodyPr/>
          <a:lstStyle/>
          <a:p>
            <a:pPr>
              <a:defRPr sz="1050"/>
            </a:pPr>
            <a:endParaRPr lang="fr-FR"/>
          </a:p>
        </c:txPr>
        <c:crossAx val="362756736"/>
        <c:crosses val="autoZero"/>
        <c:crossBetween val="between"/>
        <c:majorUnit val="2.0000000000000004E-2"/>
        <c:minorUnit val="4.000000000000001E-3"/>
      </c:valAx>
    </c:plotArea>
    <c:legend>
      <c:legendPos val="b"/>
      <c:legendEntry>
        <c:idx val="2"/>
        <c:delete val="1"/>
      </c:legendEntry>
      <c:overlay val="0"/>
      <c:txPr>
        <a:bodyPr/>
        <a:lstStyle/>
        <a:p>
          <a:pPr>
            <a:defRPr sz="1050" b="0"/>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8245330827186696E-2"/>
          <c:y val="4.0533309166043995E-2"/>
          <c:w val="0.84123253409830823"/>
          <c:h val="0.80276875851529073"/>
        </c:manualLayout>
      </c:layout>
      <c:barChart>
        <c:barDir val="col"/>
        <c:grouping val="clustered"/>
        <c:varyColors val="0"/>
        <c:ser>
          <c:idx val="0"/>
          <c:order val="0"/>
          <c:tx>
            <c:strRef>
              <c:f>'F6.NPL_Menages ENF'!$A$7</c:f>
              <c:strCache>
                <c:ptCount val="1"/>
                <c:pt idx="0">
                  <c:v>Encours de créances brutes douteux (ménages et ENF)</c:v>
                </c:pt>
              </c:strCache>
            </c:strRef>
          </c:tx>
          <c:spPr>
            <a:solidFill>
              <a:srgbClr val="4F81BD">
                <a:lumMod val="60000"/>
                <a:lumOff val="40000"/>
              </a:srgbClr>
            </a:solidFill>
            <a:ln w="12700">
              <a:noFill/>
            </a:ln>
          </c:spPr>
          <c:invertIfNegative val="0"/>
          <c:cat>
            <c:numRef>
              <c:f>'F6.NPL_Menages ENF'!$P$6:$V$6</c:f>
              <c:numCache>
                <c:formatCode>General</c:formatCode>
                <c:ptCount val="7"/>
                <c:pt idx="0">
                  <c:v>2015</c:v>
                </c:pt>
                <c:pt idx="1">
                  <c:v>2016</c:v>
                </c:pt>
                <c:pt idx="2">
                  <c:v>2017</c:v>
                </c:pt>
                <c:pt idx="3">
                  <c:v>2018</c:v>
                </c:pt>
                <c:pt idx="4">
                  <c:v>2019</c:v>
                </c:pt>
                <c:pt idx="5">
                  <c:v>2020</c:v>
                </c:pt>
                <c:pt idx="6">
                  <c:v>2021</c:v>
                </c:pt>
              </c:numCache>
            </c:numRef>
          </c:cat>
          <c:val>
            <c:numRef>
              <c:f>'F6.NPL_Menages ENF'!$P$7:$V$7</c:f>
              <c:numCache>
                <c:formatCode>#,##0</c:formatCode>
                <c:ptCount val="7"/>
                <c:pt idx="0">
                  <c:v>140.75714908840001</c:v>
                </c:pt>
                <c:pt idx="1">
                  <c:v>142.39999110001</c:v>
                </c:pt>
                <c:pt idx="2">
                  <c:v>131.87285697605</c:v>
                </c:pt>
                <c:pt idx="3">
                  <c:v>121.86413484546998</c:v>
                </c:pt>
                <c:pt idx="4">
                  <c:v>116.57297664200999</c:v>
                </c:pt>
                <c:pt idx="5">
                  <c:v>116.11962283054</c:v>
                </c:pt>
                <c:pt idx="6">
                  <c:v>108.54249474632</c:v>
                </c:pt>
              </c:numCache>
            </c:numRef>
          </c:val>
          <c:extLst>
            <c:ext xmlns:c16="http://schemas.microsoft.com/office/drawing/2014/chart" uri="{C3380CC4-5D6E-409C-BE32-E72D297353CC}">
              <c16:uniqueId val="{00000000-5533-4EC1-8B8C-548646593902}"/>
            </c:ext>
          </c:extLst>
        </c:ser>
        <c:dLbls>
          <c:showLegendKey val="0"/>
          <c:showVal val="0"/>
          <c:showCatName val="0"/>
          <c:showSerName val="0"/>
          <c:showPercent val="0"/>
          <c:showBubbleSize val="0"/>
        </c:dLbls>
        <c:gapWidth val="40"/>
        <c:axId val="362756736"/>
        <c:axId val="362774912"/>
      </c:barChart>
      <c:lineChart>
        <c:grouping val="standard"/>
        <c:varyColors val="0"/>
        <c:ser>
          <c:idx val="1"/>
          <c:order val="1"/>
          <c:tx>
            <c:strRef>
              <c:f>'F6.NPL_Menages ENF'!$A$8</c:f>
              <c:strCache>
                <c:ptCount val="1"/>
                <c:pt idx="0">
                  <c:v>Taux de provisionnement (ménages et ENF)</c:v>
                </c:pt>
              </c:strCache>
            </c:strRef>
          </c:tx>
          <c:spPr>
            <a:ln>
              <a:solidFill>
                <a:srgbClr val="F79646">
                  <a:lumMod val="50000"/>
                </a:srgbClr>
              </a:solidFill>
            </a:ln>
          </c:spPr>
          <c:marker>
            <c:symbol val="circle"/>
            <c:size val="7"/>
            <c:spPr>
              <a:solidFill>
                <a:srgbClr val="F79646">
                  <a:lumMod val="50000"/>
                </a:srgbClr>
              </a:solidFill>
              <a:ln>
                <a:noFill/>
              </a:ln>
            </c:spPr>
          </c:marker>
          <c:dLbls>
            <c:spPr>
              <a:noFill/>
              <a:ln>
                <a:noFill/>
              </a:ln>
              <a:effectLst/>
            </c:spPr>
            <c:txPr>
              <a:bodyPr wrap="square" lIns="38100" tIns="19050" rIns="38100" bIns="19050" anchor="ctr">
                <a:spAutoFit/>
              </a:bodyPr>
              <a:lstStyle/>
              <a:p>
                <a:pPr>
                  <a:defRPr sz="1050" b="1">
                    <a:solidFill>
                      <a:schemeClr val="accent6">
                        <a:lumMod val="50000"/>
                      </a:schemeClr>
                    </a:solidFill>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'F6.NPL_Menages ENF'!$P$6:$V$6</c:f>
              <c:numCache>
                <c:formatCode>General</c:formatCode>
                <c:ptCount val="7"/>
                <c:pt idx="0">
                  <c:v>2015</c:v>
                </c:pt>
                <c:pt idx="1">
                  <c:v>2016</c:v>
                </c:pt>
                <c:pt idx="2">
                  <c:v>2017</c:v>
                </c:pt>
                <c:pt idx="3">
                  <c:v>2018</c:v>
                </c:pt>
                <c:pt idx="4">
                  <c:v>2019</c:v>
                </c:pt>
                <c:pt idx="5">
                  <c:v>2020</c:v>
                </c:pt>
                <c:pt idx="6">
                  <c:v>2021</c:v>
                </c:pt>
              </c:numCache>
            </c:numRef>
          </c:cat>
          <c:val>
            <c:numRef>
              <c:f>'F6.NPL_Menages ENF'!$P$8:$V$8</c:f>
              <c:numCache>
                <c:formatCode>0%</c:formatCode>
                <c:ptCount val="7"/>
                <c:pt idx="0">
                  <c:v>0.51835924957656709</c:v>
                </c:pt>
                <c:pt idx="1">
                  <c:v>0.52084694440086099</c:v>
                </c:pt>
                <c:pt idx="2">
                  <c:v>0.5134724886595704</c:v>
                </c:pt>
                <c:pt idx="3">
                  <c:v>0.51141511441778165</c:v>
                </c:pt>
                <c:pt idx="4">
                  <c:v>0.50078640415399645</c:v>
                </c:pt>
                <c:pt idx="5">
                  <c:v>0.48898237418177765</c:v>
                </c:pt>
                <c:pt idx="6">
                  <c:v>0.48960178627137863</c:v>
                </c:pt>
              </c:numCache>
            </c:numRef>
          </c:val>
          <c:smooth val="0"/>
          <c:extLst>
            <c:ext xmlns:c16="http://schemas.microsoft.com/office/drawing/2014/chart" uri="{C3380CC4-5D6E-409C-BE32-E72D297353CC}">
              <c16:uniqueId val="{00000001-5533-4EC1-8B8C-548646593902}"/>
            </c:ext>
          </c:extLst>
        </c:ser>
        <c:dLbls>
          <c:showLegendKey val="0"/>
          <c:showVal val="0"/>
          <c:showCatName val="0"/>
          <c:showSerName val="0"/>
          <c:showPercent val="0"/>
          <c:showBubbleSize val="0"/>
        </c:dLbls>
        <c:marker val="1"/>
        <c:smooth val="0"/>
        <c:axId val="942074896"/>
        <c:axId val="942078832"/>
      </c:lineChart>
      <c:catAx>
        <c:axId val="362756736"/>
        <c:scaling>
          <c:orientation val="minMax"/>
        </c:scaling>
        <c:delete val="0"/>
        <c:axPos val="b"/>
        <c:numFmt formatCode="General" sourceLinked="0"/>
        <c:majorTickMark val="out"/>
        <c:minorTickMark val="none"/>
        <c:tickLblPos val="nextTo"/>
        <c:spPr>
          <a:ln>
            <a:solidFill>
              <a:sysClr val="windowText" lastClr="000000"/>
            </a:solidFill>
          </a:ln>
        </c:spPr>
        <c:txPr>
          <a:bodyPr/>
          <a:lstStyle/>
          <a:p>
            <a:pPr>
              <a:defRPr sz="1050"/>
            </a:pPr>
            <a:endParaRPr lang="fr-FR"/>
          </a:p>
        </c:txPr>
        <c:crossAx val="362774912"/>
        <c:crosses val="autoZero"/>
        <c:auto val="1"/>
        <c:lblAlgn val="ctr"/>
        <c:lblOffset val="100"/>
        <c:noMultiLvlLbl val="0"/>
      </c:catAx>
      <c:valAx>
        <c:axId val="36277491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spPr>
          <a:ln>
            <a:solidFill>
              <a:sysClr val="windowText" lastClr="000000"/>
            </a:solidFill>
          </a:ln>
        </c:spPr>
        <c:txPr>
          <a:bodyPr/>
          <a:lstStyle/>
          <a:p>
            <a:pPr>
              <a:defRPr sz="1050"/>
            </a:pPr>
            <a:endParaRPr lang="fr-FR"/>
          </a:p>
        </c:txPr>
        <c:crossAx val="362756736"/>
        <c:crosses val="autoZero"/>
        <c:crossBetween val="between"/>
      </c:valAx>
      <c:valAx>
        <c:axId val="942078832"/>
        <c:scaling>
          <c:orientation val="minMax"/>
        </c:scaling>
        <c:delete val="0"/>
        <c:axPos val="r"/>
        <c:numFmt formatCode="0%" sourceLinked="1"/>
        <c:majorTickMark val="out"/>
        <c:minorTickMark val="none"/>
        <c:tickLblPos val="nextTo"/>
        <c:txPr>
          <a:bodyPr/>
          <a:lstStyle/>
          <a:p>
            <a:pPr>
              <a:defRPr sz="1050">
                <a:solidFill>
                  <a:schemeClr val="accent6">
                    <a:lumMod val="50000"/>
                  </a:schemeClr>
                </a:solidFill>
              </a:defRPr>
            </a:pPr>
            <a:endParaRPr lang="fr-FR"/>
          </a:p>
        </c:txPr>
        <c:crossAx val="942074896"/>
        <c:crosses val="max"/>
        <c:crossBetween val="between"/>
      </c:valAx>
      <c:catAx>
        <c:axId val="942074896"/>
        <c:scaling>
          <c:orientation val="minMax"/>
        </c:scaling>
        <c:delete val="1"/>
        <c:axPos val="b"/>
        <c:numFmt formatCode="General" sourceLinked="1"/>
        <c:majorTickMark val="out"/>
        <c:minorTickMark val="none"/>
        <c:tickLblPos val="nextTo"/>
        <c:crossAx val="942078832"/>
        <c:crosses val="autoZero"/>
        <c:auto val="1"/>
        <c:lblAlgn val="ctr"/>
        <c:lblOffset val="100"/>
        <c:noMultiLvlLbl val="0"/>
      </c:catAx>
    </c:plotArea>
    <c:legend>
      <c:legendPos val="b"/>
      <c:overlay val="0"/>
      <c:txPr>
        <a:bodyPr/>
        <a:lstStyle/>
        <a:p>
          <a:pPr>
            <a:defRPr sz="1050" b="0"/>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78849669924624"/>
          <c:y val="3.0769230769230771E-2"/>
          <c:w val="0.87467162073149896"/>
          <c:h val="0.56024023508384424"/>
        </c:manualLayout>
      </c:layout>
      <c:lineChart>
        <c:grouping val="standard"/>
        <c:varyColors val="0"/>
        <c:ser>
          <c:idx val="0"/>
          <c:order val="0"/>
          <c:tx>
            <c:strRef>
              <c:f>'F6.ST_repartition'!$B$7:$B$8</c:f>
              <c:strCache>
                <c:ptCount val="2"/>
                <c:pt idx="0">
                  <c:v>Stade 1</c:v>
                </c:pt>
                <c:pt idx="1">
                  <c:v>Actifs dont la qualité de crédit ne s’est pas significativement détériorée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'F6.ST_repartition'!$A$9:$A$24</c15:sqref>
                  </c15:fullRef>
                </c:ext>
              </c:extLst>
              <c:f>'F6.ST_repartition'!$A$10:$A$24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'F6.ST_repartition'!$B$9:$B$24</c15:sqref>
                  </c15:fullRef>
                </c:ext>
              </c:extLst>
              <c:f>'F6.ST_repartition'!$B$10:$B$24</c:f>
              <c:numCache>
                <c:formatCode>_-* #\ ##0.00\ _€_-;\-* #\ ##0.00\ _€_-;_-* "-"??\ _€_-;_-@_-</c:formatCode>
                <c:ptCount val="15"/>
                <c:pt idx="0">
                  <c:v>88.991686489366586</c:v>
                </c:pt>
                <c:pt idx="1">
                  <c:v>89.405246501766655</c:v>
                </c:pt>
                <c:pt idx="2">
                  <c:v>91.906226895857202</c:v>
                </c:pt>
                <c:pt idx="3">
                  <c:v>94.467260973830278</c:v>
                </c:pt>
                <c:pt idx="4">
                  <c:v>96.043827893977763</c:v>
                </c:pt>
                <c:pt idx="5">
                  <c:v>97.355519702231859</c:v>
                </c:pt>
                <c:pt idx="6">
                  <c:v>100</c:v>
                </c:pt>
                <c:pt idx="7">
                  <c:v>104.97762586948531</c:v>
                </c:pt>
                <c:pt idx="8">
                  <c:v>108.06042885849938</c:v>
                </c:pt>
                <c:pt idx="9">
                  <c:v>105.19851406753311</c:v>
                </c:pt>
                <c:pt idx="10">
                  <c:v>102.78176504462033</c:v>
                </c:pt>
                <c:pt idx="11">
                  <c:v>103.71811893303314</c:v>
                </c:pt>
                <c:pt idx="12">
                  <c:v>103.29283598307603</c:v>
                </c:pt>
                <c:pt idx="13">
                  <c:v>104.16984612581912</c:v>
                </c:pt>
                <c:pt idx="14">
                  <c:v>107.4359442865257</c:v>
                </c:pt>
              </c:numCache>
            </c:numRef>
          </c:val>
          <c:smooth val="0"/>
          <c:extLst>
            <c:ext xmlns:c16="http://schemas.microsoft.com/office/drawing/2014/chart" uri="{C3380CC4-5D6E-409C-BE32-E72D297353CC}">
              <c16:uniqueId val="{00000000-7C0E-427B-BFF5-4B03B3D64099}"/>
            </c:ext>
          </c:extLst>
        </c:ser>
        <c:ser>
          <c:idx val="1"/>
          <c:order val="1"/>
          <c:tx>
            <c:strRef>
              <c:f>'F6.ST_repartition'!$C$7:$C$8</c:f>
              <c:strCache>
                <c:ptCount val="2"/>
                <c:pt idx="0">
                  <c:v>Stade 2</c:v>
                </c:pt>
                <c:pt idx="1">
                  <c:v>Actifs dont la qualité de crédit s’est significativement détériorée, sans qu’aucune perte de crédit n’ait encore été observée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'F6.ST_repartition'!$A$9:$A$24</c15:sqref>
                  </c15:fullRef>
                </c:ext>
              </c:extLst>
              <c:f>'F6.ST_repartition'!$A$10:$A$24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'F6.ST_repartition'!$C$9:$C$24</c15:sqref>
                  </c15:fullRef>
                </c:ext>
              </c:extLst>
              <c:f>'F6.ST_repartition'!$C$10:$C$24</c:f>
              <c:numCache>
                <c:formatCode>_-* #\ ##0.00\ _€_-;\-* #\ ##0.00\ _€_-;_-* "-"??\ _€_-;_-@_-</c:formatCode>
                <c:ptCount val="15"/>
                <c:pt idx="0">
                  <c:v>106.5159265002826</c:v>
                </c:pt>
                <c:pt idx="1">
                  <c:v>106.87907097756609</c:v>
                </c:pt>
                <c:pt idx="2">
                  <c:v>106.94745358996116</c:v>
                </c:pt>
                <c:pt idx="3">
                  <c:v>104.37281201592383</c:v>
                </c:pt>
                <c:pt idx="4">
                  <c:v>103.26730955416896</c:v>
                </c:pt>
                <c:pt idx="5">
                  <c:v>104.16780163616011</c:v>
                </c:pt>
                <c:pt idx="6">
                  <c:v>100</c:v>
                </c:pt>
                <c:pt idx="7">
                  <c:v>108.8842537841245</c:v>
                </c:pt>
                <c:pt idx="8">
                  <c:v>122.07630131202009</c:v>
                </c:pt>
                <c:pt idx="9">
                  <c:v>128.63054485601663</c:v>
                </c:pt>
                <c:pt idx="10">
                  <c:v>154.5025065338485</c:v>
                </c:pt>
                <c:pt idx="11">
                  <c:v>159.76484231507675</c:v>
                </c:pt>
                <c:pt idx="12">
                  <c:v>164.55145438568002</c:v>
                </c:pt>
                <c:pt idx="13">
                  <c:v>168.41650707132416</c:v>
                </c:pt>
                <c:pt idx="14">
                  <c:v>169.77476482838696</c:v>
                </c:pt>
              </c:numCache>
            </c:numRef>
          </c:val>
          <c:smooth val="0"/>
          <c:extLst>
            <c:ext xmlns:c16="http://schemas.microsoft.com/office/drawing/2014/chart" uri="{C3380CC4-5D6E-409C-BE32-E72D297353CC}">
              <c16:uniqueId val="{00000001-7C0E-427B-BFF5-4B03B3D64099}"/>
            </c:ext>
          </c:extLst>
        </c:ser>
        <c:ser>
          <c:idx val="2"/>
          <c:order val="2"/>
          <c:tx>
            <c:strRef>
              <c:f>'F6.ST_repartition'!$D$7:$D$8</c:f>
              <c:strCache>
                <c:ptCount val="2"/>
                <c:pt idx="0">
                  <c:v>Stade 3</c:v>
                </c:pt>
                <c:pt idx="1">
                  <c:v>Actifs avec perte avérée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'F6.ST_repartition'!$A$9:$A$24</c15:sqref>
                  </c15:fullRef>
                </c:ext>
              </c:extLst>
              <c:f>'F6.ST_repartition'!$A$10:$A$24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'F6.ST_repartition'!$D$9:$D$24</c15:sqref>
                  </c15:fullRef>
                </c:ext>
              </c:extLst>
              <c:f>'F6.ST_repartition'!$D$10:$D$24</c:f>
              <c:numCache>
                <c:formatCode>_-* #\ ##0.00\ _€_-;\-* #\ ##0.00\ _€_-;_-* "-"??\ _€_-;_-@_-</c:formatCode>
                <c:ptCount val="15"/>
                <c:pt idx="0">
                  <c:v>109.91677108036961</c:v>
                </c:pt>
                <c:pt idx="1">
                  <c:v>107.85487355975899</c:v>
                </c:pt>
                <c:pt idx="2">
                  <c:v>104.12170048332257</c:v>
                </c:pt>
                <c:pt idx="3">
                  <c:v>103.53592875947592</c:v>
                </c:pt>
                <c:pt idx="4">
                  <c:v>102.08020831731083</c:v>
                </c:pt>
                <c:pt idx="5">
                  <c:v>103.41231212404389</c:v>
                </c:pt>
                <c:pt idx="6">
                  <c:v>100</c:v>
                </c:pt>
                <c:pt idx="7">
                  <c:v>101.00374444275344</c:v>
                </c:pt>
                <c:pt idx="8">
                  <c:v>109.34098521331495</c:v>
                </c:pt>
                <c:pt idx="9">
                  <c:v>111.82476824841041</c:v>
                </c:pt>
                <c:pt idx="10">
                  <c:v>108.11052748719928</c:v>
                </c:pt>
                <c:pt idx="11">
                  <c:v>110.68924446330146</c:v>
                </c:pt>
                <c:pt idx="12">
                  <c:v>106.76417057898509</c:v>
                </c:pt>
                <c:pt idx="13">
                  <c:v>105.13057071641202</c:v>
                </c:pt>
                <c:pt idx="14">
                  <c:v>99.446916950370166</c:v>
                </c:pt>
              </c:numCache>
            </c:numRef>
          </c:val>
          <c:smooth val="0"/>
          <c:extLst>
            <c:ext xmlns:c16="http://schemas.microsoft.com/office/drawing/2014/chart" uri="{C3380CC4-5D6E-409C-BE32-E72D297353CC}">
              <c16:uniqueId val="{00000002-7C0E-427B-BFF5-4B03B3D64099}"/>
            </c:ext>
          </c:extLst>
        </c:ser>
        <c:dLbls>
          <c:showLegendKey val="0"/>
          <c:showVal val="0"/>
          <c:showCatName val="0"/>
          <c:showSerName val="0"/>
          <c:showPercent val="0"/>
          <c:showBubbleSize val="0"/>
        </c:dLbls>
        <c:smooth val="0"/>
        <c:axId val="505000256"/>
        <c:axId val="504994680"/>
      </c:lineChart>
      <c:dateAx>
        <c:axId val="505000256"/>
        <c:scaling>
          <c:orientation val="minMax"/>
        </c:scaling>
        <c:delete val="0"/>
        <c:axPos val="b"/>
        <c:numFmt formatCode="mmm\-yy"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04994680"/>
        <c:crosses val="autoZero"/>
        <c:auto val="1"/>
        <c:lblOffset val="100"/>
        <c:baseTimeUnit val="months"/>
      </c:dateAx>
      <c:valAx>
        <c:axId val="504994680"/>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0500025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Entry>
      <c:legendEntry>
        <c:idx val="1"/>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Entry>
      <c:legendEntry>
        <c:idx val="2"/>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Entry>
      <c:layout>
        <c:manualLayout>
          <c:xMode val="edge"/>
          <c:yMode val="edge"/>
          <c:x val="1.019353906869316E-2"/>
          <c:y val="0.74558838386794801"/>
          <c:w val="0.96900987127312166"/>
          <c:h val="0.23389901575767666"/>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035621276200846E-2"/>
          <c:y val="0.12629749297373824"/>
          <c:w val="0.91043777246600077"/>
          <c:h val="0.72398070511456336"/>
        </c:manualLayout>
      </c:layout>
      <c:barChart>
        <c:barDir val="col"/>
        <c:grouping val="percentStacked"/>
        <c:varyColors val="0"/>
        <c:ser>
          <c:idx val="1"/>
          <c:order val="0"/>
          <c:tx>
            <c:strRef>
              <c:f>'F2.Credits_Secteur'!$A$7</c:f>
              <c:strCache>
                <c:ptCount val="1"/>
                <c:pt idx="0">
                  <c:v>Ménages</c:v>
                </c:pt>
              </c:strCache>
            </c:strRef>
          </c:tx>
          <c:spPr>
            <a:solidFill>
              <a:schemeClr val="accent1"/>
            </a:solidFill>
            <a:ln>
              <a:noFill/>
            </a:ln>
            <a:effectLst/>
          </c:spPr>
          <c:invertIfNegative val="0"/>
          <c:dPt>
            <c:idx val="9"/>
            <c:invertIfNegative val="0"/>
            <c:bubble3D val="0"/>
            <c:spPr>
              <a:solidFill>
                <a:schemeClr val="accent1"/>
              </a:solidFill>
              <a:ln>
                <a:noFill/>
              </a:ln>
              <a:effectLst/>
            </c:spPr>
            <c:extLst>
              <c:ext xmlns:c16="http://schemas.microsoft.com/office/drawing/2014/chart" uri="{C3380CC4-5D6E-409C-BE32-E72D297353CC}">
                <c16:uniqueId val="{00000001-7420-4983-B693-E0F09A47A038}"/>
              </c:ext>
            </c:extLst>
          </c:dPt>
          <c:cat>
            <c:numRef>
              <c:extLst>
                <c:ext xmlns:c15="http://schemas.microsoft.com/office/drawing/2012/chart" uri="{02D57815-91ED-43cb-92C2-25804820EDAC}">
                  <c15:fullRef>
                    <c15:sqref>'F2.Credits_Secteur'!$B$5:$Q$5</c15:sqref>
                  </c15:fullRef>
                </c:ext>
              </c:extLst>
              <c:f>'F2.Credits_Secteur'!$G$5:$Q$5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xmlns:c15="http://schemas.microsoft.com/office/drawing/2012/chart" uri="{02D57815-91ED-43cb-92C2-25804820EDAC}">
                  <c15:fullRef>
                    <c15:sqref>'F2.Credits_Secteur'!$B$7:$Q$7</c15:sqref>
                  </c15:fullRef>
                </c:ext>
              </c:extLst>
              <c:f>'F2.Credits_Secteur'!$G$7:$Q$7</c:f>
              <c:numCache>
                <c:formatCode>_-* #\ ##0\ _€_-;\-* #\ ##0\ _€_-;_-* "-"??\ _€_-;_-@_-</c:formatCode>
                <c:ptCount val="11"/>
                <c:pt idx="0">
                  <c:v>1023.6875547556001</c:v>
                </c:pt>
                <c:pt idx="1">
                  <c:v>1044.389186269</c:v>
                </c:pt>
                <c:pt idx="2">
                  <c:v>1068.496387056</c:v>
                </c:pt>
                <c:pt idx="3">
                  <c:v>1035.9091149999997</c:v>
                </c:pt>
                <c:pt idx="4">
                  <c:v>1076.1880592069188</c:v>
                </c:pt>
                <c:pt idx="5">
                  <c:v>1116.6231668896921</c:v>
                </c:pt>
                <c:pt idx="6">
                  <c:v>1184.0953649999999</c:v>
                </c:pt>
                <c:pt idx="7">
                  <c:v>1254.3651138710136</c:v>
                </c:pt>
                <c:pt idx="8">
                  <c:v>1329.6920250090407</c:v>
                </c:pt>
                <c:pt idx="9">
                  <c:v>1406.740636496708</c:v>
                </c:pt>
                <c:pt idx="10">
                  <c:v>1490.0873133718169</c:v>
                </c:pt>
              </c:numCache>
            </c:numRef>
          </c:val>
          <c:extLst>
            <c:ext xmlns:c16="http://schemas.microsoft.com/office/drawing/2014/chart" uri="{C3380CC4-5D6E-409C-BE32-E72D297353CC}">
              <c16:uniqueId val="{00000002-7420-4983-B693-E0F09A47A038}"/>
            </c:ext>
          </c:extLst>
        </c:ser>
        <c:ser>
          <c:idx val="2"/>
          <c:order val="1"/>
          <c:tx>
            <c:strRef>
              <c:f>'F2.Credits_Secteur'!$A$8</c:f>
              <c:strCache>
                <c:ptCount val="1"/>
                <c:pt idx="0">
                  <c:v>Sociétés non financières</c:v>
                </c:pt>
              </c:strCache>
            </c:strRef>
          </c:tx>
          <c:spPr>
            <a:solidFill>
              <a:schemeClr val="accent2"/>
            </a:solidFill>
            <a:ln>
              <a:noFill/>
            </a:ln>
            <a:effectLst/>
          </c:spPr>
          <c:invertIfNegative val="0"/>
          <c:dPt>
            <c:idx val="9"/>
            <c:invertIfNegative val="0"/>
            <c:bubble3D val="0"/>
            <c:spPr>
              <a:solidFill>
                <a:schemeClr val="accent2"/>
              </a:solidFill>
              <a:ln>
                <a:noFill/>
              </a:ln>
              <a:effectLst/>
            </c:spPr>
            <c:extLst>
              <c:ext xmlns:c16="http://schemas.microsoft.com/office/drawing/2014/chart" uri="{C3380CC4-5D6E-409C-BE32-E72D297353CC}">
                <c16:uniqueId val="{00000004-7420-4983-B693-E0F09A47A038}"/>
              </c:ext>
            </c:extLst>
          </c:dPt>
          <c:cat>
            <c:numRef>
              <c:extLst>
                <c:ext xmlns:c15="http://schemas.microsoft.com/office/drawing/2012/chart" uri="{02D57815-91ED-43cb-92C2-25804820EDAC}">
                  <c15:fullRef>
                    <c15:sqref>'F2.Credits_Secteur'!$B$5:$Q$5</c15:sqref>
                  </c15:fullRef>
                </c:ext>
              </c:extLst>
              <c:f>'F2.Credits_Secteur'!$G$5:$Q$5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xmlns:c15="http://schemas.microsoft.com/office/drawing/2012/chart" uri="{02D57815-91ED-43cb-92C2-25804820EDAC}">
                  <c15:fullRef>
                    <c15:sqref>'F2.Credits_Secteur'!$B$8:$Q$8</c15:sqref>
                  </c15:fullRef>
                </c:ext>
              </c:extLst>
              <c:f>'F2.Credits_Secteur'!$G$8:$Q$8</c:f>
              <c:numCache>
                <c:formatCode>_-* #\ ##0\ _€_-;\-* #\ ##0\ _€_-;_-* "-"??\ _€_-;_-@_-</c:formatCode>
                <c:ptCount val="11"/>
                <c:pt idx="0">
                  <c:v>677.76261518389003</c:v>
                </c:pt>
                <c:pt idx="1">
                  <c:v>669.36632669999995</c:v>
                </c:pt>
                <c:pt idx="2">
                  <c:v>659.84937782999998</c:v>
                </c:pt>
                <c:pt idx="3">
                  <c:v>676.27028200000007</c:v>
                </c:pt>
                <c:pt idx="4">
                  <c:v>709.57722266622523</c:v>
                </c:pt>
                <c:pt idx="5">
                  <c:v>745.55825785103752</c:v>
                </c:pt>
                <c:pt idx="6">
                  <c:v>803.17902319999996</c:v>
                </c:pt>
                <c:pt idx="7">
                  <c:v>855.412163503947</c:v>
                </c:pt>
                <c:pt idx="8">
                  <c:v>890.987782047775</c:v>
                </c:pt>
                <c:pt idx="9">
                  <c:v>1022.1973969688158</c:v>
                </c:pt>
                <c:pt idx="10">
                  <c:v>1049.0663140113506</c:v>
                </c:pt>
              </c:numCache>
            </c:numRef>
          </c:val>
          <c:extLst>
            <c:ext xmlns:c16="http://schemas.microsoft.com/office/drawing/2014/chart" uri="{C3380CC4-5D6E-409C-BE32-E72D297353CC}">
              <c16:uniqueId val="{00000005-7420-4983-B693-E0F09A47A038}"/>
            </c:ext>
          </c:extLst>
        </c:ser>
        <c:ser>
          <c:idx val="3"/>
          <c:order val="2"/>
          <c:tx>
            <c:strRef>
              <c:f>'F2.Credits_Secteur'!$A$9</c:f>
              <c:strCache>
                <c:ptCount val="1"/>
                <c:pt idx="0">
                  <c:v>Administrations publiques</c:v>
                </c:pt>
              </c:strCache>
            </c:strRef>
          </c:tx>
          <c:spPr>
            <a:solidFill>
              <a:schemeClr val="accent6"/>
            </a:solidFill>
            <a:ln>
              <a:noFill/>
            </a:ln>
            <a:effectLst/>
          </c:spPr>
          <c:invertIfNegative val="0"/>
          <c:dPt>
            <c:idx val="9"/>
            <c:invertIfNegative val="0"/>
            <c:bubble3D val="0"/>
            <c:spPr>
              <a:solidFill>
                <a:schemeClr val="accent6"/>
              </a:solidFill>
              <a:ln>
                <a:noFill/>
              </a:ln>
              <a:effectLst/>
            </c:spPr>
            <c:extLst>
              <c:ext xmlns:c16="http://schemas.microsoft.com/office/drawing/2014/chart" uri="{C3380CC4-5D6E-409C-BE32-E72D297353CC}">
                <c16:uniqueId val="{00000007-7420-4983-B693-E0F09A47A038}"/>
              </c:ext>
            </c:extLst>
          </c:dPt>
          <c:cat>
            <c:numRef>
              <c:extLst>
                <c:ext xmlns:c15="http://schemas.microsoft.com/office/drawing/2012/chart" uri="{02D57815-91ED-43cb-92C2-25804820EDAC}">
                  <c15:fullRef>
                    <c15:sqref>'F2.Credits_Secteur'!$B$5:$Q$5</c15:sqref>
                  </c15:fullRef>
                </c:ext>
              </c:extLst>
              <c:f>'F2.Credits_Secteur'!$G$5:$Q$5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xmlns:c15="http://schemas.microsoft.com/office/drawing/2012/chart" uri="{02D57815-91ED-43cb-92C2-25804820EDAC}">
                  <c15:fullRef>
                    <c15:sqref>'F2.Credits_Secteur'!$B$9:$Q$9</c15:sqref>
                  </c15:fullRef>
                </c:ext>
              </c:extLst>
              <c:f>'F2.Credits_Secteur'!$G$9:$Q$9</c:f>
              <c:numCache>
                <c:formatCode>_-* #\ ##0\ _€_-;\-* #\ ##0\ _€_-;_-* "-"??\ _€_-;_-@_-</c:formatCode>
                <c:ptCount val="11"/>
                <c:pt idx="0">
                  <c:v>183.19134187105004</c:v>
                </c:pt>
                <c:pt idx="1">
                  <c:v>188.68711827000001</c:v>
                </c:pt>
                <c:pt idx="2">
                  <c:v>188.5183237</c:v>
                </c:pt>
                <c:pt idx="3">
                  <c:v>150.32708699999992</c:v>
                </c:pt>
                <c:pt idx="4">
                  <c:v>143.6917553567593</c:v>
                </c:pt>
                <c:pt idx="5">
                  <c:v>182.12777820524926</c:v>
                </c:pt>
                <c:pt idx="6">
                  <c:v>177.98769060000001</c:v>
                </c:pt>
                <c:pt idx="7">
                  <c:v>179.8523161078287</c:v>
                </c:pt>
                <c:pt idx="8">
                  <c:v>181.43246150360545</c:v>
                </c:pt>
                <c:pt idx="9">
                  <c:v>182.91032300904635</c:v>
                </c:pt>
                <c:pt idx="10">
                  <c:v>183.54676114381039</c:v>
                </c:pt>
              </c:numCache>
            </c:numRef>
          </c:val>
          <c:extLst>
            <c:ext xmlns:c16="http://schemas.microsoft.com/office/drawing/2014/chart" uri="{C3380CC4-5D6E-409C-BE32-E72D297353CC}">
              <c16:uniqueId val="{00000008-7420-4983-B693-E0F09A47A038}"/>
            </c:ext>
          </c:extLst>
        </c:ser>
        <c:ser>
          <c:idx val="4"/>
          <c:order val="3"/>
          <c:tx>
            <c:strRef>
              <c:f>'F2.Credits_Secteur'!$A$10</c:f>
              <c:strCache>
                <c:ptCount val="1"/>
                <c:pt idx="0">
                  <c:v>Assurances et fonds de pension</c:v>
                </c:pt>
              </c:strCache>
            </c:strRef>
          </c:tx>
          <c:spPr>
            <a:solidFill>
              <a:schemeClr val="accent4"/>
            </a:solidFill>
            <a:ln>
              <a:noFill/>
            </a:ln>
            <a:effectLst/>
          </c:spPr>
          <c:invertIfNegative val="0"/>
          <c:cat>
            <c:numRef>
              <c:extLst>
                <c:ext xmlns:c15="http://schemas.microsoft.com/office/drawing/2012/chart" uri="{02D57815-91ED-43cb-92C2-25804820EDAC}">
                  <c15:fullRef>
                    <c15:sqref>'F2.Credits_Secteur'!$B$5:$Q$5</c15:sqref>
                  </c15:fullRef>
                </c:ext>
              </c:extLst>
              <c:f>'F2.Credits_Secteur'!$G$5:$Q$5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xmlns:c15="http://schemas.microsoft.com/office/drawing/2012/chart" uri="{02D57815-91ED-43cb-92C2-25804820EDAC}">
                  <c15:fullRef>
                    <c15:sqref>'F2.Credits_Secteur'!$B$10:$Q$10</c15:sqref>
                  </c15:fullRef>
                </c:ext>
              </c:extLst>
              <c:f>'F2.Credits_Secteur'!$G$10:$Q$10</c:f>
              <c:numCache>
                <c:formatCode>_-* #\ ##0\ _€_-;\-* #\ ##0\ _€_-;_-* "-"??\ _€_-;_-@_-</c:formatCode>
                <c:ptCount val="11"/>
                <c:pt idx="0">
                  <c:v>11.01930337612</c:v>
                </c:pt>
                <c:pt idx="1">
                  <c:v>9.2115010464000004</c:v>
                </c:pt>
                <c:pt idx="2">
                  <c:v>9.6602500161000009</c:v>
                </c:pt>
                <c:pt idx="3">
                  <c:v>8.6429209999999994</c:v>
                </c:pt>
                <c:pt idx="4">
                  <c:v>9.4093847839114613</c:v>
                </c:pt>
                <c:pt idx="5">
                  <c:v>9.6512710389999992</c:v>
                </c:pt>
                <c:pt idx="6">
                  <c:v>9.6023579380000008</c:v>
                </c:pt>
                <c:pt idx="7">
                  <c:v>11.052123836000002</c:v>
                </c:pt>
                <c:pt idx="8">
                  <c:v>10.260945294000001</c:v>
                </c:pt>
                <c:pt idx="9">
                  <c:v>12.323965019000006</c:v>
                </c:pt>
                <c:pt idx="10">
                  <c:v>12.722534045000005</c:v>
                </c:pt>
              </c:numCache>
            </c:numRef>
          </c:val>
          <c:extLst>
            <c:ext xmlns:c16="http://schemas.microsoft.com/office/drawing/2014/chart" uri="{C3380CC4-5D6E-409C-BE32-E72D297353CC}">
              <c16:uniqueId val="{00000009-7420-4983-B693-E0F09A47A038}"/>
            </c:ext>
          </c:extLst>
        </c:ser>
        <c:dLbls>
          <c:showLegendKey val="0"/>
          <c:showVal val="0"/>
          <c:showCatName val="0"/>
          <c:showSerName val="0"/>
          <c:showPercent val="0"/>
          <c:showBubbleSize val="0"/>
        </c:dLbls>
        <c:gapWidth val="150"/>
        <c:overlap val="100"/>
        <c:axId val="890061464"/>
        <c:axId val="890060480"/>
      </c:barChart>
      <c:lineChart>
        <c:grouping val="percentStacked"/>
        <c:varyColors val="0"/>
        <c:ser>
          <c:idx val="0"/>
          <c:order val="4"/>
          <c:tx>
            <c:v>Total</c:v>
          </c:tx>
          <c:spPr>
            <a:ln w="28575" cap="rnd">
              <a:noFill/>
              <a:round/>
            </a:ln>
            <a:effectLst/>
          </c:spPr>
          <c:marker>
            <c:symbol val="none"/>
          </c:marker>
          <c:dPt>
            <c:idx val="9"/>
            <c:marker>
              <c:symbol val="none"/>
            </c:marker>
            <c:bubble3D val="0"/>
            <c:extLst>
              <c:ext xmlns:c16="http://schemas.microsoft.com/office/drawing/2014/chart" uri="{C3380CC4-5D6E-409C-BE32-E72D297353CC}">
                <c16:uniqueId val="{0000000A-7420-4983-B693-E0F09A47A03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'F2.Credits_Secteur'!$B$5:$Q$5</c15:sqref>
                  </c15:fullRef>
                </c:ext>
              </c:extLst>
              <c:f>'F2.Credits_Secteur'!$G$5:$Q$5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extLst>
                <c:ext xmlns:c15="http://schemas.microsoft.com/office/drawing/2012/chart" uri="{02D57815-91ED-43cb-92C2-25804820EDAC}">
                  <c15:fullRef>
                    <c15:sqref>'F2.Credits_Secteur'!$B$6:$Q$6</c15:sqref>
                  </c15:fullRef>
                </c:ext>
              </c:extLst>
              <c:f>'F2.Credits_Secteur'!$G$6:$Q$6</c:f>
              <c:numCache>
                <c:formatCode>_-* #\ ##0\ _€_-;\-* #\ ##0\ _€_-;_-* "-"??\ _€_-;_-@_-</c:formatCode>
                <c:ptCount val="11"/>
                <c:pt idx="0">
                  <c:v>1895.6608151866601</c:v>
                </c:pt>
                <c:pt idx="1">
                  <c:v>1911.6541322853998</c:v>
                </c:pt>
                <c:pt idx="2">
                  <c:v>1926.5243386021</c:v>
                </c:pt>
                <c:pt idx="3">
                  <c:v>1871.1494049999997</c:v>
                </c:pt>
                <c:pt idx="4">
                  <c:v>1938.8664220138148</c:v>
                </c:pt>
                <c:pt idx="5">
                  <c:v>2053.9604739849792</c:v>
                </c:pt>
                <c:pt idx="6">
                  <c:v>2174.8644367379998</c:v>
                </c:pt>
                <c:pt idx="7">
                  <c:v>2300.6817173187897</c:v>
                </c:pt>
                <c:pt idx="8">
                  <c:v>2412.373213854421</c:v>
                </c:pt>
                <c:pt idx="9">
                  <c:v>2624.1723214935701</c:v>
                </c:pt>
                <c:pt idx="10">
                  <c:v>2735.4229225719778</c:v>
                </c:pt>
              </c:numCache>
            </c:numRef>
          </c:val>
          <c:smooth val="0"/>
          <c:extLst>
            <c:ext xmlns:c16="http://schemas.microsoft.com/office/drawing/2014/chart" uri="{C3380CC4-5D6E-409C-BE32-E72D297353CC}">
              <c16:uniqueId val="{0000000B-7420-4983-B693-E0F09A47A038}"/>
            </c:ext>
          </c:extLst>
        </c:ser>
        <c:dLbls>
          <c:showLegendKey val="0"/>
          <c:showVal val="0"/>
          <c:showCatName val="0"/>
          <c:showSerName val="0"/>
          <c:showPercent val="0"/>
          <c:showBubbleSize val="0"/>
        </c:dLbls>
        <c:marker val="1"/>
        <c:smooth val="0"/>
        <c:axId val="890061464"/>
        <c:axId val="890060480"/>
      </c:lineChart>
      <c:catAx>
        <c:axId val="8900614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0480"/>
        <c:crosses val="autoZero"/>
        <c:auto val="1"/>
        <c:lblAlgn val="ctr"/>
        <c:lblOffset val="100"/>
        <c:noMultiLvlLbl val="0"/>
      </c:catAx>
      <c:valAx>
        <c:axId val="89006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1464"/>
        <c:crosses val="autoZero"/>
        <c:crossBetween val="between"/>
        <c:majorUnit val="0.2"/>
      </c:valAx>
      <c:spPr>
        <a:noFill/>
        <a:ln>
          <a:noFill/>
        </a:ln>
        <a:effectLst/>
      </c:spPr>
    </c:plotArea>
    <c:legend>
      <c:legendPos val="b"/>
      <c:legendEntry>
        <c:idx val="4"/>
        <c:delete val="1"/>
      </c:legendEntry>
      <c:layout>
        <c:manualLayout>
          <c:xMode val="edge"/>
          <c:yMode val="edge"/>
          <c:x val="3.3194308352395153E-2"/>
          <c:y val="0.91620246743986034"/>
          <c:w val="0.96315060156862908"/>
          <c:h val="8.1093976039973703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343765617608028E-2"/>
          <c:y val="3.2262338450863043E-2"/>
          <c:w val="0.87860158310778003"/>
          <c:h val="0.56356297163674218"/>
        </c:manualLayout>
      </c:layout>
      <c:lineChart>
        <c:grouping val="standard"/>
        <c:varyColors val="0"/>
        <c:ser>
          <c:idx val="0"/>
          <c:order val="0"/>
          <c:tx>
            <c:strRef>
              <c:f>'F6.ST_repartition'!$G$7:$G$8</c:f>
              <c:strCache>
                <c:ptCount val="2"/>
                <c:pt idx="0">
                  <c:v>Stade 1</c:v>
                </c:pt>
                <c:pt idx="1">
                  <c:v>Actifs dont la qualité de crédit ne s’est pas significativement détériorée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'F6.ST_repartition'!$F$9:$F$24</c15:sqref>
                  </c15:fullRef>
                </c:ext>
              </c:extLst>
              <c:f>'F6.ST_repartition'!$F$10:$F$24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'F6.ST_repartition'!$G$9:$G$24</c15:sqref>
                  </c15:fullRef>
                </c:ext>
              </c:extLst>
              <c:f>'F6.ST_repartition'!$G$10:$G$24</c:f>
              <c:numCache>
                <c:formatCode>_-* #\ ##0.00\ _€_-;\-* #\ ##0.00\ _€_-;_-* "-"??\ _€_-;_-@_-</c:formatCode>
                <c:ptCount val="15"/>
                <c:pt idx="0">
                  <c:v>90.021113875869077</c:v>
                </c:pt>
                <c:pt idx="1">
                  <c:v>91.759283129038366</c:v>
                </c:pt>
                <c:pt idx="2">
                  <c:v>93.331026980140621</c:v>
                </c:pt>
                <c:pt idx="3">
                  <c:v>94.770744565577886</c:v>
                </c:pt>
                <c:pt idx="4">
                  <c:v>96.061532317902831</c:v>
                </c:pt>
                <c:pt idx="5">
                  <c:v>97.994802545832144</c:v>
                </c:pt>
                <c:pt idx="6">
                  <c:v>100</c:v>
                </c:pt>
                <c:pt idx="7">
                  <c:v>99.935891677894318</c:v>
                </c:pt>
                <c:pt idx="8">
                  <c:v>101.08717841554116</c:v>
                </c:pt>
                <c:pt idx="9">
                  <c:v>102.63832262610215</c:v>
                </c:pt>
                <c:pt idx="10">
                  <c:v>103.2370556854973</c:v>
                </c:pt>
                <c:pt idx="11">
                  <c:v>104.44042144407706</c:v>
                </c:pt>
                <c:pt idx="12">
                  <c:v>106.47971061379562</c:v>
                </c:pt>
                <c:pt idx="13">
                  <c:v>108.17019297517825</c:v>
                </c:pt>
                <c:pt idx="14">
                  <c:v>107.28331300101841</c:v>
                </c:pt>
              </c:numCache>
            </c:numRef>
          </c:val>
          <c:smooth val="0"/>
          <c:extLst>
            <c:ext xmlns:c16="http://schemas.microsoft.com/office/drawing/2014/chart" uri="{C3380CC4-5D6E-409C-BE32-E72D297353CC}">
              <c16:uniqueId val="{00000000-D4BB-4407-8A5B-707B6B7874C9}"/>
            </c:ext>
          </c:extLst>
        </c:ser>
        <c:ser>
          <c:idx val="1"/>
          <c:order val="1"/>
          <c:tx>
            <c:strRef>
              <c:f>'F6.ST_repartition'!$H$7:$H$8</c:f>
              <c:strCache>
                <c:ptCount val="2"/>
                <c:pt idx="0">
                  <c:v>Stade 2</c:v>
                </c:pt>
                <c:pt idx="1">
                  <c:v>Actifs dont la qualité de crédit s’est significativement détériorée, sans qu’aucune perte de crédit n’ait encore été observée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'F6.ST_repartition'!$F$9:$F$24</c15:sqref>
                  </c15:fullRef>
                </c:ext>
              </c:extLst>
              <c:f>'F6.ST_repartition'!$F$10:$F$24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'F6.ST_repartition'!$H$9:$H$24</c15:sqref>
                  </c15:fullRef>
                </c:ext>
              </c:extLst>
              <c:f>'F6.ST_repartition'!$H$10:$H$24</c:f>
              <c:numCache>
                <c:formatCode>_-* #\ ##0.00\ _€_-;\-* #\ ##0.00\ _€_-;_-* "-"??\ _€_-;_-@_-</c:formatCode>
                <c:ptCount val="15"/>
                <c:pt idx="0">
                  <c:v>104.18438459065771</c:v>
                </c:pt>
                <c:pt idx="1">
                  <c:v>104.85888893871933</c:v>
                </c:pt>
                <c:pt idx="2">
                  <c:v>102.44106226714362</c:v>
                </c:pt>
                <c:pt idx="3">
                  <c:v>98.297645349346666</c:v>
                </c:pt>
                <c:pt idx="4">
                  <c:v>97.734186077767006</c:v>
                </c:pt>
                <c:pt idx="5">
                  <c:v>97.429915637649216</c:v>
                </c:pt>
                <c:pt idx="6">
                  <c:v>100</c:v>
                </c:pt>
                <c:pt idx="7">
                  <c:v>100.91192960798215</c:v>
                </c:pt>
                <c:pt idx="8">
                  <c:v>104.82661595774829</c:v>
                </c:pt>
                <c:pt idx="9">
                  <c:v>89.244823658784668</c:v>
                </c:pt>
                <c:pt idx="10">
                  <c:v>102.85487977077324</c:v>
                </c:pt>
                <c:pt idx="11">
                  <c:v>97.495325457733486</c:v>
                </c:pt>
                <c:pt idx="12">
                  <c:v>98.919482463156456</c:v>
                </c:pt>
                <c:pt idx="13">
                  <c:v>100.21877208676624</c:v>
                </c:pt>
                <c:pt idx="14">
                  <c:v>120.03938527657016</c:v>
                </c:pt>
              </c:numCache>
            </c:numRef>
          </c:val>
          <c:smooth val="0"/>
          <c:extLst>
            <c:ext xmlns:c16="http://schemas.microsoft.com/office/drawing/2014/chart" uri="{C3380CC4-5D6E-409C-BE32-E72D297353CC}">
              <c16:uniqueId val="{00000001-D4BB-4407-8A5B-707B6B7874C9}"/>
            </c:ext>
          </c:extLst>
        </c:ser>
        <c:ser>
          <c:idx val="2"/>
          <c:order val="2"/>
          <c:tx>
            <c:strRef>
              <c:f>'F6.ST_repartition'!$I$7:$I$8</c:f>
              <c:strCache>
                <c:ptCount val="2"/>
                <c:pt idx="0">
                  <c:v>Stade 3</c:v>
                </c:pt>
                <c:pt idx="1">
                  <c:v>Actifs avec perte avérée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'F6.ST_repartition'!$F$9:$F$24</c15:sqref>
                  </c15:fullRef>
                </c:ext>
              </c:extLst>
              <c:f>'F6.ST_repartition'!$F$10:$F$24</c:f>
              <c:numCache>
                <c:formatCode>mmm\-yy</c:formatCode>
                <c:ptCount val="15"/>
                <c:pt idx="0">
                  <c:v>43252</c:v>
                </c:pt>
                <c:pt idx="1">
                  <c:v>43344</c:v>
                </c:pt>
                <c:pt idx="2">
                  <c:v>43435</c:v>
                </c:pt>
                <c:pt idx="3">
                  <c:v>43525</c:v>
                </c:pt>
                <c:pt idx="4">
                  <c:v>43617</c:v>
                </c:pt>
                <c:pt idx="5">
                  <c:v>43709</c:v>
                </c:pt>
                <c:pt idx="6">
                  <c:v>43800</c:v>
                </c:pt>
                <c:pt idx="7">
                  <c:v>43891</c:v>
                </c:pt>
                <c:pt idx="8">
                  <c:v>43983</c:v>
                </c:pt>
                <c:pt idx="9">
                  <c:v>44075</c:v>
                </c:pt>
                <c:pt idx="10">
                  <c:v>44166</c:v>
                </c:pt>
                <c:pt idx="11">
                  <c:v>44256</c:v>
                </c:pt>
                <c:pt idx="12">
                  <c:v>44348</c:v>
                </c:pt>
                <c:pt idx="13">
                  <c:v>44440</c:v>
                </c:pt>
                <c:pt idx="14">
                  <c:v>44531</c:v>
                </c:pt>
              </c:numCache>
            </c:numRef>
          </c:cat>
          <c:val>
            <c:numRef>
              <c:extLst>
                <c:ext xmlns:c15="http://schemas.microsoft.com/office/drawing/2012/chart" uri="{02D57815-91ED-43cb-92C2-25804820EDAC}">
                  <c15:fullRef>
                    <c15:sqref>'F6.ST_repartition'!$I$9:$I$24</c15:sqref>
                  </c15:fullRef>
                </c:ext>
              </c:extLst>
              <c:f>'F6.ST_repartition'!$I$10:$I$24</c:f>
              <c:numCache>
                <c:formatCode>_-* #\ ##0.00\ _€_-;\-* #\ ##0.00\ _€_-;_-* "-"??\ _€_-;_-@_-</c:formatCode>
                <c:ptCount val="15"/>
                <c:pt idx="0">
                  <c:v>110.91709954647449</c:v>
                </c:pt>
                <c:pt idx="1">
                  <c:v>108.85902557449454</c:v>
                </c:pt>
                <c:pt idx="2">
                  <c:v>105.04820300053123</c:v>
                </c:pt>
                <c:pt idx="3">
                  <c:v>105.09100593152097</c:v>
                </c:pt>
                <c:pt idx="4">
                  <c:v>103.562843477333</c:v>
                </c:pt>
                <c:pt idx="5">
                  <c:v>103.11636154618012</c:v>
                </c:pt>
                <c:pt idx="6">
                  <c:v>100</c:v>
                </c:pt>
                <c:pt idx="7">
                  <c:v>100.33726975599639</c:v>
                </c:pt>
                <c:pt idx="8">
                  <c:v>102.50180729687983</c:v>
                </c:pt>
                <c:pt idx="9">
                  <c:v>99.99545449016918</c:v>
                </c:pt>
                <c:pt idx="10">
                  <c:v>96.297235606497694</c:v>
                </c:pt>
                <c:pt idx="11">
                  <c:v>98.613434849136837</c:v>
                </c:pt>
                <c:pt idx="12">
                  <c:v>96.347482835771658</c:v>
                </c:pt>
                <c:pt idx="13">
                  <c:v>96.080560057909764</c:v>
                </c:pt>
                <c:pt idx="14">
                  <c:v>93.849726170095195</c:v>
                </c:pt>
              </c:numCache>
            </c:numRef>
          </c:val>
          <c:smooth val="0"/>
          <c:extLst>
            <c:ext xmlns:c16="http://schemas.microsoft.com/office/drawing/2014/chart" uri="{C3380CC4-5D6E-409C-BE32-E72D297353CC}">
              <c16:uniqueId val="{00000002-D4BB-4407-8A5B-707B6B7874C9}"/>
            </c:ext>
          </c:extLst>
        </c:ser>
        <c:dLbls>
          <c:showLegendKey val="0"/>
          <c:showVal val="0"/>
          <c:showCatName val="0"/>
          <c:showSerName val="0"/>
          <c:showPercent val="0"/>
          <c:showBubbleSize val="0"/>
        </c:dLbls>
        <c:smooth val="0"/>
        <c:axId val="505000256"/>
        <c:axId val="504994680"/>
      </c:lineChart>
      <c:dateAx>
        <c:axId val="505000256"/>
        <c:scaling>
          <c:orientation val="minMax"/>
        </c:scaling>
        <c:delete val="0"/>
        <c:axPos val="b"/>
        <c:numFmt formatCode="mmm\-yy"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04994680"/>
        <c:crosses val="autoZero"/>
        <c:auto val="1"/>
        <c:lblOffset val="100"/>
        <c:baseTimeUnit val="months"/>
      </c:dateAx>
      <c:valAx>
        <c:axId val="504994680"/>
        <c:scaling>
          <c:orientation val="minMax"/>
          <c:min val="8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505000256"/>
        <c:crosses val="autoZero"/>
        <c:crossBetween val="between"/>
      </c:valAx>
      <c:spPr>
        <a:noFill/>
        <a:ln>
          <a:noFill/>
        </a:ln>
        <a:effectLst/>
      </c:spPr>
    </c:plotArea>
    <c:legend>
      <c:legendPos val="b"/>
      <c:layout>
        <c:manualLayout>
          <c:xMode val="edge"/>
          <c:yMode val="edge"/>
          <c:x val="0"/>
          <c:y val="0.73926583720645467"/>
          <c:w val="0.99382535042066833"/>
          <c:h val="0.2442105487321184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2572249576591382E-2"/>
          <c:y val="7.4975336454174535E-2"/>
          <c:w val="0.92932622016903632"/>
          <c:h val="0.73470911349244405"/>
        </c:manualLayout>
      </c:layout>
      <c:barChart>
        <c:barDir val="col"/>
        <c:grouping val="percentStacked"/>
        <c:varyColors val="0"/>
        <c:ser>
          <c:idx val="0"/>
          <c:order val="0"/>
          <c:tx>
            <c:strRef>
              <c:f>'F7.Portefeuille Nego_Actif'!$A$14</c:f>
              <c:strCache>
                <c:ptCount val="1"/>
                <c:pt idx="0">
                  <c:v>Dérivés</c:v>
                </c:pt>
              </c:strCache>
            </c:strRef>
          </c:tx>
          <c:spPr>
            <a:solidFill>
              <a:schemeClr val="accent1">
                <a:shade val="58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Nego_Actif'!$B$13:$H$13</c:f>
              <c:numCache>
                <c:formatCode>General</c:formatCode>
                <c:ptCount val="7"/>
                <c:pt idx="0">
                  <c:v>2015</c:v>
                </c:pt>
                <c:pt idx="1">
                  <c:v>2016</c:v>
                </c:pt>
                <c:pt idx="2">
                  <c:v>2017</c:v>
                </c:pt>
                <c:pt idx="3">
                  <c:v>2018</c:v>
                </c:pt>
                <c:pt idx="4">
                  <c:v>2019</c:v>
                </c:pt>
                <c:pt idx="5">
                  <c:v>2020</c:v>
                </c:pt>
                <c:pt idx="6">
                  <c:v>2021</c:v>
                </c:pt>
              </c:numCache>
            </c:numRef>
          </c:cat>
          <c:val>
            <c:numRef>
              <c:f>'F7.Portefeuille Nego_Actif'!$B$14:$H$14</c:f>
              <c:numCache>
                <c:formatCode>0.0%</c:formatCode>
                <c:ptCount val="7"/>
                <c:pt idx="0">
                  <c:v>0.51250596708722562</c:v>
                </c:pt>
                <c:pt idx="1">
                  <c:v>0.5114578611763132</c:v>
                </c:pt>
                <c:pt idx="2">
                  <c:v>0.45014741350595766</c:v>
                </c:pt>
                <c:pt idx="3">
                  <c:v>0.39296141020478881</c:v>
                </c:pt>
                <c:pt idx="4">
                  <c:v>0.39952831803065547</c:v>
                </c:pt>
                <c:pt idx="5">
                  <c:v>0.39542519671085352</c:v>
                </c:pt>
                <c:pt idx="6">
                  <c:v>0.35135867185378167</c:v>
                </c:pt>
              </c:numCache>
            </c:numRef>
          </c:val>
          <c:extLst>
            <c:ext xmlns:c16="http://schemas.microsoft.com/office/drawing/2014/chart" uri="{C3380CC4-5D6E-409C-BE32-E72D297353CC}">
              <c16:uniqueId val="{00000000-0EEB-4449-9F75-4ACCC1BBFC70}"/>
            </c:ext>
          </c:extLst>
        </c:ser>
        <c:ser>
          <c:idx val="1"/>
          <c:order val="1"/>
          <c:tx>
            <c:strRef>
              <c:f>'F7.Portefeuille Nego_Actif'!$A$17</c:f>
              <c:strCache>
                <c:ptCount val="1"/>
                <c:pt idx="0">
                  <c:v>Prêts et avances yc les operations de pensions sur titres</c:v>
                </c:pt>
              </c:strCache>
            </c:strRef>
          </c:tx>
          <c:spPr>
            <a:solidFill>
              <a:schemeClr val="accent1">
                <a:shade val="86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Nego_Actif'!$B$13:$H$13</c:f>
              <c:numCache>
                <c:formatCode>General</c:formatCode>
                <c:ptCount val="7"/>
                <c:pt idx="0">
                  <c:v>2015</c:v>
                </c:pt>
                <c:pt idx="1">
                  <c:v>2016</c:v>
                </c:pt>
                <c:pt idx="2">
                  <c:v>2017</c:v>
                </c:pt>
                <c:pt idx="3">
                  <c:v>2018</c:v>
                </c:pt>
                <c:pt idx="4">
                  <c:v>2019</c:v>
                </c:pt>
                <c:pt idx="5">
                  <c:v>2020</c:v>
                </c:pt>
                <c:pt idx="6">
                  <c:v>2021</c:v>
                </c:pt>
              </c:numCache>
            </c:numRef>
          </c:cat>
          <c:val>
            <c:numRef>
              <c:f>'F7.Portefeuille Nego_Actif'!$B$17:$H$17</c:f>
              <c:numCache>
                <c:formatCode>0.0%</c:formatCode>
                <c:ptCount val="7"/>
                <c:pt idx="0">
                  <c:v>0.24262165098664118</c:v>
                </c:pt>
                <c:pt idx="1">
                  <c:v>0.26679358364044065</c:v>
                </c:pt>
                <c:pt idx="2">
                  <c:v>0.28569459480791082</c:v>
                </c:pt>
                <c:pt idx="3">
                  <c:v>0.39643505664011952</c:v>
                </c:pt>
                <c:pt idx="4">
                  <c:v>0.36649833598144177</c:v>
                </c:pt>
                <c:pt idx="5">
                  <c:v>0.3660691650034259</c:v>
                </c:pt>
                <c:pt idx="6">
                  <c:v>0.36208358053514628</c:v>
                </c:pt>
              </c:numCache>
            </c:numRef>
          </c:val>
          <c:extLst>
            <c:ext xmlns:c16="http://schemas.microsoft.com/office/drawing/2014/chart" uri="{C3380CC4-5D6E-409C-BE32-E72D297353CC}">
              <c16:uniqueId val="{00000001-0EEB-4449-9F75-4ACCC1BBFC70}"/>
            </c:ext>
          </c:extLst>
        </c:ser>
        <c:ser>
          <c:idx val="2"/>
          <c:order val="2"/>
          <c:tx>
            <c:strRef>
              <c:f>'F7.Portefeuille Nego_Actif'!$A$16</c:f>
              <c:strCache>
                <c:ptCount val="1"/>
                <c:pt idx="0">
                  <c:v>Titres de créance</c:v>
                </c:pt>
              </c:strCache>
            </c:strRef>
          </c:tx>
          <c:spPr>
            <a:solidFill>
              <a:schemeClr val="accent1">
                <a:tint val="86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Nego_Actif'!$B$13:$H$13</c:f>
              <c:numCache>
                <c:formatCode>General</c:formatCode>
                <c:ptCount val="7"/>
                <c:pt idx="0">
                  <c:v>2015</c:v>
                </c:pt>
                <c:pt idx="1">
                  <c:v>2016</c:v>
                </c:pt>
                <c:pt idx="2">
                  <c:v>2017</c:v>
                </c:pt>
                <c:pt idx="3">
                  <c:v>2018</c:v>
                </c:pt>
                <c:pt idx="4">
                  <c:v>2019</c:v>
                </c:pt>
                <c:pt idx="5">
                  <c:v>2020</c:v>
                </c:pt>
                <c:pt idx="6">
                  <c:v>2021</c:v>
                </c:pt>
              </c:numCache>
            </c:numRef>
          </c:cat>
          <c:val>
            <c:numRef>
              <c:f>'F7.Portefeuille Nego_Actif'!$B$16:$H$16</c:f>
              <c:numCache>
                <c:formatCode>0.0%</c:formatCode>
                <c:ptCount val="7"/>
                <c:pt idx="0">
                  <c:v>0.14554847707648974</c:v>
                </c:pt>
                <c:pt idx="1">
                  <c:v>0.12224877082324211</c:v>
                </c:pt>
                <c:pt idx="2">
                  <c:v>0.13196159077106029</c:v>
                </c:pt>
                <c:pt idx="3">
                  <c:v>0.12811657483467684</c:v>
                </c:pt>
                <c:pt idx="4">
                  <c:v>0.12160613414400044</c:v>
                </c:pt>
                <c:pt idx="5">
                  <c:v>0.13331295437852347</c:v>
                </c:pt>
                <c:pt idx="6">
                  <c:v>0.14472023852939078</c:v>
                </c:pt>
              </c:numCache>
            </c:numRef>
          </c:val>
          <c:extLst>
            <c:ext xmlns:c16="http://schemas.microsoft.com/office/drawing/2014/chart" uri="{C3380CC4-5D6E-409C-BE32-E72D297353CC}">
              <c16:uniqueId val="{00000002-0EEB-4449-9F75-4ACCC1BBFC70}"/>
            </c:ext>
          </c:extLst>
        </c:ser>
        <c:ser>
          <c:idx val="3"/>
          <c:order val="3"/>
          <c:tx>
            <c:strRef>
              <c:f>'F7.Portefeuille Nego_Actif'!$A$15</c:f>
              <c:strCache>
                <c:ptCount val="1"/>
                <c:pt idx="0">
                  <c:v>Instruments de capitaux propres</c:v>
                </c:pt>
              </c:strCache>
            </c:strRef>
          </c:tx>
          <c:spPr>
            <a:solidFill>
              <a:schemeClr val="accent1">
                <a:tint val="58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Nego_Actif'!$B$13:$H$13</c:f>
              <c:numCache>
                <c:formatCode>General</c:formatCode>
                <c:ptCount val="7"/>
                <c:pt idx="0">
                  <c:v>2015</c:v>
                </c:pt>
                <c:pt idx="1">
                  <c:v>2016</c:v>
                </c:pt>
                <c:pt idx="2">
                  <c:v>2017</c:v>
                </c:pt>
                <c:pt idx="3">
                  <c:v>2018</c:v>
                </c:pt>
                <c:pt idx="4">
                  <c:v>2019</c:v>
                </c:pt>
                <c:pt idx="5">
                  <c:v>2020</c:v>
                </c:pt>
                <c:pt idx="6">
                  <c:v>2021</c:v>
                </c:pt>
              </c:numCache>
            </c:numRef>
          </c:cat>
          <c:val>
            <c:numRef>
              <c:f>'F7.Portefeuille Nego_Actif'!$B$15:$H$15</c:f>
              <c:numCache>
                <c:formatCode>0.0%</c:formatCode>
                <c:ptCount val="7"/>
                <c:pt idx="0">
                  <c:v>9.9323904849643402E-2</c:v>
                </c:pt>
                <c:pt idx="1">
                  <c:v>9.9499784360003951E-2</c:v>
                </c:pt>
                <c:pt idx="2">
                  <c:v>0.13219640091507134</c:v>
                </c:pt>
                <c:pt idx="3">
                  <c:v>8.2486958320414749E-2</c:v>
                </c:pt>
                <c:pt idx="4">
                  <c:v>0.11236721184390243</c:v>
                </c:pt>
                <c:pt idx="5">
                  <c:v>0.10519268390719709</c:v>
                </c:pt>
                <c:pt idx="6">
                  <c:v>0.14183750908168119</c:v>
                </c:pt>
              </c:numCache>
            </c:numRef>
          </c:val>
          <c:extLst>
            <c:ext xmlns:c16="http://schemas.microsoft.com/office/drawing/2014/chart" uri="{C3380CC4-5D6E-409C-BE32-E72D297353CC}">
              <c16:uniqueId val="{00000003-0EEB-4449-9F75-4ACCC1BBFC70}"/>
            </c:ext>
          </c:extLst>
        </c:ser>
        <c:dLbls>
          <c:dLblPos val="ctr"/>
          <c:showLegendKey val="0"/>
          <c:showVal val="1"/>
          <c:showCatName val="0"/>
          <c:showSerName val="0"/>
          <c:showPercent val="0"/>
          <c:showBubbleSize val="0"/>
        </c:dLbls>
        <c:gapWidth val="75"/>
        <c:overlap val="100"/>
        <c:axId val="366334336"/>
        <c:axId val="366335872"/>
      </c:barChart>
      <c:catAx>
        <c:axId val="366334336"/>
        <c:scaling>
          <c:orientation val="minMax"/>
        </c:scaling>
        <c:delete val="0"/>
        <c:axPos val="b"/>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crossAx val="366335872"/>
        <c:crosses val="autoZero"/>
        <c:auto val="1"/>
        <c:lblAlgn val="ctr"/>
        <c:lblOffset val="100"/>
        <c:noMultiLvlLbl val="0"/>
      </c:catAx>
      <c:valAx>
        <c:axId val="366335872"/>
        <c:scaling>
          <c:orientation val="minMax"/>
        </c:scaling>
        <c:delete val="0"/>
        <c:axPos val="l"/>
        <c:majorGridlines>
          <c:spPr>
            <a:ln w="6350" cap="flat" cmpd="sng" algn="ctr">
              <a:solidFill>
                <a:schemeClr val="bg1">
                  <a:lumMod val="85000"/>
                </a:schemeClr>
              </a:solidFill>
              <a:prstDash val="solid"/>
              <a:round/>
            </a:ln>
            <a:effectLst/>
          </c:spPr>
        </c:majorGridlines>
        <c:numFmt formatCode="0%" sourceLinked="0"/>
        <c:majorTickMark val="out"/>
        <c:minorTickMark val="none"/>
        <c:tickLblPos val="nextTo"/>
        <c:spPr>
          <a:noFill/>
          <a:ln w="6350" cap="flat" cmpd="sng" algn="ctr">
            <a:solidFill>
              <a:sysClr val="windowText" lastClr="000000"/>
            </a:solidFill>
            <a:prstDash val="solid"/>
            <a:round/>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crossAx val="366334336"/>
        <c:crosses val="autoZero"/>
        <c:crossBetween val="between"/>
        <c:majorUnit val="0.2"/>
      </c:valAx>
      <c:spPr>
        <a:noFill/>
        <a:ln>
          <a:noFill/>
        </a:ln>
        <a:effectLst/>
      </c:spPr>
    </c:plotArea>
    <c:legend>
      <c:legendPos val="b"/>
      <c:layout>
        <c:manualLayout>
          <c:xMode val="edge"/>
          <c:yMode val="edge"/>
          <c:x val="1.0286854628740179E-3"/>
          <c:y val="0.86088265394086405"/>
          <c:w val="0.99487120823568231"/>
          <c:h val="0.1252801651853523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lt1"/>
    </a:solidFill>
    <a:ln w="6350"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2572249576591382E-2"/>
          <c:y val="7.4975336454174535E-2"/>
          <c:w val="0.92932622016903632"/>
          <c:h val="0.73470911349244405"/>
        </c:manualLayout>
      </c:layout>
      <c:barChart>
        <c:barDir val="col"/>
        <c:grouping val="percentStacked"/>
        <c:varyColors val="0"/>
        <c:ser>
          <c:idx val="2"/>
          <c:order val="0"/>
          <c:tx>
            <c:strRef>
              <c:f>'F7.Portefeuille Nego_Passif'!$A$17</c:f>
              <c:strCache>
                <c:ptCount val="1"/>
                <c:pt idx="0">
                  <c:v>Dépôts yc les opérations de pensions livrés sur titres</c:v>
                </c:pt>
              </c:strCache>
            </c:strRef>
          </c:tx>
          <c:spPr>
            <a:solidFill>
              <a:schemeClr val="accent1"/>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Nego_Passif'!$B$14:$H$14</c:f>
              <c:numCache>
                <c:formatCode>General</c:formatCode>
                <c:ptCount val="7"/>
                <c:pt idx="0">
                  <c:v>2015</c:v>
                </c:pt>
                <c:pt idx="1">
                  <c:v>2016</c:v>
                </c:pt>
                <c:pt idx="2">
                  <c:v>2017</c:v>
                </c:pt>
                <c:pt idx="3">
                  <c:v>2018</c:v>
                </c:pt>
                <c:pt idx="4">
                  <c:v>2019</c:v>
                </c:pt>
                <c:pt idx="5">
                  <c:v>2020</c:v>
                </c:pt>
                <c:pt idx="6">
                  <c:v>2021</c:v>
                </c:pt>
              </c:numCache>
            </c:numRef>
          </c:cat>
          <c:val>
            <c:numRef>
              <c:f>'F7.Portefeuille Nego_Passif'!$B$17:$H$17</c:f>
              <c:numCache>
                <c:formatCode>0.0%</c:formatCode>
                <c:ptCount val="7"/>
                <c:pt idx="0">
                  <c:v>0.25941370629747834</c:v>
                </c:pt>
                <c:pt idx="1">
                  <c:v>0.26826415898277883</c:v>
                </c:pt>
                <c:pt idx="2">
                  <c:v>0.3126989188639166</c:v>
                </c:pt>
                <c:pt idx="3">
                  <c:v>0.38856074992770467</c:v>
                </c:pt>
                <c:pt idx="4">
                  <c:v>0.39443958158498638</c:v>
                </c:pt>
                <c:pt idx="5">
                  <c:v>0.40947511808653486</c:v>
                </c:pt>
                <c:pt idx="6">
                  <c:v>0.41897163492754691</c:v>
                </c:pt>
              </c:numCache>
            </c:numRef>
          </c:val>
          <c:extLst>
            <c:ext xmlns:c16="http://schemas.microsoft.com/office/drawing/2014/chart" uri="{C3380CC4-5D6E-409C-BE32-E72D297353CC}">
              <c16:uniqueId val="{00000000-3165-4971-A1FF-481108DE68B1}"/>
            </c:ext>
          </c:extLst>
        </c:ser>
        <c:ser>
          <c:idx val="0"/>
          <c:order val="1"/>
          <c:tx>
            <c:strRef>
              <c:f>'F7.Portefeuille Nego_Passif'!$A$15</c:f>
              <c:strCache>
                <c:ptCount val="1"/>
                <c:pt idx="0">
                  <c:v>Dérivés</c:v>
                </c:pt>
              </c:strCache>
            </c:strRef>
          </c:tx>
          <c:spPr>
            <a:solidFill>
              <a:schemeClr val="accent1">
                <a:shade val="53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Nego_Passif'!$B$14:$H$14</c:f>
              <c:numCache>
                <c:formatCode>General</c:formatCode>
                <c:ptCount val="7"/>
                <c:pt idx="0">
                  <c:v>2015</c:v>
                </c:pt>
                <c:pt idx="1">
                  <c:v>2016</c:v>
                </c:pt>
                <c:pt idx="2">
                  <c:v>2017</c:v>
                </c:pt>
                <c:pt idx="3">
                  <c:v>2018</c:v>
                </c:pt>
                <c:pt idx="4">
                  <c:v>2019</c:v>
                </c:pt>
                <c:pt idx="5">
                  <c:v>2020</c:v>
                </c:pt>
                <c:pt idx="6">
                  <c:v>2021</c:v>
                </c:pt>
              </c:numCache>
            </c:numRef>
          </c:cat>
          <c:val>
            <c:numRef>
              <c:f>'F7.Portefeuille Nego_Passif'!$B$15:$H$15</c:f>
              <c:numCache>
                <c:formatCode>0.0%</c:formatCode>
                <c:ptCount val="7"/>
                <c:pt idx="0">
                  <c:v>0.58269543080460373</c:v>
                </c:pt>
                <c:pt idx="1">
                  <c:v>0.5742953689459902</c:v>
                </c:pt>
                <c:pt idx="2">
                  <c:v>0.51541286647067064</c:v>
                </c:pt>
                <c:pt idx="3">
                  <c:v>0.44212365550692323</c:v>
                </c:pt>
                <c:pt idx="4">
                  <c:v>0.45796035162051313</c:v>
                </c:pt>
                <c:pt idx="5">
                  <c:v>0.44680994190335782</c:v>
                </c:pt>
                <c:pt idx="6">
                  <c:v>0.39278376774499546</c:v>
                </c:pt>
              </c:numCache>
            </c:numRef>
          </c:val>
          <c:extLst>
            <c:ext xmlns:c16="http://schemas.microsoft.com/office/drawing/2014/chart" uri="{C3380CC4-5D6E-409C-BE32-E72D297353CC}">
              <c16:uniqueId val="{00000001-3165-4971-A1FF-481108DE68B1}"/>
            </c:ext>
          </c:extLst>
        </c:ser>
        <c:ser>
          <c:idx val="3"/>
          <c:order val="2"/>
          <c:tx>
            <c:strRef>
              <c:f>'F7.Portefeuille Nego_Passif'!$A$16</c:f>
              <c:strCache>
                <c:ptCount val="1"/>
                <c:pt idx="0">
                  <c:v>Positions courtes </c:v>
                </c:pt>
              </c:strCache>
            </c:strRef>
          </c:tx>
          <c:spPr>
            <a:solidFill>
              <a:schemeClr val="accent1">
                <a:tint val="77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6350" cap="flat" cmpd="sng" algn="ctr">
                      <a:solidFill>
                        <a:schemeClr val="dk1"/>
                      </a:solidFill>
                      <a:prstDash val="solid"/>
                      <a:round/>
                    </a:ln>
                    <a:effectLst/>
                  </c:spPr>
                </c15:leaderLines>
              </c:ext>
            </c:extLst>
          </c:dLbls>
          <c:cat>
            <c:numRef>
              <c:f>'F7.Portefeuille Nego_Passif'!$B$14:$H$14</c:f>
              <c:numCache>
                <c:formatCode>General</c:formatCode>
                <c:ptCount val="7"/>
                <c:pt idx="0">
                  <c:v>2015</c:v>
                </c:pt>
                <c:pt idx="1">
                  <c:v>2016</c:v>
                </c:pt>
                <c:pt idx="2">
                  <c:v>2017</c:v>
                </c:pt>
                <c:pt idx="3">
                  <c:v>2018</c:v>
                </c:pt>
                <c:pt idx="4">
                  <c:v>2019</c:v>
                </c:pt>
                <c:pt idx="5">
                  <c:v>2020</c:v>
                </c:pt>
                <c:pt idx="6">
                  <c:v>2021</c:v>
                </c:pt>
              </c:numCache>
            </c:numRef>
          </c:cat>
          <c:val>
            <c:numRef>
              <c:f>'F7.Portefeuille Nego_Passif'!$B$16:$H$16</c:f>
              <c:numCache>
                <c:formatCode>0.0%</c:formatCode>
                <c:ptCount val="7"/>
                <c:pt idx="0">
                  <c:v>0.11432543819933735</c:v>
                </c:pt>
                <c:pt idx="1">
                  <c:v>0.1073763667528391</c:v>
                </c:pt>
                <c:pt idx="2">
                  <c:v>0.13550824754435722</c:v>
                </c:pt>
                <c:pt idx="3">
                  <c:v>0.12581903056217456</c:v>
                </c:pt>
                <c:pt idx="4">
                  <c:v>0.11574234459523748</c:v>
                </c:pt>
                <c:pt idx="5">
                  <c:v>0.12107377957717905</c:v>
                </c:pt>
                <c:pt idx="6">
                  <c:v>0.15256163004473952</c:v>
                </c:pt>
              </c:numCache>
            </c:numRef>
          </c:val>
          <c:extLst>
            <c:ext xmlns:c16="http://schemas.microsoft.com/office/drawing/2014/chart" uri="{C3380CC4-5D6E-409C-BE32-E72D297353CC}">
              <c16:uniqueId val="{00000002-3165-4971-A1FF-481108DE68B1}"/>
            </c:ext>
          </c:extLst>
        </c:ser>
        <c:ser>
          <c:idx val="4"/>
          <c:order val="3"/>
          <c:tx>
            <c:strRef>
              <c:f>'F7.Portefeuille Nego_Passif'!$A$19</c:f>
              <c:strCache>
                <c:ptCount val="1"/>
                <c:pt idx="0">
                  <c:v>Autres passifs financiers </c:v>
                </c:pt>
              </c:strCache>
            </c:strRef>
          </c:tx>
          <c:spPr>
            <a:solidFill>
              <a:schemeClr val="accent1">
                <a:tint val="54000"/>
              </a:schemeClr>
            </a:solidFill>
            <a:ln w="9525"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shade val="95000"/>
                          <a:satMod val="105000"/>
                        </a:schemeClr>
                      </a:solidFill>
                      <a:prstDash val="solid"/>
                      <a:round/>
                    </a:ln>
                    <a:effectLst/>
                  </c:spPr>
                </c15:leaderLines>
              </c:ext>
            </c:extLst>
          </c:dLbls>
          <c:cat>
            <c:numRef>
              <c:f>'F7.Portefeuille Nego_Passif'!$B$14:$H$14</c:f>
              <c:numCache>
                <c:formatCode>General</c:formatCode>
                <c:ptCount val="7"/>
                <c:pt idx="0">
                  <c:v>2015</c:v>
                </c:pt>
                <c:pt idx="1">
                  <c:v>2016</c:v>
                </c:pt>
                <c:pt idx="2">
                  <c:v>2017</c:v>
                </c:pt>
                <c:pt idx="3">
                  <c:v>2018</c:v>
                </c:pt>
                <c:pt idx="4">
                  <c:v>2019</c:v>
                </c:pt>
                <c:pt idx="5">
                  <c:v>2020</c:v>
                </c:pt>
                <c:pt idx="6">
                  <c:v>2021</c:v>
                </c:pt>
              </c:numCache>
            </c:numRef>
          </c:cat>
          <c:val>
            <c:numRef>
              <c:f>'F7.Portefeuille Nego_Passif'!$B$19:$H$19</c:f>
              <c:numCache>
                <c:formatCode>0.0%</c:formatCode>
                <c:ptCount val="7"/>
                <c:pt idx="0">
                  <c:v>2.9244725474295474E-2</c:v>
                </c:pt>
                <c:pt idx="1">
                  <c:v>3.5220621866245964E-2</c:v>
                </c:pt>
                <c:pt idx="2">
                  <c:v>3.2968785698141684E-2</c:v>
                </c:pt>
                <c:pt idx="3">
                  <c:v>4.3250220468898377E-2</c:v>
                </c:pt>
                <c:pt idx="4">
                  <c:v>3.158420919857001E-2</c:v>
                </c:pt>
                <c:pt idx="5">
                  <c:v>2.2441918944694349E-2</c:v>
                </c:pt>
                <c:pt idx="6">
                  <c:v>3.5677564600934103E-2</c:v>
                </c:pt>
              </c:numCache>
            </c:numRef>
          </c:val>
          <c:extLst>
            <c:ext xmlns:c16="http://schemas.microsoft.com/office/drawing/2014/chart" uri="{C3380CC4-5D6E-409C-BE32-E72D297353CC}">
              <c16:uniqueId val="{00000003-3165-4971-A1FF-481108DE68B1}"/>
            </c:ext>
          </c:extLst>
        </c:ser>
        <c:dLbls>
          <c:dLblPos val="ctr"/>
          <c:showLegendKey val="0"/>
          <c:showVal val="1"/>
          <c:showCatName val="0"/>
          <c:showSerName val="0"/>
          <c:showPercent val="0"/>
          <c:showBubbleSize val="0"/>
        </c:dLbls>
        <c:gapWidth val="75"/>
        <c:overlap val="100"/>
        <c:axId val="366334336"/>
        <c:axId val="366335872"/>
        <c:extLst>
          <c:ext xmlns:c15="http://schemas.microsoft.com/office/drawing/2012/chart" uri="{02D57815-91ED-43cb-92C2-25804820EDAC}">
            <c15:filteredBarSeries>
              <c15:ser>
                <c:idx val="1"/>
                <c:order val="4"/>
                <c:tx>
                  <c:strRef>
                    <c:extLst>
                      <c:ext uri="{02D57815-91ED-43cb-92C2-25804820EDAC}">
                        <c15:formulaRef>
                          <c15:sqref>'F7.Portefeuille Nego_Passif'!$A$18</c15:sqref>
                        </c15:formulaRef>
                      </c:ext>
                    </c:extLst>
                    <c:strCache>
                      <c:ptCount val="1"/>
                      <c:pt idx="0">
                        <c:v>Titres de créance émis</c:v>
                      </c:pt>
                    </c:strCache>
                  </c:strRef>
                </c:tx>
                <c:spPr>
                  <a:solidFill>
                    <a:schemeClr val="accent1">
                      <a:shade val="76000"/>
                    </a:schemeClr>
                  </a:solidFill>
                  <a:ln w="6350" cap="flat" cmpd="sng" algn="ctr">
                    <a:noFill/>
                    <a:prstDash val="solid"/>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ctr"/>
                  <c:showLegendKey val="0"/>
                  <c:showVal val="1"/>
                  <c:showCatName val="0"/>
                  <c:showSerName val="0"/>
                  <c:showPercent val="0"/>
                  <c:showBubbleSize val="0"/>
                  <c:showLeaderLines val="0"/>
                  <c:extLst>
                    <c:ext uri="{CE6537A1-D6FC-4f65-9D91-7224C49458BB}">
                      <c15:showLeaderLines val="1"/>
                      <c15:leaderLines>
                        <c:spPr>
                          <a:ln w="6350" cap="flat" cmpd="sng" algn="ctr">
                            <a:solidFill>
                              <a:schemeClr val="dk1"/>
                            </a:solidFill>
                            <a:prstDash val="solid"/>
                            <a:round/>
                          </a:ln>
                          <a:effectLst/>
                        </c:spPr>
                      </c15:leaderLines>
                    </c:ext>
                  </c:extLst>
                </c:dLbls>
                <c:cat>
                  <c:numRef>
                    <c:extLst>
                      <c:ext uri="{02D57815-91ED-43cb-92C2-25804820EDAC}">
                        <c15:formulaRef>
                          <c15:sqref>'F7.Portefeuille Nego_Passif'!$B$14:$H$14</c15:sqref>
                        </c15:formulaRef>
                      </c:ext>
                    </c:extLst>
                    <c:numCache>
                      <c:formatCode>General</c:formatCode>
                      <c:ptCount val="7"/>
                      <c:pt idx="0">
                        <c:v>2015</c:v>
                      </c:pt>
                      <c:pt idx="1">
                        <c:v>2016</c:v>
                      </c:pt>
                      <c:pt idx="2">
                        <c:v>2017</c:v>
                      </c:pt>
                      <c:pt idx="3">
                        <c:v>2018</c:v>
                      </c:pt>
                      <c:pt idx="4">
                        <c:v>2019</c:v>
                      </c:pt>
                      <c:pt idx="5">
                        <c:v>2020</c:v>
                      </c:pt>
                      <c:pt idx="6">
                        <c:v>2021</c:v>
                      </c:pt>
                    </c:numCache>
                  </c:numRef>
                </c:cat>
                <c:val>
                  <c:numRef>
                    <c:extLst>
                      <c:ext uri="{02D57815-91ED-43cb-92C2-25804820EDAC}">
                        <c15:formulaRef>
                          <c15:sqref>'F7.Portefeuille Nego_Passif'!$B$18:$H$18</c15:sqref>
                        </c15:formulaRef>
                      </c:ext>
                    </c:extLst>
                    <c:numCache>
                      <c:formatCode>0.0%</c:formatCode>
                      <c:ptCount val="7"/>
                      <c:pt idx="0">
                        <c:v>1.4320699224285019E-2</c:v>
                      </c:pt>
                      <c:pt idx="1">
                        <c:v>1.4843483452145865E-2</c:v>
                      </c:pt>
                      <c:pt idx="2">
                        <c:v>3.4111814229137523E-3</c:v>
                      </c:pt>
                      <c:pt idx="3">
                        <c:v>2.4634353429925593E-4</c:v>
                      </c:pt>
                      <c:pt idx="4">
                        <c:v>2.735130006929995E-4</c:v>
                      </c:pt>
                      <c:pt idx="5">
                        <c:v>1.9924148823391661E-4</c:v>
                      </c:pt>
                      <c:pt idx="6">
                        <c:v>5.40268178405797E-6</c:v>
                      </c:pt>
                    </c:numCache>
                  </c:numRef>
                </c:val>
                <c:extLst>
                  <c:ext xmlns:c16="http://schemas.microsoft.com/office/drawing/2014/chart" uri="{C3380CC4-5D6E-409C-BE32-E72D297353CC}">
                    <c16:uniqueId val="{00000004-3165-4971-A1FF-481108DE68B1}"/>
                  </c:ext>
                </c:extLst>
              </c15:ser>
            </c15:filteredBarSeries>
          </c:ext>
        </c:extLst>
      </c:barChart>
      <c:catAx>
        <c:axId val="366334336"/>
        <c:scaling>
          <c:orientation val="minMax"/>
        </c:scaling>
        <c:delete val="0"/>
        <c:axPos val="b"/>
        <c:numFmt formatCode="General" sourceLinked="1"/>
        <c:majorTickMark val="none"/>
        <c:minorTickMark val="none"/>
        <c:tickLblPos val="nextTo"/>
        <c:spPr>
          <a:noFill/>
          <a:ln w="6350" cap="flat" cmpd="sng" algn="ctr">
            <a:solidFill>
              <a:schemeClr val="tx1"/>
            </a:solidFill>
            <a:prstDash val="solid"/>
            <a:round/>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crossAx val="366335872"/>
        <c:crosses val="autoZero"/>
        <c:auto val="1"/>
        <c:lblAlgn val="ctr"/>
        <c:lblOffset val="100"/>
        <c:noMultiLvlLbl val="0"/>
      </c:catAx>
      <c:valAx>
        <c:axId val="366335872"/>
        <c:scaling>
          <c:orientation val="minMax"/>
        </c:scaling>
        <c:delete val="0"/>
        <c:axPos val="l"/>
        <c:majorGridlines>
          <c:spPr>
            <a:ln w="6350" cap="flat" cmpd="sng" algn="ctr">
              <a:solidFill>
                <a:schemeClr val="bg1">
                  <a:lumMod val="85000"/>
                </a:schemeClr>
              </a:solidFill>
              <a:prstDash val="solid"/>
              <a:round/>
            </a:ln>
            <a:effectLst/>
          </c:spPr>
        </c:majorGridlines>
        <c:numFmt formatCode="0%" sourceLinked="0"/>
        <c:majorTickMark val="out"/>
        <c:minorTickMark val="none"/>
        <c:tickLblPos val="nextTo"/>
        <c:spPr>
          <a:noFill/>
          <a:ln w="6350" cap="flat" cmpd="sng" algn="ctr">
            <a:solidFill>
              <a:sysClr val="windowText" lastClr="000000"/>
            </a:solidFill>
            <a:prstDash val="solid"/>
            <a:round/>
          </a:ln>
          <a:effectLst/>
        </c:spPr>
        <c:txPr>
          <a:bodyPr rot="-6000000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crossAx val="366334336"/>
        <c:crosses val="autoZero"/>
        <c:crossBetween val="between"/>
        <c:majorUnit val="0.2"/>
      </c:valAx>
      <c:spPr>
        <a:noFill/>
        <a:ln>
          <a:noFill/>
        </a:ln>
        <a:effectLst/>
      </c:spPr>
    </c:plotArea>
    <c:legend>
      <c:legendPos val="b"/>
      <c:layout>
        <c:manualLayout>
          <c:xMode val="edge"/>
          <c:yMode val="edge"/>
          <c:x val="7.9160372469364901E-2"/>
          <c:y val="0.90759045134430627"/>
          <c:w val="0.89999993312937776"/>
          <c:h val="5.135594536714790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solidFill>
              <a:latin typeface="+mn-lt"/>
              <a:ea typeface="+mn-ea"/>
              <a:cs typeface="+mn-cs"/>
            </a:defRPr>
          </a:pPr>
          <a:endParaRPr lang="fr-FR"/>
        </a:p>
      </c:txPr>
    </c:legend>
    <c:plotVisOnly val="1"/>
    <c:dispBlanksAs val="gap"/>
    <c:showDLblsOverMax val="0"/>
  </c:chart>
  <c:spPr>
    <a:solidFill>
      <a:schemeClr val="lt1"/>
    </a:solidFill>
    <a:ln w="6350" cap="flat" cmpd="sng" algn="ctr">
      <a:noFill/>
      <a:prstDash val="solid"/>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'F7.Derives_notionnels'!$A$9</c:f>
              <c:strCache>
                <c:ptCount val="1"/>
                <c:pt idx="0">
                  <c:v>Etablissements de crédit</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'F7.Derives_notionnels'!$B$6:$F$7</c15:sqref>
                  </c15:fullRef>
                </c:ext>
              </c:extLst>
              <c:f>'F7.Derives_notionnels'!$D$6:$F$7</c:f>
              <c:strCache>
                <c:ptCount val="3"/>
                <c:pt idx="0">
                  <c:v>2019</c:v>
                </c:pt>
                <c:pt idx="1">
                  <c:v>2020</c:v>
                </c:pt>
                <c:pt idx="2">
                  <c:v>2021</c:v>
                </c:pt>
              </c:strCache>
            </c:strRef>
          </c:cat>
          <c:val>
            <c:numRef>
              <c:extLst>
                <c:ext xmlns:c15="http://schemas.microsoft.com/office/drawing/2012/chart" uri="{02D57815-91ED-43cb-92C2-25804820EDAC}">
                  <c15:fullRef>
                    <c15:sqref>'F7.Derives_notionnels'!$B$9:$F$9</c15:sqref>
                  </c15:fullRef>
                </c:ext>
              </c:extLst>
              <c:f>'F7.Derives_notionnels'!$D$9:$F$9</c:f>
              <c:numCache>
                <c:formatCode>_-* #\ ##0\ _€_-;\-* #\ ##0\ _€_-;_-* "-"??\ _€_-;_-@_-</c:formatCode>
                <c:ptCount val="3"/>
                <c:pt idx="0">
                  <c:v>17338.838352336494</c:v>
                </c:pt>
                <c:pt idx="1">
                  <c:v>20103.603542443983</c:v>
                </c:pt>
                <c:pt idx="2">
                  <c:v>19111.60228631676</c:v>
                </c:pt>
              </c:numCache>
            </c:numRef>
          </c:val>
          <c:extLst>
            <c:ext xmlns:c16="http://schemas.microsoft.com/office/drawing/2014/chart" uri="{C3380CC4-5D6E-409C-BE32-E72D297353CC}">
              <c16:uniqueId val="{00000000-8C38-416B-801D-D9F4F3ED5C11}"/>
            </c:ext>
          </c:extLst>
        </c:ser>
        <c:ser>
          <c:idx val="2"/>
          <c:order val="2"/>
          <c:tx>
            <c:strRef>
              <c:f>'F7.Derives_notionnels'!$A$10</c:f>
              <c:strCache>
                <c:ptCount val="1"/>
                <c:pt idx="0">
                  <c:v>Autres entreprises financières</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'F7.Derives_notionnels'!$B$6:$F$7</c15:sqref>
                  </c15:fullRef>
                </c:ext>
              </c:extLst>
              <c:f>'F7.Derives_notionnels'!$D$6:$F$7</c:f>
              <c:strCache>
                <c:ptCount val="3"/>
                <c:pt idx="0">
                  <c:v>2019</c:v>
                </c:pt>
                <c:pt idx="1">
                  <c:v>2020</c:v>
                </c:pt>
                <c:pt idx="2">
                  <c:v>2021</c:v>
                </c:pt>
              </c:strCache>
            </c:strRef>
          </c:cat>
          <c:val>
            <c:numRef>
              <c:extLst>
                <c:ext xmlns:c15="http://schemas.microsoft.com/office/drawing/2012/chart" uri="{02D57815-91ED-43cb-92C2-25804820EDAC}">
                  <c15:fullRef>
                    <c15:sqref>'F7.Derives_notionnels'!$B$10:$F$10</c15:sqref>
                  </c15:fullRef>
                </c:ext>
              </c:extLst>
              <c:f>'F7.Derives_notionnels'!$D$10:$F$10</c:f>
              <c:numCache>
                <c:formatCode>_-* #\ ##0\ _€_-;\-* #\ ##0\ _€_-;_-* "-"??\ _€_-;_-@_-</c:formatCode>
                <c:ptCount val="3"/>
                <c:pt idx="0">
                  <c:v>36493.203546961893</c:v>
                </c:pt>
                <c:pt idx="1">
                  <c:v>36024.074895634396</c:v>
                </c:pt>
                <c:pt idx="2">
                  <c:v>41255.399255206939</c:v>
                </c:pt>
              </c:numCache>
            </c:numRef>
          </c:val>
          <c:extLst>
            <c:ext xmlns:c16="http://schemas.microsoft.com/office/drawing/2014/chart" uri="{C3380CC4-5D6E-409C-BE32-E72D297353CC}">
              <c16:uniqueId val="{00000001-8C38-416B-801D-D9F4F3ED5C11}"/>
            </c:ext>
          </c:extLst>
        </c:ser>
        <c:ser>
          <c:idx val="3"/>
          <c:order val="3"/>
          <c:tx>
            <c:strRef>
              <c:f>'F7.Derives_notionnels'!$A$11</c:f>
              <c:strCache>
                <c:ptCount val="1"/>
                <c:pt idx="0">
                  <c:v>Autres contreparties</c:v>
                </c:pt>
              </c:strCache>
            </c:strRef>
          </c:tx>
          <c:spPr>
            <a:solidFill>
              <a:srgbClr val="C5E0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'F7.Derives_notionnels'!$B$6:$F$7</c15:sqref>
                  </c15:fullRef>
                </c:ext>
              </c:extLst>
              <c:f>'F7.Derives_notionnels'!$D$6:$F$7</c:f>
              <c:strCache>
                <c:ptCount val="3"/>
                <c:pt idx="0">
                  <c:v>2019</c:v>
                </c:pt>
                <c:pt idx="1">
                  <c:v>2020</c:v>
                </c:pt>
                <c:pt idx="2">
                  <c:v>2021</c:v>
                </c:pt>
              </c:strCache>
            </c:strRef>
          </c:cat>
          <c:val>
            <c:numRef>
              <c:extLst>
                <c:ext xmlns:c15="http://schemas.microsoft.com/office/drawing/2012/chart" uri="{02D57815-91ED-43cb-92C2-25804820EDAC}">
                  <c15:fullRef>
                    <c15:sqref>'F7.Derives_notionnels'!$B$11:$F$11</c15:sqref>
                  </c15:fullRef>
                </c:ext>
              </c:extLst>
              <c:f>'F7.Derives_notionnels'!$D$11:$F$11</c:f>
              <c:numCache>
                <c:formatCode>_-* #\ ##0\ _€_-;\-* #\ ##0\ _€_-;_-* "-"??\ _€_-;_-@_-</c:formatCode>
                <c:ptCount val="3"/>
                <c:pt idx="0">
                  <c:v>3632.6016081896296</c:v>
                </c:pt>
                <c:pt idx="1">
                  <c:v>4118.1934316426305</c:v>
                </c:pt>
                <c:pt idx="2">
                  <c:v>3861.9976348343193</c:v>
                </c:pt>
              </c:numCache>
            </c:numRef>
          </c:val>
          <c:extLst>
            <c:ext xmlns:c16="http://schemas.microsoft.com/office/drawing/2014/chart" uri="{C3380CC4-5D6E-409C-BE32-E72D297353CC}">
              <c16:uniqueId val="{00000002-8C38-416B-801D-D9F4F3ED5C11}"/>
            </c:ext>
          </c:extLst>
        </c:ser>
        <c:ser>
          <c:idx val="4"/>
          <c:order val="4"/>
          <c:tx>
            <c:strRef>
              <c:f>'F7.Derives_notionnels'!$A$12</c:f>
              <c:strCache>
                <c:ptCount val="1"/>
                <c:pt idx="0">
                  <c:v>Dérivés sur marchés organisés</c:v>
                </c:pt>
              </c:strCache>
            </c:strRef>
          </c:tx>
          <c:spPr>
            <a:solidFill>
              <a:srgbClr val="FAB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'F7.Derives_notionnels'!$B$6:$F$7</c15:sqref>
                  </c15:fullRef>
                </c:ext>
              </c:extLst>
              <c:f>'F7.Derives_notionnels'!$D$6:$F$7</c:f>
              <c:strCache>
                <c:ptCount val="3"/>
                <c:pt idx="0">
                  <c:v>2019</c:v>
                </c:pt>
                <c:pt idx="1">
                  <c:v>2020</c:v>
                </c:pt>
                <c:pt idx="2">
                  <c:v>2021</c:v>
                </c:pt>
              </c:strCache>
            </c:strRef>
          </c:cat>
          <c:val>
            <c:numRef>
              <c:extLst>
                <c:ext xmlns:c15="http://schemas.microsoft.com/office/drawing/2012/chart" uri="{02D57815-91ED-43cb-92C2-25804820EDAC}">
                  <c15:fullRef>
                    <c15:sqref>'F7.Derives_notionnels'!$B$12:$F$12</c15:sqref>
                  </c15:fullRef>
                </c:ext>
              </c:extLst>
              <c:f>'F7.Derives_notionnels'!$D$12:$F$12</c:f>
              <c:numCache>
                <c:formatCode>_-* #\ ##0\ _€_-;\-* #\ ##0\ _€_-;_-* "-"??\ _€_-;_-@_-</c:formatCode>
                <c:ptCount val="3"/>
                <c:pt idx="0">
                  <c:v>4743.0772547426077</c:v>
                </c:pt>
                <c:pt idx="1">
                  <c:v>3906.2674095302191</c:v>
                </c:pt>
                <c:pt idx="2">
                  <c:v>4359.7942585018309</c:v>
                </c:pt>
              </c:numCache>
            </c:numRef>
          </c:val>
          <c:extLst>
            <c:ext xmlns:c16="http://schemas.microsoft.com/office/drawing/2014/chart" uri="{C3380CC4-5D6E-409C-BE32-E72D297353CC}">
              <c16:uniqueId val="{00000003-8C38-416B-801D-D9F4F3ED5C11}"/>
            </c:ext>
          </c:extLst>
        </c:ser>
        <c:dLbls>
          <c:dLblPos val="ctr"/>
          <c:showLegendKey val="0"/>
          <c:showVal val="1"/>
          <c:showCatName val="0"/>
          <c:showSerName val="0"/>
          <c:showPercent val="0"/>
          <c:showBubbleSize val="0"/>
        </c:dLbls>
        <c:gapWidth val="150"/>
        <c:overlap val="100"/>
        <c:axId val="981822744"/>
        <c:axId val="981890968"/>
        <c:extLst>
          <c:ext xmlns:c15="http://schemas.microsoft.com/office/drawing/2012/chart" uri="{02D57815-91ED-43cb-92C2-25804820EDAC}">
            <c15:filteredBarSeries>
              <c15:ser>
                <c:idx val="0"/>
                <c:order val="0"/>
                <c:tx>
                  <c:strRef>
                    <c:extLst>
                      <c:ext uri="{02D57815-91ED-43cb-92C2-25804820EDAC}">
                        <c15:formulaRef>
                          <c15:sqref>'F7.Derives_notionnels'!$A$8</c15:sqref>
                        </c15:formulaRef>
                      </c:ext>
                    </c:extLst>
                    <c:strCache>
                      <c:ptCount val="1"/>
                      <c:pt idx="0">
                        <c:v>Dérivés de gré à gré</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ullRef>
                          <c15:sqref>'F7.Derives_notionnels'!$B$6:$F$7</c15:sqref>
                        </c15:fullRef>
                        <c15:formulaRef>
                          <c15:sqref>'F7.Derives_notionnels'!$D$6:$F$7</c15:sqref>
                        </c15:formulaRef>
                      </c:ext>
                    </c:extLst>
                    <c:strCache>
                      <c:ptCount val="3"/>
                      <c:pt idx="0">
                        <c:v>2019</c:v>
                      </c:pt>
                      <c:pt idx="1">
                        <c:v>2020</c:v>
                      </c:pt>
                      <c:pt idx="2">
                        <c:v>2021</c:v>
                      </c:pt>
                    </c:strCache>
                  </c:strRef>
                </c:cat>
                <c:val>
                  <c:numRef>
                    <c:extLst>
                      <c:ext uri="{02D57815-91ED-43cb-92C2-25804820EDAC}">
                        <c15:fullRef>
                          <c15:sqref>'F7.Derives_notionnels'!$B$8:$F$8</c15:sqref>
                        </c15:fullRef>
                        <c15:formulaRef>
                          <c15:sqref>'F7.Derives_notionnels'!$D$8:$F$8</c15:sqref>
                        </c15:formulaRef>
                      </c:ext>
                    </c:extLst>
                    <c:numCache>
                      <c:formatCode>_-* #\ ##0\ _€_-;\-* #\ ##0\ _€_-;_-* "-"??\ _€_-;_-@_-</c:formatCode>
                      <c:ptCount val="3"/>
                      <c:pt idx="0">
                        <c:v>57464.643507488014</c:v>
                      </c:pt>
                      <c:pt idx="1">
                        <c:v>60245.871869720999</c:v>
                      </c:pt>
                      <c:pt idx="2">
                        <c:v>64228.999176358011</c:v>
                      </c:pt>
                    </c:numCache>
                  </c:numRef>
                </c:val>
                <c:extLst>
                  <c:ext xmlns:c16="http://schemas.microsoft.com/office/drawing/2014/chart" uri="{C3380CC4-5D6E-409C-BE32-E72D297353CC}">
                    <c16:uniqueId val="{00000007-8C38-416B-801D-D9F4F3ED5C11}"/>
                  </c:ext>
                </c:extLst>
              </c15:ser>
            </c15:filteredBarSeries>
          </c:ext>
        </c:extLst>
      </c:barChart>
      <c:lineChart>
        <c:grouping val="standard"/>
        <c:varyColors val="0"/>
        <c:ser>
          <c:idx val="5"/>
          <c:order val="5"/>
          <c:tx>
            <c:strRef>
              <c:f>'F7.Derives_notionnels'!$A$13</c:f>
              <c:strCache>
                <c:ptCount val="1"/>
                <c:pt idx="0">
                  <c:v>Total</c:v>
                </c:pt>
              </c:strCache>
            </c:strRef>
          </c:tx>
          <c:spPr>
            <a:ln w="28575" cap="rnd">
              <a:noFill/>
              <a:round/>
            </a:ln>
            <a:effectLst/>
          </c:spPr>
          <c:marker>
            <c:symbol val="none"/>
          </c:marker>
          <c:dLbls>
            <c:dLbl>
              <c:idx val="0"/>
              <c:layout>
                <c:manualLayout>
                  <c:x val="-4.262861439955614E-2"/>
                  <c:y val="-0.10240126382306479"/>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C38-416B-801D-D9F4F3ED5C11}"/>
                </c:ext>
              </c:extLst>
            </c:dLbl>
            <c:dLbl>
              <c:idx val="1"/>
              <c:layout>
                <c:manualLayout>
                  <c:x val="-4.2628614399556106E-2"/>
                  <c:y val="-8.34439178515007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38-416B-801D-D9F4F3ED5C11}"/>
                </c:ext>
              </c:extLst>
            </c:dLbl>
            <c:numFmt formatCode="#,##0" sourceLinked="0"/>
            <c:spPr>
              <a:noFill/>
              <a:ln>
                <a:solidFill>
                  <a:schemeClr val="tx1"/>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3"/>
              <c:pt idx="0">
                <c:v>2019</c:v>
              </c:pt>
              <c:pt idx="1">
                <c:v>2020</c:v>
              </c:pt>
              <c:pt idx="2">
                <c:v>2021</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'F7.Derives_notionnels'!$B$13:$F$13</c15:sqref>
                  </c15:fullRef>
                </c:ext>
              </c:extLst>
              <c:f>'F7.Derives_notionnels'!$D$13:$F$13</c:f>
              <c:numCache>
                <c:formatCode>_-* #\ ##0\ _€_-;\-* #\ ##0\ _€_-;_-* "-"??\ _€_-;_-@_-</c:formatCode>
                <c:ptCount val="3"/>
                <c:pt idx="0">
                  <c:v>62207.720762230623</c:v>
                </c:pt>
                <c:pt idx="1">
                  <c:v>64152.139279251212</c:v>
                </c:pt>
                <c:pt idx="2">
                  <c:v>68588.79343485985</c:v>
                </c:pt>
              </c:numCache>
            </c:numRef>
          </c:val>
          <c:smooth val="0"/>
          <c:extLst>
            <c:ext xmlns:c16="http://schemas.microsoft.com/office/drawing/2014/chart" uri="{C3380CC4-5D6E-409C-BE32-E72D297353CC}">
              <c16:uniqueId val="{00000006-8C38-416B-801D-D9F4F3ED5C11}"/>
            </c:ext>
          </c:extLst>
        </c:ser>
        <c:dLbls>
          <c:showLegendKey val="0"/>
          <c:showVal val="0"/>
          <c:showCatName val="0"/>
          <c:showSerName val="0"/>
          <c:showPercent val="0"/>
          <c:showBubbleSize val="0"/>
        </c:dLbls>
        <c:marker val="1"/>
        <c:smooth val="0"/>
        <c:axId val="981822744"/>
        <c:axId val="981890968"/>
      </c:lineChart>
      <c:catAx>
        <c:axId val="9818227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890968"/>
        <c:crosses val="autoZero"/>
        <c:auto val="1"/>
        <c:lblAlgn val="ctr"/>
        <c:lblOffset val="100"/>
        <c:noMultiLvlLbl val="0"/>
      </c:catAx>
      <c:valAx>
        <c:axId val="981890968"/>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822744"/>
        <c:crosses val="autoZero"/>
        <c:crossBetween val="between"/>
      </c:valAx>
      <c:spPr>
        <a:noFill/>
        <a:ln>
          <a:noFill/>
        </a:ln>
        <a:effectLst/>
      </c:spPr>
    </c:plotArea>
    <c:legend>
      <c:legendPos val="b"/>
      <c:legendEntry>
        <c:idx val="4"/>
        <c:delete val="1"/>
      </c:legendEntry>
      <c:layout>
        <c:manualLayout>
          <c:xMode val="edge"/>
          <c:yMode val="edge"/>
          <c:x val="8.1884549199561965E-2"/>
          <c:y val="0.86972858947269616"/>
          <c:w val="0.91811549286519989"/>
          <c:h val="0.1133758754089388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1"/>
          <c:tx>
            <c:strRef>
              <c:f>'F7.Derives_bilan'!$A$9</c:f>
              <c:strCache>
                <c:ptCount val="1"/>
                <c:pt idx="0">
                  <c:v>Etablissements de crédit</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'F7.Derives_bilan'!$B$6:$Q$7</c15:sqref>
                  </c15:fullRef>
                </c:ext>
              </c:extLst>
              <c:f>'F7.Derives_bilan'!$G$6:$Q$7</c:f>
              <c:multiLvlStrCache>
                <c:ptCount val="6"/>
                <c:lvl>
                  <c:pt idx="0">
                    <c:v>2019</c:v>
                  </c:pt>
                  <c:pt idx="1">
                    <c:v>2020</c:v>
                  </c:pt>
                  <c:pt idx="2">
                    <c:v>2021</c:v>
                  </c:pt>
                  <c:pt idx="3">
                    <c:v>2019</c:v>
                  </c:pt>
                  <c:pt idx="4">
                    <c:v>2020</c:v>
                  </c:pt>
                  <c:pt idx="5">
                    <c:v>2021</c:v>
                  </c:pt>
                </c:lvl>
                <c:lvl/>
              </c:multiLvlStrCache>
            </c:multiLvlStrRef>
          </c:cat>
          <c:val>
            <c:numRef>
              <c:extLst>
                <c:ext xmlns:c15="http://schemas.microsoft.com/office/drawing/2012/chart" uri="{02D57815-91ED-43cb-92C2-25804820EDAC}">
                  <c15:fullRef>
                    <c15:sqref>'F7.Derives_bilan'!$B$9:$Q$9</c15:sqref>
                  </c15:fullRef>
                </c:ext>
              </c:extLst>
              <c:f>('F7.Derives_bilan'!$G$9:$I$9,'F7.Derives_bilan'!$O$9:$Q$9)</c:f>
              <c:numCache>
                <c:formatCode>_-* #\ ##0\ _€_-;\-* #\ ##0\ _€_-;_-* "-"??\ _€_-;_-@_-</c:formatCode>
                <c:ptCount val="6"/>
                <c:pt idx="0">
                  <c:v>312.93492538313001</c:v>
                </c:pt>
                <c:pt idx="1">
                  <c:v>349.16909620964003</c:v>
                </c:pt>
                <c:pt idx="2">
                  <c:v>278.33206452535001</c:v>
                </c:pt>
                <c:pt idx="3">
                  <c:v>304.08045083812999</c:v>
                </c:pt>
                <c:pt idx="4">
                  <c:v>340.44788602291004</c:v>
                </c:pt>
                <c:pt idx="5">
                  <c:v>290.95969832522997</c:v>
                </c:pt>
              </c:numCache>
            </c:numRef>
          </c:val>
          <c:extLst>
            <c:ext xmlns:c16="http://schemas.microsoft.com/office/drawing/2014/chart" uri="{C3380CC4-5D6E-409C-BE32-E72D297353CC}">
              <c16:uniqueId val="{00000000-B8E9-4426-8634-A7907D368AA2}"/>
            </c:ext>
          </c:extLst>
        </c:ser>
        <c:ser>
          <c:idx val="2"/>
          <c:order val="2"/>
          <c:tx>
            <c:strRef>
              <c:f>'F7.Derives_bilan'!$A$10</c:f>
              <c:strCache>
                <c:ptCount val="1"/>
                <c:pt idx="0">
                  <c:v>Autres entreprises financières</c:v>
                </c:pt>
              </c:strCache>
            </c:strRef>
          </c:tx>
          <c:spPr>
            <a:solidFill>
              <a:srgbClr val="70AD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'F7.Derives_bilan'!$B$6:$Q$7</c15:sqref>
                  </c15:fullRef>
                </c:ext>
              </c:extLst>
              <c:f>'F7.Derives_bilan'!$G$6:$Q$7</c:f>
              <c:multiLvlStrCache>
                <c:ptCount val="6"/>
                <c:lvl>
                  <c:pt idx="0">
                    <c:v>2019</c:v>
                  </c:pt>
                  <c:pt idx="1">
                    <c:v>2020</c:v>
                  </c:pt>
                  <c:pt idx="2">
                    <c:v>2021</c:v>
                  </c:pt>
                  <c:pt idx="3">
                    <c:v>2019</c:v>
                  </c:pt>
                  <c:pt idx="4">
                    <c:v>2020</c:v>
                  </c:pt>
                  <c:pt idx="5">
                    <c:v>2021</c:v>
                  </c:pt>
                </c:lvl>
                <c:lvl/>
              </c:multiLvlStrCache>
            </c:multiLvlStrRef>
          </c:cat>
          <c:val>
            <c:numRef>
              <c:extLst>
                <c:ext xmlns:c15="http://schemas.microsoft.com/office/drawing/2012/chart" uri="{02D57815-91ED-43cb-92C2-25804820EDAC}">
                  <c15:fullRef>
                    <c15:sqref>'F7.Derives_bilan'!$B$10:$Q$10</c15:sqref>
                  </c15:fullRef>
                </c:ext>
              </c:extLst>
              <c:f>('F7.Derives_bilan'!$G$10:$I$10,'F7.Derives_bilan'!$O$10:$Q$10)</c:f>
              <c:numCache>
                <c:formatCode>_-* #\ ##0\ _€_-;\-* #\ ##0\ _€_-;_-* "-"??\ _€_-;_-@_-</c:formatCode>
                <c:ptCount val="6"/>
                <c:pt idx="0">
                  <c:v>152.04376497069998</c:v>
                </c:pt>
                <c:pt idx="1">
                  <c:v>135.45320585978001</c:v>
                </c:pt>
                <c:pt idx="2">
                  <c:v>132.58328339561001</c:v>
                </c:pt>
                <c:pt idx="3">
                  <c:v>184.73981130309002</c:v>
                </c:pt>
                <c:pt idx="4">
                  <c:v>196.29948487139001</c:v>
                </c:pt>
                <c:pt idx="5">
                  <c:v>144.63463284642</c:v>
                </c:pt>
              </c:numCache>
            </c:numRef>
          </c:val>
          <c:extLst>
            <c:ext xmlns:c16="http://schemas.microsoft.com/office/drawing/2014/chart" uri="{C3380CC4-5D6E-409C-BE32-E72D297353CC}">
              <c16:uniqueId val="{00000001-B8E9-4426-8634-A7907D368AA2}"/>
            </c:ext>
          </c:extLst>
        </c:ser>
        <c:ser>
          <c:idx val="3"/>
          <c:order val="3"/>
          <c:tx>
            <c:strRef>
              <c:f>'F7.Derives_bilan'!$A$11</c:f>
              <c:strCache>
                <c:ptCount val="1"/>
                <c:pt idx="0">
                  <c:v>Autres contreparties</c:v>
                </c:pt>
              </c:strCache>
            </c:strRef>
          </c:tx>
          <c:spPr>
            <a:solidFill>
              <a:srgbClr val="C5E0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xmlns:c15="http://schemas.microsoft.com/office/drawing/2012/chart" uri="{02D57815-91ED-43cb-92C2-25804820EDAC}">
                  <c15:fullRef>
                    <c15:sqref>'F7.Derives_bilan'!$B$6:$Q$7</c15:sqref>
                  </c15:fullRef>
                </c:ext>
              </c:extLst>
              <c:f>'F7.Derives_bilan'!$G$6:$Q$7</c:f>
              <c:multiLvlStrCache>
                <c:ptCount val="6"/>
                <c:lvl>
                  <c:pt idx="0">
                    <c:v>2019</c:v>
                  </c:pt>
                  <c:pt idx="1">
                    <c:v>2020</c:v>
                  </c:pt>
                  <c:pt idx="2">
                    <c:v>2021</c:v>
                  </c:pt>
                  <c:pt idx="3">
                    <c:v>2019</c:v>
                  </c:pt>
                  <c:pt idx="4">
                    <c:v>2020</c:v>
                  </c:pt>
                  <c:pt idx="5">
                    <c:v>2021</c:v>
                  </c:pt>
                </c:lvl>
                <c:lvl/>
              </c:multiLvlStrCache>
            </c:multiLvlStrRef>
          </c:cat>
          <c:val>
            <c:numRef>
              <c:extLst>
                <c:ext xmlns:c15="http://schemas.microsoft.com/office/drawing/2012/chart" uri="{02D57815-91ED-43cb-92C2-25804820EDAC}">
                  <c15:fullRef>
                    <c15:sqref>'F7.Derives_bilan'!$B$11:$Q$11</c15:sqref>
                  </c15:fullRef>
                </c:ext>
              </c:extLst>
              <c:f>('F7.Derives_bilan'!$G$11:$I$11,'F7.Derives_bilan'!$O$11:$Q$11)</c:f>
              <c:numCache>
                <c:formatCode>_-* #\ ##0\ _€_-;\-* #\ ##0\ _€_-;_-* "-"??\ _€_-;_-@_-</c:formatCode>
                <c:ptCount val="6"/>
                <c:pt idx="0">
                  <c:v>102.40054752813001</c:v>
                </c:pt>
                <c:pt idx="1">
                  <c:v>126.58773331291</c:v>
                </c:pt>
                <c:pt idx="2">
                  <c:v>98.245846147389997</c:v>
                </c:pt>
                <c:pt idx="3">
                  <c:v>74.124522913980002</c:v>
                </c:pt>
                <c:pt idx="4">
                  <c:v>86.048315473069991</c:v>
                </c:pt>
                <c:pt idx="5">
                  <c:v>64.166274287120004</c:v>
                </c:pt>
              </c:numCache>
            </c:numRef>
          </c:val>
          <c:extLst>
            <c:ext xmlns:c16="http://schemas.microsoft.com/office/drawing/2014/chart" uri="{C3380CC4-5D6E-409C-BE32-E72D297353CC}">
              <c16:uniqueId val="{00000002-B8E9-4426-8634-A7907D368AA2}"/>
            </c:ext>
          </c:extLst>
        </c:ser>
        <c:ser>
          <c:idx val="4"/>
          <c:order val="4"/>
          <c:tx>
            <c:strRef>
              <c:f>'F7.Derives_bilan'!$A$12</c:f>
              <c:strCache>
                <c:ptCount val="1"/>
                <c:pt idx="0">
                  <c:v>Dérivés sur marchés organisés</c:v>
                </c:pt>
              </c:strCache>
            </c:strRef>
          </c:tx>
          <c:spPr>
            <a:solidFill>
              <a:srgbClr val="FAB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'F7.Derives_bilan'!$B$6:$Q$7</c15:sqref>
                  </c15:fullRef>
                </c:ext>
              </c:extLst>
              <c:f>'F7.Derives_bilan'!$G$6:$Q$7</c:f>
              <c:multiLvlStrCache>
                <c:ptCount val="6"/>
                <c:lvl>
                  <c:pt idx="0">
                    <c:v>2019</c:v>
                  </c:pt>
                  <c:pt idx="1">
                    <c:v>2020</c:v>
                  </c:pt>
                  <c:pt idx="2">
                    <c:v>2021</c:v>
                  </c:pt>
                  <c:pt idx="3">
                    <c:v>2019</c:v>
                  </c:pt>
                  <c:pt idx="4">
                    <c:v>2020</c:v>
                  </c:pt>
                  <c:pt idx="5">
                    <c:v>2021</c:v>
                  </c:pt>
                </c:lvl>
                <c:lvl/>
              </c:multiLvlStrCache>
            </c:multiLvlStrRef>
          </c:cat>
          <c:val>
            <c:numRef>
              <c:extLst>
                <c:ext xmlns:c15="http://schemas.microsoft.com/office/drawing/2012/chart" uri="{02D57815-91ED-43cb-92C2-25804820EDAC}">
                  <c15:fullRef>
                    <c15:sqref>'F7.Derives_bilan'!$B$12:$Q$12</c15:sqref>
                  </c15:fullRef>
                </c:ext>
              </c:extLst>
              <c:f>('F7.Derives_bilan'!$G$12:$I$12,'F7.Derives_bilan'!$O$12:$Q$12)</c:f>
              <c:numCache>
                <c:formatCode>_-* #\ ##0\ _€_-;\-* #\ ##0\ _€_-;_-* "-"??\ _€_-;_-@_-</c:formatCode>
                <c:ptCount val="6"/>
                <c:pt idx="0">
                  <c:v>24.81546665370001</c:v>
                </c:pt>
                <c:pt idx="1">
                  <c:v>42.961659600880012</c:v>
                </c:pt>
                <c:pt idx="2">
                  <c:v>19.248492669520022</c:v>
                </c:pt>
                <c:pt idx="3">
                  <c:v>23.461059240370005</c:v>
                </c:pt>
                <c:pt idx="4">
                  <c:v>39.767108686719972</c:v>
                </c:pt>
                <c:pt idx="5">
                  <c:v>22.52789869785996</c:v>
                </c:pt>
              </c:numCache>
            </c:numRef>
          </c:val>
          <c:extLst>
            <c:ext xmlns:c16="http://schemas.microsoft.com/office/drawing/2014/chart" uri="{C3380CC4-5D6E-409C-BE32-E72D297353CC}">
              <c16:uniqueId val="{00000003-B8E9-4426-8634-A7907D368AA2}"/>
            </c:ext>
          </c:extLst>
        </c:ser>
        <c:dLbls>
          <c:dLblPos val="ctr"/>
          <c:showLegendKey val="0"/>
          <c:showVal val="1"/>
          <c:showCatName val="0"/>
          <c:showSerName val="0"/>
          <c:showPercent val="0"/>
          <c:showBubbleSize val="0"/>
        </c:dLbls>
        <c:gapWidth val="150"/>
        <c:overlap val="100"/>
        <c:axId val="981822744"/>
        <c:axId val="981890968"/>
        <c:extLst>
          <c:ext xmlns:c15="http://schemas.microsoft.com/office/drawing/2012/chart" uri="{02D57815-91ED-43cb-92C2-25804820EDAC}">
            <c15:filteredBarSeries>
              <c15:ser>
                <c:idx val="0"/>
                <c:order val="0"/>
                <c:tx>
                  <c:strRef>
                    <c:extLst>
                      <c:ext uri="{02D57815-91ED-43cb-92C2-25804820EDAC}">
                        <c15:formulaRef>
                          <c15:sqref>'F7.Derives_bilan'!$A$8</c15:sqref>
                        </c15:formulaRef>
                      </c:ext>
                    </c:extLst>
                    <c:strCache>
                      <c:ptCount val="1"/>
                      <c:pt idx="0">
                        <c:v>Dérivés de gré à gré</c:v>
                      </c:pt>
                    </c:strCache>
                  </c:strRef>
                </c:tx>
                <c:spPr>
                  <a:solidFill>
                    <a:srgbClr val="5482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ullRef>
                          <c15:sqref>'F7.Derives_bilan'!$B$6:$Q$7</c15:sqref>
                        </c15:fullRef>
                        <c15:formulaRef>
                          <c15:sqref>'F7.Derives_bilan'!$G$6:$Q$7</c15:sqref>
                        </c15:formulaRef>
                      </c:ext>
                    </c:extLst>
                    <c:multiLvlStrCache>
                      <c:ptCount val="6"/>
                      <c:lvl>
                        <c:pt idx="0">
                          <c:v>2019</c:v>
                        </c:pt>
                        <c:pt idx="1">
                          <c:v>2020</c:v>
                        </c:pt>
                        <c:pt idx="2">
                          <c:v>2021</c:v>
                        </c:pt>
                        <c:pt idx="3">
                          <c:v>2019</c:v>
                        </c:pt>
                        <c:pt idx="4">
                          <c:v>2020</c:v>
                        </c:pt>
                        <c:pt idx="5">
                          <c:v>2021</c:v>
                        </c:pt>
                      </c:lvl>
                      <c:lvl/>
                    </c:multiLvlStrCache>
                  </c:multiLvlStrRef>
                </c:cat>
                <c:val>
                  <c:numRef>
                    <c:extLst>
                      <c:ext uri="{02D57815-91ED-43cb-92C2-25804820EDAC}">
                        <c15:fullRef>
                          <c15:sqref>'F7.Derives_bilan'!$B$8:$Q$8</c15:sqref>
                        </c15:fullRef>
                        <c15:formulaRef>
                          <c15:sqref>('F7.Derives_bilan'!$G$8:$I$8,'F7.Derives_bilan'!$O$8:$Q$8)</c15:sqref>
                        </c15:formulaRef>
                      </c:ext>
                    </c:extLst>
                    <c:numCache>
                      <c:formatCode>_-* #\ ##0\ _€_-;\-* #\ ##0\ _€_-;_-* "-"??\ _€_-;_-@_-</c:formatCode>
                      <c:ptCount val="6"/>
                      <c:pt idx="0">
                        <c:v>567.37923788195997</c:v>
                      </c:pt>
                      <c:pt idx="1">
                        <c:v>611.21003538233003</c:v>
                      </c:pt>
                      <c:pt idx="2">
                        <c:v>509.16119406834991</c:v>
                      </c:pt>
                      <c:pt idx="3">
                        <c:v>562.94478505519999</c:v>
                      </c:pt>
                      <c:pt idx="4">
                        <c:v>622.79568636737008</c:v>
                      </c:pt>
                      <c:pt idx="5">
                        <c:v>499.7606054587701</c:v>
                      </c:pt>
                    </c:numCache>
                  </c:numRef>
                </c:val>
                <c:extLst>
                  <c:ext xmlns:c16="http://schemas.microsoft.com/office/drawing/2014/chart" uri="{C3380CC4-5D6E-409C-BE32-E72D297353CC}">
                    <c16:uniqueId val="{00000004-B8E9-4426-8634-A7907D368AA2}"/>
                  </c:ext>
                </c:extLst>
              </c15:ser>
            </c15:filteredBarSeries>
          </c:ext>
        </c:extLst>
      </c:barChart>
      <c:catAx>
        <c:axId val="98182274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890968"/>
        <c:crosses val="autoZero"/>
        <c:auto val="1"/>
        <c:lblAlgn val="ctr"/>
        <c:lblOffset val="100"/>
        <c:noMultiLvlLbl val="0"/>
      </c:catAx>
      <c:valAx>
        <c:axId val="981890968"/>
        <c:scaling>
          <c:orientation val="minMax"/>
        </c:scaling>
        <c:delete val="0"/>
        <c:axPos val="l"/>
        <c:majorGridlines>
          <c:spPr>
            <a:ln w="9525" cap="flat" cmpd="sng" algn="ctr">
              <a:solidFill>
                <a:schemeClr val="tx1">
                  <a:lumMod val="15000"/>
                  <a:lumOff val="85000"/>
                </a:schemeClr>
              </a:solidFill>
              <a:round/>
            </a:ln>
            <a:effectLst/>
          </c:spPr>
        </c:majorGridlines>
        <c:numFmt formatCode="_-* #\ ##0\ _€_-;\-* #\ ##0\ _€_-;_-* &quot;-&quot;??\ _€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822744"/>
        <c:crosses val="autoZero"/>
        <c:crossBetween val="between"/>
      </c:valAx>
      <c:spPr>
        <a:noFill/>
        <a:ln>
          <a:noFill/>
        </a:ln>
        <a:effectLst/>
      </c:spPr>
    </c:plotArea>
    <c:legend>
      <c:legendPos val="b"/>
      <c:layout>
        <c:manualLayout>
          <c:xMode val="edge"/>
          <c:yMode val="edge"/>
          <c:x val="8.1884549199561965E-2"/>
          <c:y val="0.86972858947269616"/>
          <c:w val="0.87928734073803694"/>
          <c:h val="0.1133758754089388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strRef>
              <c:f>'F7.VaR'!$A$7</c:f>
              <c:strCache>
                <c:ptCount val="1"/>
                <c:pt idx="0">
                  <c:v>6 grands groupes</c:v>
                </c:pt>
              </c:strCache>
            </c:strRef>
          </c:tx>
          <c:spPr>
            <a:ln w="28575" cap="rnd">
              <a:solidFill>
                <a:schemeClr val="accent3"/>
              </a:solidFill>
              <a:round/>
            </a:ln>
            <a:effectLst/>
          </c:spPr>
          <c:marker>
            <c:symbol val="none"/>
          </c:marker>
          <c:cat>
            <c:strLit>
              <c:ptCount val="26"/>
              <c:pt idx="0">
                <c:v>2014 T4</c:v>
              </c:pt>
              <c:pt idx="1">
                <c:v>2015 T4</c:v>
              </c:pt>
              <c:pt idx="2">
                <c:v>2016 T1</c:v>
              </c:pt>
              <c:pt idx="3">
                <c:v>2016 T2</c:v>
              </c:pt>
              <c:pt idx="4">
                <c:v>2016 T3</c:v>
              </c:pt>
              <c:pt idx="5">
                <c:v>2016 T4</c:v>
              </c:pt>
              <c:pt idx="6">
                <c:v>2017 T1</c:v>
              </c:pt>
              <c:pt idx="7">
                <c:v>2017 T2</c:v>
              </c:pt>
              <c:pt idx="8">
                <c:v>2017 T3</c:v>
              </c:pt>
              <c:pt idx="9">
                <c:v>2017 T4</c:v>
              </c:pt>
              <c:pt idx="10">
                <c:v>2018 T1</c:v>
              </c:pt>
              <c:pt idx="11">
                <c:v>2018 T2</c:v>
              </c:pt>
              <c:pt idx="12">
                <c:v>2018 T3</c:v>
              </c:pt>
              <c:pt idx="13">
                <c:v>2018 T4</c:v>
              </c:pt>
              <c:pt idx="14">
                <c:v>2019 T1</c:v>
              </c:pt>
              <c:pt idx="15">
                <c:v>2019 T2</c:v>
              </c:pt>
              <c:pt idx="16">
                <c:v>2019 T3</c:v>
              </c:pt>
              <c:pt idx="17">
                <c:v>2019 T4</c:v>
              </c:pt>
              <c:pt idx="18">
                <c:v>2020 T1</c:v>
              </c:pt>
              <c:pt idx="19">
                <c:v>2020 T2</c:v>
              </c:pt>
              <c:pt idx="20">
                <c:v>2020 T3</c:v>
              </c:pt>
              <c:pt idx="21">
                <c:v>2020 T4</c:v>
              </c:pt>
              <c:pt idx="22">
                <c:v>2021 T1</c:v>
              </c:pt>
              <c:pt idx="23">
                <c:v>2021 T2</c:v>
              </c:pt>
              <c:pt idx="24">
                <c:v>2021 T3</c:v>
              </c:pt>
              <c:pt idx="25">
                <c:v>2021 T4</c:v>
              </c:pt>
            </c:strLit>
          </c:cat>
          <c:val>
            <c:numRef>
              <c:f>'F7.VaR'!$B$9:$Z$9</c:f>
              <c:numCache>
                <c:formatCode>#,##0</c:formatCode>
                <c:ptCount val="25"/>
                <c:pt idx="0">
                  <c:v>378.34864099999999</c:v>
                </c:pt>
                <c:pt idx="1">
                  <c:v>352.77579799999995</c:v>
                </c:pt>
                <c:pt idx="2">
                  <c:v>366.16217599999993</c:v>
                </c:pt>
                <c:pt idx="3">
                  <c:v>346.64126700000003</c:v>
                </c:pt>
                <c:pt idx="4">
                  <c:v>374.90172000000001</c:v>
                </c:pt>
                <c:pt idx="5">
                  <c:v>353.59146000000004</c:v>
                </c:pt>
                <c:pt idx="6">
                  <c:v>231.09411999999998</c:v>
                </c:pt>
                <c:pt idx="7">
                  <c:v>178.62603200000001</c:v>
                </c:pt>
                <c:pt idx="8">
                  <c:v>180</c:v>
                </c:pt>
                <c:pt idx="9">
                  <c:v>205.61913600000003</c:v>
                </c:pt>
                <c:pt idx="10">
                  <c:v>167.57380899999998</c:v>
                </c:pt>
                <c:pt idx="11">
                  <c:v>184.32623799999999</c:v>
                </c:pt>
                <c:pt idx="12">
                  <c:v>221.33438099999998</c:v>
                </c:pt>
                <c:pt idx="13">
                  <c:v>179.65370200000001</c:v>
                </c:pt>
                <c:pt idx="14">
                  <c:v>191.52668500000001</c:v>
                </c:pt>
                <c:pt idx="15">
                  <c:v>274.73793800000004</c:v>
                </c:pt>
                <c:pt idx="16">
                  <c:v>242.49788899999999</c:v>
                </c:pt>
                <c:pt idx="17">
                  <c:v>466.16203100000001</c:v>
                </c:pt>
                <c:pt idx="18">
                  <c:v>403.10494900000003</c:v>
                </c:pt>
                <c:pt idx="19">
                  <c:v>336.54432099999997</c:v>
                </c:pt>
                <c:pt idx="20">
                  <c:v>314.461364</c:v>
                </c:pt>
                <c:pt idx="21">
                  <c:v>284.44891000000001</c:v>
                </c:pt>
                <c:pt idx="22">
                  <c:v>208.63105300000001</c:v>
                </c:pt>
                <c:pt idx="23">
                  <c:v>206.531228</c:v>
                </c:pt>
                <c:pt idx="24">
                  <c:v>176.56438100000003</c:v>
                </c:pt>
              </c:numCache>
            </c:numRef>
          </c:val>
          <c:smooth val="0"/>
          <c:extLst>
            <c:ext xmlns:c16="http://schemas.microsoft.com/office/drawing/2014/chart" uri="{C3380CC4-5D6E-409C-BE32-E72D297353CC}">
              <c16:uniqueId val="{00000000-0BE0-4DED-8031-8DC796A27B63}"/>
            </c:ext>
          </c:extLst>
        </c:ser>
        <c:ser>
          <c:idx val="8"/>
          <c:order val="1"/>
          <c:tx>
            <c:v>Secteur bancaire français</c:v>
          </c:tx>
          <c:spPr>
            <a:ln w="28575" cap="rnd">
              <a:solidFill>
                <a:schemeClr val="accent3">
                  <a:lumMod val="60000"/>
                </a:schemeClr>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BE0-4DED-8031-8DC796A27B6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BE0-4DED-8031-8DC796A27B6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E0-4DED-8031-8DC796A27B63}"/>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E0-4DED-8031-8DC796A27B63}"/>
                </c:ext>
              </c:extLst>
            </c:dLbl>
            <c:dLbl>
              <c:idx val="16"/>
              <c:layout>
                <c:manualLayout>
                  <c:x val="1.8876486393248936E-3"/>
                  <c:y val="-2.9887916391234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E0-4DED-8031-8DC796A27B63}"/>
                </c:ext>
              </c:extLst>
            </c:dLbl>
            <c:dLbl>
              <c:idx val="2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E0-4DED-8031-8DC796A27B63}"/>
                </c:ext>
              </c:extLst>
            </c:dLbl>
            <c:dLbl>
              <c:idx val="2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E0-4DED-8031-8DC796A27B63}"/>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15:showLeaderLines val="0"/>
              </c:ext>
            </c:extLst>
          </c:dLbls>
          <c:cat>
            <c:strLit>
              <c:ptCount val="26"/>
              <c:pt idx="0">
                <c:v>2014 T4</c:v>
              </c:pt>
              <c:pt idx="1">
                <c:v>2015 T4</c:v>
              </c:pt>
              <c:pt idx="2">
                <c:v>2016 T1</c:v>
              </c:pt>
              <c:pt idx="3">
                <c:v>2016 T2</c:v>
              </c:pt>
              <c:pt idx="4">
                <c:v>2016 T3</c:v>
              </c:pt>
              <c:pt idx="5">
                <c:v>2016 T4</c:v>
              </c:pt>
              <c:pt idx="6">
                <c:v>2017 T1</c:v>
              </c:pt>
              <c:pt idx="7">
                <c:v>2017 T2</c:v>
              </c:pt>
              <c:pt idx="8">
                <c:v>2017 T3</c:v>
              </c:pt>
              <c:pt idx="9">
                <c:v>2017 T4</c:v>
              </c:pt>
              <c:pt idx="10">
                <c:v>2018 T1</c:v>
              </c:pt>
              <c:pt idx="11">
                <c:v>2018 T2</c:v>
              </c:pt>
              <c:pt idx="12">
                <c:v>2018 T3</c:v>
              </c:pt>
              <c:pt idx="13">
                <c:v>2018 T4</c:v>
              </c:pt>
              <c:pt idx="14">
                <c:v>2019 T1</c:v>
              </c:pt>
              <c:pt idx="15">
                <c:v>2019 T2</c:v>
              </c:pt>
              <c:pt idx="16">
                <c:v>2019 T3</c:v>
              </c:pt>
              <c:pt idx="17">
                <c:v>2019 T4</c:v>
              </c:pt>
              <c:pt idx="18">
                <c:v>2020 T1</c:v>
              </c:pt>
              <c:pt idx="19">
                <c:v>2020 T2</c:v>
              </c:pt>
              <c:pt idx="20">
                <c:v>2020 T3</c:v>
              </c:pt>
              <c:pt idx="21">
                <c:v>2020 T4</c:v>
              </c:pt>
              <c:pt idx="22">
                <c:v>2021 T1</c:v>
              </c:pt>
              <c:pt idx="23">
                <c:v>2021 T2</c:v>
              </c:pt>
              <c:pt idx="24">
                <c:v>2021 T3</c:v>
              </c:pt>
              <c:pt idx="25">
                <c:v>2021 T4</c:v>
              </c:pt>
            </c:strLit>
          </c:cat>
          <c:val>
            <c:numRef>
              <c:f>'F7.VaR'!$B$15:$Z$15</c:f>
              <c:numCache>
                <c:formatCode>#,##0</c:formatCode>
                <c:ptCount val="25"/>
                <c:pt idx="0">
                  <c:v>414.45120600000001</c:v>
                </c:pt>
                <c:pt idx="1">
                  <c:v>393.40401799999995</c:v>
                </c:pt>
                <c:pt idx="2">
                  <c:v>414.14913899999993</c:v>
                </c:pt>
                <c:pt idx="3">
                  <c:v>393.933581</c:v>
                </c:pt>
                <c:pt idx="4">
                  <c:v>426.412375</c:v>
                </c:pt>
                <c:pt idx="5">
                  <c:v>422.37020200000006</c:v>
                </c:pt>
                <c:pt idx="6">
                  <c:v>253.67384099999998</c:v>
                </c:pt>
                <c:pt idx="7">
                  <c:v>202.18093400000001</c:v>
                </c:pt>
                <c:pt idx="8">
                  <c:v>201.70272199999999</c:v>
                </c:pt>
                <c:pt idx="9">
                  <c:v>233.77209100000002</c:v>
                </c:pt>
                <c:pt idx="10">
                  <c:v>194.88872099999998</c:v>
                </c:pt>
                <c:pt idx="11">
                  <c:v>206.68071599999999</c:v>
                </c:pt>
                <c:pt idx="12">
                  <c:v>246.85358899999997</c:v>
                </c:pt>
                <c:pt idx="13">
                  <c:v>208.959746</c:v>
                </c:pt>
                <c:pt idx="14">
                  <c:v>211.77322100000001</c:v>
                </c:pt>
                <c:pt idx="15">
                  <c:v>296.29527300000007</c:v>
                </c:pt>
                <c:pt idx="16">
                  <c:v>260.64300199999997</c:v>
                </c:pt>
                <c:pt idx="17">
                  <c:v>473.69524799999999</c:v>
                </c:pt>
                <c:pt idx="18">
                  <c:v>412.49457100000001</c:v>
                </c:pt>
                <c:pt idx="19">
                  <c:v>344.65568799999994</c:v>
                </c:pt>
                <c:pt idx="20">
                  <c:v>323.32484599999998</c:v>
                </c:pt>
                <c:pt idx="21">
                  <c:v>297.941532</c:v>
                </c:pt>
                <c:pt idx="22">
                  <c:v>217.33943500000001</c:v>
                </c:pt>
                <c:pt idx="23">
                  <c:v>214.09155699999999</c:v>
                </c:pt>
                <c:pt idx="24">
                  <c:v>185.16461000000004</c:v>
                </c:pt>
              </c:numCache>
            </c:numRef>
          </c:val>
          <c:smooth val="0"/>
          <c:extLst>
            <c:ext xmlns:c16="http://schemas.microsoft.com/office/drawing/2014/chart" uri="{C3380CC4-5D6E-409C-BE32-E72D297353CC}">
              <c16:uniqueId val="{00000008-0BE0-4DED-8031-8DC796A27B63}"/>
            </c:ext>
          </c:extLst>
        </c:ser>
        <c:dLbls>
          <c:showLegendKey val="0"/>
          <c:showVal val="0"/>
          <c:showCatName val="0"/>
          <c:showSerName val="0"/>
          <c:showPercent val="0"/>
          <c:showBubbleSize val="0"/>
        </c:dLbls>
        <c:smooth val="0"/>
        <c:axId val="981782400"/>
        <c:axId val="981782728"/>
      </c:lineChart>
      <c:catAx>
        <c:axId val="98178240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782728"/>
        <c:crosses val="autoZero"/>
        <c:auto val="1"/>
        <c:lblAlgn val="ctr"/>
        <c:lblOffset val="100"/>
        <c:noMultiLvlLbl val="0"/>
      </c:catAx>
      <c:valAx>
        <c:axId val="981782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1782400"/>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0303620671578443E-2"/>
          <c:y val="4.2907012602536952E-2"/>
          <c:w val="0.91348016081154304"/>
          <c:h val="0.78207520404596931"/>
        </c:manualLayout>
      </c:layout>
      <c:barChart>
        <c:barDir val="col"/>
        <c:grouping val="stacked"/>
        <c:varyColors val="0"/>
        <c:dLbls>
          <c:showLegendKey val="0"/>
          <c:showVal val="0"/>
          <c:showCatName val="0"/>
          <c:showSerName val="0"/>
          <c:showPercent val="0"/>
          <c:showBubbleSize val="0"/>
        </c:dLbls>
        <c:gapWidth val="150"/>
        <c:overlap val="100"/>
        <c:axId val="989775472"/>
        <c:axId val="989772192"/>
        <c:extLst>
          <c:ext xmlns:c15="http://schemas.microsoft.com/office/drawing/2012/chart" uri="{02D57815-91ED-43cb-92C2-25804820EDAC}">
            <c15:filteredBarSeries>
              <c15:ser>
                <c:idx val="9"/>
                <c:order val="4"/>
                <c:tx>
                  <c:strRef>
                    <c:extLst>
                      <c:ext uri="{02D57815-91ED-43cb-92C2-25804820EDAC}">
                        <c15:formulaRef>
                          <c15:sqref>'F7.RWA'!$A$17</c15:sqref>
                        </c15:formulaRef>
                      </c:ext>
                    </c:extLst>
                    <c:strCache>
                      <c:ptCount val="1"/>
                      <c:pt idx="0">
                        <c:v>Règlement-livraison portefeuille négociation </c:v>
                      </c:pt>
                    </c:strCache>
                  </c:strRef>
                </c:tx>
                <c:spPr>
                  <a:solidFill>
                    <a:schemeClr val="accent4">
                      <a:lumMod val="60000"/>
                    </a:schemeClr>
                  </a:solidFill>
                  <a:ln>
                    <a:noFill/>
                  </a:ln>
                  <a:effectLst/>
                </c:spPr>
                <c:invertIfNegative val="0"/>
                <c:cat>
                  <c:numRef>
                    <c:extLst>
                      <c:ext uri="{02D57815-91ED-43cb-92C2-25804820EDAC}">
                        <c15:formulaRef>
                          <c15:sqref>'F7.RWA'!$W$7:$AC$7</c15:sqref>
                        </c15:formulaRef>
                      </c:ext>
                    </c:extLst>
                    <c:numCache>
                      <c:formatCode>@</c:formatCode>
                      <c:ptCount val="7"/>
                      <c:pt idx="0">
                        <c:v>2015</c:v>
                      </c:pt>
                      <c:pt idx="1">
                        <c:v>2016</c:v>
                      </c:pt>
                      <c:pt idx="2">
                        <c:v>2017</c:v>
                      </c:pt>
                      <c:pt idx="3">
                        <c:v>2018</c:v>
                      </c:pt>
                      <c:pt idx="4">
                        <c:v>2019</c:v>
                      </c:pt>
                      <c:pt idx="5">
                        <c:v>2020</c:v>
                      </c:pt>
                      <c:pt idx="6">
                        <c:v>2021</c:v>
                      </c:pt>
                    </c:numCache>
                  </c:numRef>
                </c:cat>
                <c:val>
                  <c:numRef>
                    <c:extLst>
                      <c:ext uri="{02D57815-91ED-43cb-92C2-25804820EDAC}">
                        <c15:formulaRef>
                          <c15:sqref>'F7.RWA'!$W$17:$AC$17</c15:sqref>
                        </c15:formulaRef>
                      </c:ext>
                    </c:extLst>
                    <c:numCache>
                      <c:formatCode>#,##0</c:formatCode>
                      <c:ptCount val="7"/>
                      <c:pt idx="0">
                        <c:v>2.9448421299999999E-2</c:v>
                      </c:pt>
                      <c:pt idx="1">
                        <c:v>2.8776382E-2</c:v>
                      </c:pt>
                      <c:pt idx="2">
                        <c:v>1.73035125E-2</c:v>
                      </c:pt>
                      <c:pt idx="3">
                        <c:v>2.5410403750000001E-2</c:v>
                      </c:pt>
                      <c:pt idx="4">
                        <c:v>5.5012885010000005E-2</c:v>
                      </c:pt>
                      <c:pt idx="5">
                        <c:v>1.0420654499999999E-2</c:v>
                      </c:pt>
                      <c:pt idx="6">
                        <c:v>5.803393993E-2</c:v>
                      </c:pt>
                    </c:numCache>
                  </c:numRef>
                </c:val>
                <c:extLst>
                  <c:ext xmlns:c16="http://schemas.microsoft.com/office/drawing/2014/chart" uri="{C3380CC4-5D6E-409C-BE32-E72D297353CC}">
                    <c16:uniqueId val="{00000004-843B-4662-84B1-96A8B0C13C52}"/>
                  </c:ext>
                </c:extLst>
              </c15:ser>
            </c15:filteredBarSeries>
          </c:ext>
        </c:extLst>
      </c:barChart>
      <c:barChart>
        <c:barDir val="col"/>
        <c:grouping val="stacked"/>
        <c:varyColors val="0"/>
        <c:ser>
          <c:idx val="7"/>
          <c:order val="0"/>
          <c:tx>
            <c:strRef>
              <c:f>'F7.RWA'!$A$15</c:f>
              <c:strCache>
                <c:ptCount val="1"/>
                <c:pt idx="0">
                  <c:v>Risque de contrepartie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'F7.RWA'!$W$7:$AC$7</c:f>
              <c:numCache>
                <c:formatCode>@</c:formatCode>
                <c:ptCount val="7"/>
                <c:pt idx="0">
                  <c:v>2015</c:v>
                </c:pt>
                <c:pt idx="1">
                  <c:v>2016</c:v>
                </c:pt>
                <c:pt idx="2">
                  <c:v>2017</c:v>
                </c:pt>
                <c:pt idx="3">
                  <c:v>2018</c:v>
                </c:pt>
                <c:pt idx="4">
                  <c:v>2019</c:v>
                </c:pt>
                <c:pt idx="5">
                  <c:v>2020</c:v>
                </c:pt>
                <c:pt idx="6">
                  <c:v>2021</c:v>
                </c:pt>
              </c:numCache>
            </c:numRef>
          </c:cat>
          <c:val>
            <c:numRef>
              <c:f>'F7.RWA'!$W$15:$AC$15</c:f>
              <c:numCache>
                <c:formatCode>#,##0</c:formatCode>
                <c:ptCount val="7"/>
                <c:pt idx="0">
                  <c:v>90.271236173369999</c:v>
                </c:pt>
                <c:pt idx="1">
                  <c:v>92.032872718543615</c:v>
                </c:pt>
                <c:pt idx="2">
                  <c:v>79.014579776810692</c:v>
                </c:pt>
                <c:pt idx="3">
                  <c:v>76.27935432417641</c:v>
                </c:pt>
                <c:pt idx="4">
                  <c:v>78.135411222651072</c:v>
                </c:pt>
                <c:pt idx="5">
                  <c:v>96.914771035372851</c:v>
                </c:pt>
                <c:pt idx="6">
                  <c:v>100.4204091180476</c:v>
                </c:pt>
              </c:numCache>
            </c:numRef>
          </c:val>
          <c:extLst>
            <c:ext xmlns:c16="http://schemas.microsoft.com/office/drawing/2014/chart" uri="{C3380CC4-5D6E-409C-BE32-E72D297353CC}">
              <c16:uniqueId val="{00000000-843B-4662-84B1-96A8B0C13C52}"/>
            </c:ext>
          </c:extLst>
        </c:ser>
        <c:ser>
          <c:idx val="6"/>
          <c:order val="2"/>
          <c:tx>
            <c:strRef>
              <c:f>'F7.RWA'!$A$14</c:f>
              <c:strCache>
                <c:ptCount val="1"/>
                <c:pt idx="0">
                  <c:v>Marché (modèle interne et standard)</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'F7.RWA'!$W$7:$AC$7</c:f>
              <c:numCache>
                <c:formatCode>@</c:formatCode>
                <c:ptCount val="7"/>
                <c:pt idx="0">
                  <c:v>2015</c:v>
                </c:pt>
                <c:pt idx="1">
                  <c:v>2016</c:v>
                </c:pt>
                <c:pt idx="2">
                  <c:v>2017</c:v>
                </c:pt>
                <c:pt idx="3">
                  <c:v>2018</c:v>
                </c:pt>
                <c:pt idx="4">
                  <c:v>2019</c:v>
                </c:pt>
                <c:pt idx="5">
                  <c:v>2020</c:v>
                </c:pt>
                <c:pt idx="6">
                  <c:v>2021</c:v>
                </c:pt>
              </c:numCache>
            </c:numRef>
          </c:cat>
          <c:val>
            <c:numRef>
              <c:f>'F7.RWA'!$W$14:$AC$14</c:f>
              <c:numCache>
                <c:formatCode>#,##0</c:formatCode>
                <c:ptCount val="7"/>
                <c:pt idx="0">
                  <c:v>76.495955614400017</c:v>
                </c:pt>
                <c:pt idx="1">
                  <c:v>74.469155334288672</c:v>
                </c:pt>
                <c:pt idx="2">
                  <c:v>64.603555702915045</c:v>
                </c:pt>
                <c:pt idx="3">
                  <c:v>75.659812425424917</c:v>
                </c:pt>
                <c:pt idx="4">
                  <c:v>67.727145137700745</c:v>
                </c:pt>
                <c:pt idx="5">
                  <c:v>73.545142288947645</c:v>
                </c:pt>
                <c:pt idx="6">
                  <c:v>72.936131019689512</c:v>
                </c:pt>
              </c:numCache>
            </c:numRef>
          </c:val>
          <c:extLst>
            <c:ext xmlns:c16="http://schemas.microsoft.com/office/drawing/2014/chart" uri="{C3380CC4-5D6E-409C-BE32-E72D297353CC}">
              <c16:uniqueId val="{00000001-843B-4662-84B1-96A8B0C13C52}"/>
            </c:ext>
          </c:extLst>
        </c:ser>
        <c:ser>
          <c:idx val="8"/>
          <c:order val="3"/>
          <c:tx>
            <c:strRef>
              <c:f>'F7.RWA'!$A$16</c:f>
              <c:strCache>
                <c:ptCount val="1"/>
                <c:pt idx="0">
                  <c:v>Ajustement de l'évaluation de crédit (CVA)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'F7.RWA'!$W$7:$AC$7</c:f>
              <c:numCache>
                <c:formatCode>@</c:formatCode>
                <c:ptCount val="7"/>
                <c:pt idx="0">
                  <c:v>2015</c:v>
                </c:pt>
                <c:pt idx="1">
                  <c:v>2016</c:v>
                </c:pt>
                <c:pt idx="2">
                  <c:v>2017</c:v>
                </c:pt>
                <c:pt idx="3">
                  <c:v>2018</c:v>
                </c:pt>
                <c:pt idx="4">
                  <c:v>2019</c:v>
                </c:pt>
                <c:pt idx="5">
                  <c:v>2020</c:v>
                </c:pt>
                <c:pt idx="6">
                  <c:v>2021</c:v>
                </c:pt>
              </c:numCache>
            </c:numRef>
          </c:cat>
          <c:val>
            <c:numRef>
              <c:f>'F7.RWA'!$W$16:$AC$16</c:f>
              <c:numCache>
                <c:formatCode>#,##0</c:formatCode>
                <c:ptCount val="7"/>
                <c:pt idx="0">
                  <c:v>27.3542216715</c:v>
                </c:pt>
                <c:pt idx="1">
                  <c:v>27.109180809769999</c:v>
                </c:pt>
                <c:pt idx="2">
                  <c:v>17.82868730645</c:v>
                </c:pt>
                <c:pt idx="3">
                  <c:v>21.013358458500001</c:v>
                </c:pt>
                <c:pt idx="4">
                  <c:v>16.385354738700002</c:v>
                </c:pt>
                <c:pt idx="5">
                  <c:v>16.488384326999999</c:v>
                </c:pt>
                <c:pt idx="6">
                  <c:v>17.305671042970907</c:v>
                </c:pt>
              </c:numCache>
            </c:numRef>
          </c:val>
          <c:extLst>
            <c:ext xmlns:c16="http://schemas.microsoft.com/office/drawing/2014/chart" uri="{C3380CC4-5D6E-409C-BE32-E72D297353CC}">
              <c16:uniqueId val="{00000002-843B-4662-84B1-96A8B0C13C52}"/>
            </c:ext>
          </c:extLst>
        </c:ser>
        <c:dLbls>
          <c:showLegendKey val="0"/>
          <c:showVal val="0"/>
          <c:showCatName val="0"/>
          <c:showSerName val="0"/>
          <c:showPercent val="0"/>
          <c:showBubbleSize val="0"/>
        </c:dLbls>
        <c:gapWidth val="150"/>
        <c:overlap val="100"/>
        <c:axId val="989775472"/>
        <c:axId val="989772192"/>
      </c:barChart>
      <c:lineChart>
        <c:grouping val="standard"/>
        <c:varyColors val="0"/>
        <c:ser>
          <c:idx val="5"/>
          <c:order val="1"/>
          <c:tx>
            <c:strRef>
              <c:f>'F7.RWA'!$A$13</c:f>
              <c:strCache>
                <c:ptCount val="1"/>
                <c:pt idx="0">
                  <c:v>Portefeuille négociation</c:v>
                </c:pt>
              </c:strCache>
            </c:strRef>
          </c:tx>
          <c:spPr>
            <a:ln w="28575" cap="rnd">
              <a:noFill/>
              <a:round/>
            </a:ln>
            <a:effectLst/>
          </c:spPr>
          <c:marker>
            <c:symbol val="none"/>
          </c:marker>
          <c:dLbls>
            <c:spPr>
              <a:noFill/>
              <a:ln>
                <a:solidFill>
                  <a:sysClr val="windowText" lastClr="000000"/>
                </a:solid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'F7.RWA'!$W$7:$AC$7</c:f>
              <c:numCache>
                <c:formatCode>@</c:formatCode>
                <c:ptCount val="7"/>
                <c:pt idx="0">
                  <c:v>2015</c:v>
                </c:pt>
                <c:pt idx="1">
                  <c:v>2016</c:v>
                </c:pt>
                <c:pt idx="2">
                  <c:v>2017</c:v>
                </c:pt>
                <c:pt idx="3">
                  <c:v>2018</c:v>
                </c:pt>
                <c:pt idx="4">
                  <c:v>2019</c:v>
                </c:pt>
                <c:pt idx="5">
                  <c:v>2020</c:v>
                </c:pt>
                <c:pt idx="6">
                  <c:v>2021</c:v>
                </c:pt>
              </c:numCache>
            </c:numRef>
          </c:cat>
          <c:val>
            <c:numRef>
              <c:f>'F7.RWA'!$W$13:$AC$13</c:f>
              <c:numCache>
                <c:formatCode>#,##0</c:formatCode>
                <c:ptCount val="7"/>
                <c:pt idx="0">
                  <c:v>194.15086188057001</c:v>
                </c:pt>
                <c:pt idx="1">
                  <c:v>193.63998524460231</c:v>
                </c:pt>
                <c:pt idx="2">
                  <c:v>161.46412629867572</c:v>
                </c:pt>
                <c:pt idx="3">
                  <c:v>172.97793561185131</c:v>
                </c:pt>
                <c:pt idx="4">
                  <c:v>162.30292398406181</c:v>
                </c:pt>
                <c:pt idx="5">
                  <c:v>186.95871830582047</c:v>
                </c:pt>
                <c:pt idx="6">
                  <c:v>190.720245120638</c:v>
                </c:pt>
              </c:numCache>
            </c:numRef>
          </c:val>
          <c:smooth val="0"/>
          <c:extLst>
            <c:ext xmlns:c16="http://schemas.microsoft.com/office/drawing/2014/chart" uri="{C3380CC4-5D6E-409C-BE32-E72D297353CC}">
              <c16:uniqueId val="{00000003-843B-4662-84B1-96A8B0C13C52}"/>
            </c:ext>
          </c:extLst>
        </c:ser>
        <c:dLbls>
          <c:showLegendKey val="0"/>
          <c:showVal val="0"/>
          <c:showCatName val="0"/>
          <c:showSerName val="0"/>
          <c:showPercent val="0"/>
          <c:showBubbleSize val="0"/>
        </c:dLbls>
        <c:marker val="1"/>
        <c:smooth val="0"/>
        <c:axId val="989775472"/>
        <c:axId val="989772192"/>
      </c:lineChart>
      <c:catAx>
        <c:axId val="98977547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crossAx val="989772192"/>
        <c:crosses val="autoZero"/>
        <c:auto val="1"/>
        <c:lblAlgn val="ctr"/>
        <c:lblOffset val="100"/>
        <c:noMultiLvlLbl val="0"/>
      </c:catAx>
      <c:valAx>
        <c:axId val="989772192"/>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989775472"/>
        <c:crosses val="autoZero"/>
        <c:crossBetween val="between"/>
      </c:valAx>
      <c:spPr>
        <a:noFill/>
        <a:ln>
          <a:noFill/>
        </a:ln>
        <a:effectLst/>
      </c:spPr>
    </c:plotArea>
    <c:legend>
      <c:legendPos val="b"/>
      <c:legendEntry>
        <c:idx val="3"/>
        <c:delete val="1"/>
      </c:legendEntry>
      <c:layout>
        <c:manualLayout>
          <c:xMode val="edge"/>
          <c:yMode val="edge"/>
          <c:x val="5.0536527082212235E-3"/>
          <c:y val="0.89563454698710954"/>
          <c:w val="0.99494634729177878"/>
          <c:h val="8.2802299843067917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7.5013653252630944E-2"/>
          <c:y val="2.4288643174252573E-2"/>
          <c:w val="0.91082627329811616"/>
          <c:h val="0.7971917640729691"/>
        </c:manualLayout>
      </c:layout>
      <c:lineChart>
        <c:grouping val="standard"/>
        <c:varyColors val="0"/>
        <c:ser>
          <c:idx val="1"/>
          <c:order val="0"/>
          <c:tx>
            <c:strRef>
              <c:f>'F8.CET1'!$B$5</c:f>
              <c:strCache>
                <c:ptCount val="1"/>
                <c:pt idx="0">
                  <c:v>Union européenne</c:v>
                </c:pt>
              </c:strCache>
            </c:strRef>
          </c:tx>
          <c:spPr>
            <a:ln>
              <a:solidFill>
                <a:schemeClr val="accent1"/>
              </a:solidFill>
            </a:ln>
          </c:spPr>
          <c:marker>
            <c:symbol val="none"/>
          </c:marker>
          <c:cat>
            <c:numRef>
              <c:f>'F8.CET1'!$A$6:$A$11</c:f>
              <c:numCache>
                <c:formatCode>General</c:formatCode>
                <c:ptCount val="6"/>
                <c:pt idx="0">
                  <c:v>2016</c:v>
                </c:pt>
                <c:pt idx="1">
                  <c:v>2017</c:v>
                </c:pt>
                <c:pt idx="2">
                  <c:v>2018</c:v>
                </c:pt>
                <c:pt idx="3">
                  <c:v>2019</c:v>
                </c:pt>
                <c:pt idx="4">
                  <c:v>2018</c:v>
                </c:pt>
                <c:pt idx="5">
                  <c:v>2019</c:v>
                </c:pt>
              </c:numCache>
            </c:numRef>
          </c:cat>
          <c:val>
            <c:numRef>
              <c:f>'F8.CET1'!$B$6:$B$11</c:f>
              <c:numCache>
                <c:formatCode>0.0%</c:formatCode>
                <c:ptCount val="6"/>
                <c:pt idx="0" formatCode="0.00%">
                  <c:v>0.14113415662401099</c:v>
                </c:pt>
                <c:pt idx="1">
                  <c:v>0.15021261479246198</c:v>
                </c:pt>
                <c:pt idx="2">
                  <c:v>0.147537735999272</c:v>
                </c:pt>
                <c:pt idx="3">
                  <c:v>0.15020890537493001</c:v>
                </c:pt>
                <c:pt idx="4">
                  <c:v>0.15806863199200499</c:v>
                </c:pt>
                <c:pt idx="5">
                  <c:v>0.15730697321941201</c:v>
                </c:pt>
              </c:numCache>
            </c:numRef>
          </c:val>
          <c:smooth val="0"/>
          <c:extLst>
            <c:ext xmlns:c16="http://schemas.microsoft.com/office/drawing/2014/chart" uri="{C3380CC4-5D6E-409C-BE32-E72D297353CC}">
              <c16:uniqueId val="{00000000-903B-4B56-8AB5-B90860EBB4A7}"/>
            </c:ext>
          </c:extLst>
        </c:ser>
        <c:ser>
          <c:idx val="2"/>
          <c:order val="1"/>
          <c:tx>
            <c:strRef>
              <c:f>'F8.CET1'!$C$5</c:f>
              <c:strCache>
                <c:ptCount val="1"/>
                <c:pt idx="0">
                  <c:v>Zone euro</c:v>
                </c:pt>
              </c:strCache>
            </c:strRef>
          </c:tx>
          <c:spPr>
            <a:ln>
              <a:solidFill>
                <a:schemeClr val="tx2"/>
              </a:solidFill>
            </a:ln>
          </c:spPr>
          <c:marker>
            <c:symbol val="none"/>
          </c:marker>
          <c:cat>
            <c:numRef>
              <c:f>'F8.CET1'!$A$6:$A$11</c:f>
              <c:numCache>
                <c:formatCode>General</c:formatCode>
                <c:ptCount val="6"/>
                <c:pt idx="0">
                  <c:v>2016</c:v>
                </c:pt>
                <c:pt idx="1">
                  <c:v>2017</c:v>
                </c:pt>
                <c:pt idx="2">
                  <c:v>2018</c:v>
                </c:pt>
                <c:pt idx="3">
                  <c:v>2019</c:v>
                </c:pt>
                <c:pt idx="4">
                  <c:v>2018</c:v>
                </c:pt>
                <c:pt idx="5">
                  <c:v>2019</c:v>
                </c:pt>
              </c:numCache>
            </c:numRef>
          </c:cat>
          <c:val>
            <c:numRef>
              <c:f>'F8.CET1'!$C$6:$C$11</c:f>
              <c:numCache>
                <c:formatCode>0.0%</c:formatCode>
                <c:ptCount val="6"/>
                <c:pt idx="0">
                  <c:v>0.138762841418927</c:v>
                </c:pt>
                <c:pt idx="1">
                  <c:v>0.14770823819339399</c:v>
                </c:pt>
                <c:pt idx="2">
                  <c:v>0.14564294932517</c:v>
                </c:pt>
                <c:pt idx="3">
                  <c:v>0.14836636594748401</c:v>
                </c:pt>
                <c:pt idx="4">
                  <c:v>0.15562882800932398</c:v>
                </c:pt>
                <c:pt idx="5">
                  <c:v>0.15497819734172</c:v>
                </c:pt>
              </c:numCache>
            </c:numRef>
          </c:val>
          <c:smooth val="0"/>
          <c:extLst>
            <c:ext xmlns:c16="http://schemas.microsoft.com/office/drawing/2014/chart" uri="{C3380CC4-5D6E-409C-BE32-E72D297353CC}">
              <c16:uniqueId val="{00000001-903B-4B56-8AB5-B90860EBB4A7}"/>
            </c:ext>
          </c:extLst>
        </c:ser>
        <c:ser>
          <c:idx val="3"/>
          <c:order val="2"/>
          <c:tx>
            <c:strRef>
              <c:f>'F8.CET1'!$D$5</c:f>
              <c:strCache>
                <c:ptCount val="1"/>
                <c:pt idx="0">
                  <c:v>France</c:v>
                </c:pt>
              </c:strCache>
            </c:strRef>
          </c:tx>
          <c:spPr>
            <a:ln>
              <a:solidFill>
                <a:srgbClr val="FF0000"/>
              </a:solidFill>
            </a:ln>
          </c:spPr>
          <c:marker>
            <c:symbol val="circle"/>
            <c:size val="7"/>
            <c:spPr>
              <a:solidFill>
                <a:srgbClr val="FF0000"/>
              </a:solidFill>
              <a:ln>
                <a:noFill/>
              </a:ln>
            </c:spPr>
          </c:marker>
          <c:dLbls>
            <c:dLbl>
              <c:idx val="0"/>
              <c:layout>
                <c:manualLayout>
                  <c:x val="-4.8318264014466546E-2"/>
                  <c:y val="4.18323796481960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03B-4B56-8AB5-B90860EBB4A7}"/>
                </c:ext>
              </c:extLst>
            </c:dLbl>
            <c:dLbl>
              <c:idx val="1"/>
              <c:layout>
                <c:manualLayout>
                  <c:x val="-5.5551537070524411E-2"/>
                  <c:y val="4.59731663976785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03B-4B56-8AB5-B90860EBB4A7}"/>
                </c:ext>
              </c:extLst>
            </c:dLbl>
            <c:dLbl>
              <c:idx val="2"/>
              <c:layout>
                <c:manualLayout>
                  <c:x val="-5.3140446051838548E-2"/>
                  <c:y val="3.76915928987137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03B-4B56-8AB5-B90860EBB4A7}"/>
                </c:ext>
              </c:extLst>
            </c:dLbl>
            <c:dLbl>
              <c:idx val="3"/>
              <c:layout>
                <c:manualLayout>
                  <c:x val="-6.2784810126582283E-2"/>
                  <c:y val="-5.75465023393815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03B-4B56-8AB5-B90860EBB4A7}"/>
                </c:ext>
              </c:extLst>
            </c:dLbl>
            <c:dLbl>
              <c:idx val="4"/>
              <c:layout>
                <c:manualLayout>
                  <c:x val="-4.3496081977094633E-2"/>
                  <c:y val="-5.3405715589899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03B-4B56-8AB5-B90860EBB4A7}"/>
                </c:ext>
              </c:extLst>
            </c:dLbl>
            <c:dLbl>
              <c:idx val="5"/>
              <c:layout>
                <c:manualLayout>
                  <c:x val="-4.5360595748316274E-2"/>
                  <c:y val="-6.1687289088863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3B-4B56-8AB5-B90860EBB4A7}"/>
                </c:ext>
              </c:extLst>
            </c:dLbl>
            <c:numFmt formatCode="0.0%" sourceLinked="0"/>
            <c:spPr>
              <a:noFill/>
              <a:ln>
                <a:noFill/>
              </a:ln>
              <a:effectLst/>
            </c:spPr>
            <c:txPr>
              <a:bodyPr wrap="square" lIns="38100" tIns="19050" rIns="38100" bIns="19050" anchor="ctr">
                <a:spAutoFit/>
              </a:bodyPr>
              <a:lstStyle/>
              <a:p>
                <a:pPr>
                  <a:defRPr sz="1050" b="1">
                    <a:solidFill>
                      <a:srgbClr val="FF0000"/>
                    </a:solidFill>
                  </a:defRPr>
                </a:pPr>
                <a:endParaRPr lang="fr-FR"/>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'F8.CET1'!$A$6:$A$11</c:f>
              <c:numCache>
                <c:formatCode>General</c:formatCode>
                <c:ptCount val="6"/>
                <c:pt idx="0">
                  <c:v>2016</c:v>
                </c:pt>
                <c:pt idx="1">
                  <c:v>2017</c:v>
                </c:pt>
                <c:pt idx="2">
                  <c:v>2018</c:v>
                </c:pt>
                <c:pt idx="3">
                  <c:v>2019</c:v>
                </c:pt>
                <c:pt idx="4">
                  <c:v>2018</c:v>
                </c:pt>
                <c:pt idx="5">
                  <c:v>2019</c:v>
                </c:pt>
              </c:numCache>
            </c:numRef>
          </c:cat>
          <c:val>
            <c:numRef>
              <c:f>'F8.CET1'!$D$6:$D$11</c:f>
              <c:numCache>
                <c:formatCode>0.0%</c:formatCode>
                <c:ptCount val="6"/>
                <c:pt idx="0">
                  <c:v>0.13712205025321</c:v>
                </c:pt>
                <c:pt idx="1">
                  <c:v>0.141826922917313</c:v>
                </c:pt>
                <c:pt idx="2">
                  <c:v>0.14374057812441898</c:v>
                </c:pt>
                <c:pt idx="3">
                  <c:v>0.15131924443082501</c:v>
                </c:pt>
                <c:pt idx="4">
                  <c:v>0.15982608813072902</c:v>
                </c:pt>
                <c:pt idx="5">
                  <c:v>0.16139251957586001</c:v>
                </c:pt>
              </c:numCache>
            </c:numRef>
          </c:val>
          <c:smooth val="0"/>
          <c:extLst>
            <c:ext xmlns:c16="http://schemas.microsoft.com/office/drawing/2014/chart" uri="{C3380CC4-5D6E-409C-BE32-E72D297353CC}">
              <c16:uniqueId val="{00000008-903B-4B56-8AB5-B90860EBB4A7}"/>
            </c:ext>
          </c:extLst>
        </c:ser>
        <c:ser>
          <c:idx val="0"/>
          <c:order val="3"/>
          <c:tx>
            <c:strRef>
              <c:f>'F8.CET1'!$E$5</c:f>
              <c:strCache>
                <c:ptCount val="1"/>
                <c:pt idx="0">
                  <c:v>Allemagne</c:v>
                </c:pt>
              </c:strCache>
            </c:strRef>
          </c:tx>
          <c:spPr>
            <a:ln>
              <a:solidFill>
                <a:schemeClr val="tx1"/>
              </a:solidFill>
            </a:ln>
          </c:spPr>
          <c:marker>
            <c:symbol val="none"/>
          </c:marker>
          <c:cat>
            <c:numRef>
              <c:f>'F8.CET1'!$A$6:$A$11</c:f>
              <c:numCache>
                <c:formatCode>General</c:formatCode>
                <c:ptCount val="6"/>
                <c:pt idx="0">
                  <c:v>2016</c:v>
                </c:pt>
                <c:pt idx="1">
                  <c:v>2017</c:v>
                </c:pt>
                <c:pt idx="2">
                  <c:v>2018</c:v>
                </c:pt>
                <c:pt idx="3">
                  <c:v>2019</c:v>
                </c:pt>
                <c:pt idx="4">
                  <c:v>2018</c:v>
                </c:pt>
                <c:pt idx="5">
                  <c:v>2019</c:v>
                </c:pt>
              </c:numCache>
            </c:numRef>
          </c:cat>
          <c:val>
            <c:numRef>
              <c:f>'F8.CET1'!$E$6:$E$11</c:f>
              <c:numCache>
                <c:formatCode>0.0%</c:formatCode>
                <c:ptCount val="6"/>
                <c:pt idx="0">
                  <c:v>0.149296769962213</c:v>
                </c:pt>
                <c:pt idx="1">
                  <c:v>0.158450924442045</c:v>
                </c:pt>
                <c:pt idx="2">
                  <c:v>0.15526555345342299</c:v>
                </c:pt>
                <c:pt idx="3">
                  <c:v>0.15023908334453501</c:v>
                </c:pt>
                <c:pt idx="4">
                  <c:v>0.15431650406074199</c:v>
                </c:pt>
                <c:pt idx="5">
                  <c:v>0.15202463690720699</c:v>
                </c:pt>
              </c:numCache>
            </c:numRef>
          </c:val>
          <c:smooth val="0"/>
          <c:extLst>
            <c:ext xmlns:c16="http://schemas.microsoft.com/office/drawing/2014/chart" uri="{C3380CC4-5D6E-409C-BE32-E72D297353CC}">
              <c16:uniqueId val="{00000009-903B-4B56-8AB5-B90860EBB4A7}"/>
            </c:ext>
          </c:extLst>
        </c:ser>
        <c:ser>
          <c:idx val="4"/>
          <c:order val="4"/>
          <c:tx>
            <c:strRef>
              <c:f>'F8.CET1'!$F$5</c:f>
              <c:strCache>
                <c:ptCount val="1"/>
                <c:pt idx="0">
                  <c:v>Italie</c:v>
                </c:pt>
              </c:strCache>
            </c:strRef>
          </c:tx>
          <c:spPr>
            <a:ln>
              <a:solidFill>
                <a:srgbClr val="00B050"/>
              </a:solidFill>
            </a:ln>
          </c:spPr>
          <c:marker>
            <c:symbol val="none"/>
          </c:marker>
          <c:cat>
            <c:numRef>
              <c:f>'F8.CET1'!$A$6:$A$11</c:f>
              <c:numCache>
                <c:formatCode>General</c:formatCode>
                <c:ptCount val="6"/>
                <c:pt idx="0">
                  <c:v>2016</c:v>
                </c:pt>
                <c:pt idx="1">
                  <c:v>2017</c:v>
                </c:pt>
                <c:pt idx="2">
                  <c:v>2018</c:v>
                </c:pt>
                <c:pt idx="3">
                  <c:v>2019</c:v>
                </c:pt>
                <c:pt idx="4">
                  <c:v>2018</c:v>
                </c:pt>
                <c:pt idx="5">
                  <c:v>2019</c:v>
                </c:pt>
              </c:numCache>
            </c:numRef>
          </c:cat>
          <c:val>
            <c:numRef>
              <c:f>'F8.CET1'!$F$6:$F$11</c:f>
              <c:numCache>
                <c:formatCode>0.0%</c:formatCode>
                <c:ptCount val="6"/>
                <c:pt idx="0">
                  <c:v>0.10763123084132699</c:v>
                </c:pt>
                <c:pt idx="1">
                  <c:v>0.135987914529517</c:v>
                </c:pt>
                <c:pt idx="2">
                  <c:v>0.13080969653937902</c:v>
                </c:pt>
                <c:pt idx="3">
                  <c:v>0.14049999939129398</c:v>
                </c:pt>
                <c:pt idx="4">
                  <c:v>0.156621765693265</c:v>
                </c:pt>
                <c:pt idx="5">
                  <c:v>0.15461600782324</c:v>
                </c:pt>
              </c:numCache>
            </c:numRef>
          </c:val>
          <c:smooth val="0"/>
          <c:extLst>
            <c:ext xmlns:c16="http://schemas.microsoft.com/office/drawing/2014/chart" uri="{C3380CC4-5D6E-409C-BE32-E72D297353CC}">
              <c16:uniqueId val="{0000000A-903B-4B56-8AB5-B90860EBB4A7}"/>
            </c:ext>
          </c:extLst>
        </c:ser>
        <c:ser>
          <c:idx val="5"/>
          <c:order val="5"/>
          <c:tx>
            <c:strRef>
              <c:f>'F8.CET1'!$G$5</c:f>
              <c:strCache>
                <c:ptCount val="1"/>
                <c:pt idx="0">
                  <c:v>Espagne</c:v>
                </c:pt>
              </c:strCache>
            </c:strRef>
          </c:tx>
          <c:spPr>
            <a:ln>
              <a:solidFill>
                <a:srgbClr val="FFC000"/>
              </a:solidFill>
            </a:ln>
          </c:spPr>
          <c:marker>
            <c:symbol val="none"/>
          </c:marker>
          <c:cat>
            <c:numRef>
              <c:f>'F8.CET1'!$A$6:$A$11</c:f>
              <c:numCache>
                <c:formatCode>General</c:formatCode>
                <c:ptCount val="6"/>
                <c:pt idx="0">
                  <c:v>2016</c:v>
                </c:pt>
                <c:pt idx="1">
                  <c:v>2017</c:v>
                </c:pt>
                <c:pt idx="2">
                  <c:v>2018</c:v>
                </c:pt>
                <c:pt idx="3">
                  <c:v>2019</c:v>
                </c:pt>
                <c:pt idx="4">
                  <c:v>2018</c:v>
                </c:pt>
                <c:pt idx="5">
                  <c:v>2019</c:v>
                </c:pt>
              </c:numCache>
            </c:numRef>
          </c:cat>
          <c:val>
            <c:numRef>
              <c:f>'F8.CET1'!$G$6:$G$11</c:f>
              <c:numCache>
                <c:formatCode>0.0%</c:formatCode>
                <c:ptCount val="6"/>
                <c:pt idx="0">
                  <c:v>0.12737928828504599</c:v>
                </c:pt>
                <c:pt idx="1">
                  <c:v>0.126241924540651</c:v>
                </c:pt>
                <c:pt idx="2">
                  <c:v>0.12196979544355299</c:v>
                </c:pt>
                <c:pt idx="3">
                  <c:v>0.12515947947449299</c:v>
                </c:pt>
                <c:pt idx="4">
                  <c:v>0.132297648513066</c:v>
                </c:pt>
                <c:pt idx="5">
                  <c:v>0.13246403292797798</c:v>
                </c:pt>
              </c:numCache>
            </c:numRef>
          </c:val>
          <c:smooth val="0"/>
          <c:extLst xmlns:c15="http://schemas.microsoft.com/office/drawing/2012/chart">
            <c:ext xmlns:c16="http://schemas.microsoft.com/office/drawing/2014/chart" uri="{C3380CC4-5D6E-409C-BE32-E72D297353CC}">
              <c16:uniqueId val="{0000000B-903B-4B56-8AB5-B90860EBB4A7}"/>
            </c:ext>
          </c:extLst>
        </c:ser>
        <c:dLbls>
          <c:showLegendKey val="0"/>
          <c:showVal val="0"/>
          <c:showCatName val="0"/>
          <c:showSerName val="0"/>
          <c:showPercent val="0"/>
          <c:showBubbleSize val="0"/>
        </c:dLbls>
        <c:smooth val="0"/>
        <c:axId val="506136448"/>
        <c:axId val="506137984"/>
        <c:extLst/>
      </c:lineChart>
      <c:catAx>
        <c:axId val="506136448"/>
        <c:scaling>
          <c:orientation val="minMax"/>
        </c:scaling>
        <c:delete val="0"/>
        <c:axPos val="b"/>
        <c:majorGridlines>
          <c:spPr>
            <a:ln w="3810">
              <a:noFill/>
              <a:prstDash val="solid"/>
            </a:ln>
          </c:spPr>
        </c:majorGridlines>
        <c:numFmt formatCode="General" sourceLinked="0"/>
        <c:majorTickMark val="out"/>
        <c:minorTickMark val="none"/>
        <c:tickLblPos val="low"/>
        <c:spPr>
          <a:ln w="9525">
            <a:solidFill>
              <a:srgbClr val="000000"/>
            </a:solidFill>
            <a:prstDash val="solid"/>
          </a:ln>
        </c:spPr>
        <c:txPr>
          <a:bodyPr/>
          <a:lstStyle/>
          <a:p>
            <a:pPr>
              <a:defRPr sz="1050">
                <a:solidFill>
                  <a:srgbClr val="000000"/>
                </a:solidFill>
                <a:latin typeface="Calibri"/>
                <a:ea typeface="Calibri"/>
                <a:cs typeface="Calibri"/>
              </a:defRPr>
            </a:pPr>
            <a:endParaRPr lang="fr-FR"/>
          </a:p>
        </c:txPr>
        <c:crossAx val="506137984"/>
        <c:crossesAt val="0"/>
        <c:auto val="1"/>
        <c:lblAlgn val="ctr"/>
        <c:lblOffset val="100"/>
        <c:noMultiLvlLbl val="0"/>
      </c:catAx>
      <c:valAx>
        <c:axId val="506137984"/>
        <c:scaling>
          <c:orientation val="minMax"/>
          <c:max val="0.17"/>
          <c:min val="0.1"/>
        </c:scaling>
        <c:delete val="0"/>
        <c:axPos val="l"/>
        <c:majorGridlines>
          <c:spPr>
            <a:ln w="3810">
              <a:solidFill>
                <a:srgbClr val="D9D9D9"/>
              </a:solidFill>
              <a:prstDash val="solid"/>
            </a:ln>
          </c:spPr>
        </c:majorGridlines>
        <c:numFmt formatCode="0%" sourceLinked="0"/>
        <c:majorTickMark val="out"/>
        <c:minorTickMark val="none"/>
        <c:tickLblPos val="nextTo"/>
        <c:spPr>
          <a:ln w="9525">
            <a:solidFill>
              <a:srgbClr val="000000"/>
            </a:solidFill>
            <a:prstDash val="solid"/>
          </a:ln>
        </c:spPr>
        <c:txPr>
          <a:bodyPr/>
          <a:lstStyle/>
          <a:p>
            <a:pPr>
              <a:defRPr sz="1050">
                <a:solidFill>
                  <a:srgbClr val="000000"/>
                </a:solidFill>
                <a:latin typeface="Calibri"/>
                <a:ea typeface="Calibri"/>
                <a:cs typeface="Calibri"/>
              </a:defRPr>
            </a:pPr>
            <a:endParaRPr lang="fr-FR"/>
          </a:p>
        </c:txPr>
        <c:crossAx val="506136448"/>
        <c:crosses val="autoZero"/>
        <c:crossBetween val="between"/>
      </c:valAx>
      <c:spPr>
        <a:ln w="12700">
          <a:solidFill>
            <a:srgbClr val="D9D9D9"/>
          </a:solidFill>
          <a:prstDash val="solid"/>
        </a:ln>
      </c:spPr>
    </c:plotArea>
    <c:legend>
      <c:legendPos val="r"/>
      <c:layout>
        <c:manualLayout>
          <c:xMode val="edge"/>
          <c:yMode val="edge"/>
          <c:x val="1.7351881647705431E-2"/>
          <c:y val="0.88894344728648045"/>
          <c:w val="0.98187865757286663"/>
          <c:h val="0.10715769224499111"/>
        </c:manualLayout>
      </c:layout>
      <c:overlay val="0"/>
      <c:txPr>
        <a:bodyPr/>
        <a:lstStyle/>
        <a:p>
          <a:pPr>
            <a:defRPr sz="1050">
              <a:solidFill>
                <a:srgbClr val="000000"/>
              </a:solidFill>
              <a:latin typeface="Calibri"/>
              <a:ea typeface="Calibri"/>
              <a:cs typeface="Calibri"/>
            </a:defRPr>
          </a:pPr>
          <a:endParaRPr lang="fr-FR"/>
        </a:p>
      </c:txPr>
    </c:legend>
    <c:plotVisOnly val="1"/>
    <c:dispBlanksAs val="gap"/>
    <c:showDLblsOverMax val="0"/>
  </c:chart>
  <c:spPr>
    <a:ln w="9525">
      <a:noFill/>
    </a:ln>
  </c:sp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75841237978108E-2"/>
          <c:y val="0.10694842096676573"/>
          <c:w val="0.89930475001775467"/>
          <c:h val="0.76106393756535229"/>
        </c:manualLayout>
      </c:layout>
      <c:barChart>
        <c:barDir val="col"/>
        <c:grouping val="clustered"/>
        <c:varyColors val="0"/>
        <c:ser>
          <c:idx val="0"/>
          <c:order val="0"/>
          <c:tx>
            <c:v>ROA</c:v>
          </c:tx>
          <c:spPr>
            <a:solidFill>
              <a:schemeClr val="accent1">
                <a:lumMod val="40000"/>
                <a:lumOff val="60000"/>
              </a:schemeClr>
            </a:solidFill>
          </c:spPr>
          <c:invertIfNegative val="0"/>
          <c:dPt>
            <c:idx val="0"/>
            <c:invertIfNegative val="0"/>
            <c:bubble3D val="0"/>
            <c:spPr>
              <a:solidFill>
                <a:schemeClr val="tx2">
                  <a:lumMod val="20000"/>
                  <a:lumOff val="80000"/>
                </a:schemeClr>
              </a:solidFill>
            </c:spPr>
            <c:extLst>
              <c:ext xmlns:c16="http://schemas.microsoft.com/office/drawing/2014/chart" uri="{C3380CC4-5D6E-409C-BE32-E72D297353CC}">
                <c16:uniqueId val="{00000001-319B-4C5D-B459-CEDD6E140D47}"/>
              </c:ext>
            </c:extLst>
          </c:dPt>
          <c:dPt>
            <c:idx val="1"/>
            <c:invertIfNegative val="0"/>
            <c:bubble3D val="0"/>
            <c:spPr>
              <a:solidFill>
                <a:srgbClr val="FF0000"/>
              </a:solidFill>
            </c:spPr>
            <c:extLst>
              <c:ext xmlns:c16="http://schemas.microsoft.com/office/drawing/2014/chart" uri="{C3380CC4-5D6E-409C-BE32-E72D297353CC}">
                <c16:uniqueId val="{00000003-319B-4C5D-B459-CEDD6E140D47}"/>
              </c:ext>
            </c:extLst>
          </c:dPt>
          <c:dPt>
            <c:idx val="2"/>
            <c:invertIfNegative val="0"/>
            <c:bubble3D val="0"/>
            <c:spPr>
              <a:solidFill>
                <a:schemeClr val="tx2">
                  <a:lumMod val="20000"/>
                  <a:lumOff val="80000"/>
                </a:schemeClr>
              </a:solidFill>
            </c:spPr>
            <c:extLst>
              <c:ext xmlns:c16="http://schemas.microsoft.com/office/drawing/2014/chart" uri="{C3380CC4-5D6E-409C-BE32-E72D297353CC}">
                <c16:uniqueId val="{00000005-319B-4C5D-B459-CEDD6E140D47}"/>
              </c:ext>
            </c:extLst>
          </c:dPt>
          <c:dPt>
            <c:idx val="3"/>
            <c:invertIfNegative val="0"/>
            <c:bubble3D val="0"/>
            <c:spPr>
              <a:solidFill>
                <a:schemeClr val="tx2"/>
              </a:solidFill>
            </c:spPr>
            <c:extLst>
              <c:ext xmlns:c16="http://schemas.microsoft.com/office/drawing/2014/chart" uri="{C3380CC4-5D6E-409C-BE32-E72D297353CC}">
                <c16:uniqueId val="{00000007-319B-4C5D-B459-CEDD6E140D47}"/>
              </c:ext>
            </c:extLst>
          </c:dPt>
          <c:dPt>
            <c:idx val="4"/>
            <c:invertIfNegative val="0"/>
            <c:bubble3D val="0"/>
            <c:spPr>
              <a:solidFill>
                <a:schemeClr val="accent1"/>
              </a:solidFill>
            </c:spPr>
            <c:extLst>
              <c:ext xmlns:c16="http://schemas.microsoft.com/office/drawing/2014/chart" uri="{C3380CC4-5D6E-409C-BE32-E72D297353CC}">
                <c16:uniqueId val="{00000009-319B-4C5D-B459-CEDD6E140D47}"/>
              </c:ext>
            </c:extLst>
          </c:dPt>
          <c:dPt>
            <c:idx val="5"/>
            <c:invertIfNegative val="0"/>
            <c:bubble3D val="0"/>
            <c:spPr>
              <a:solidFill>
                <a:schemeClr val="tx2">
                  <a:lumMod val="20000"/>
                  <a:lumOff val="80000"/>
                </a:schemeClr>
              </a:solidFill>
            </c:spPr>
            <c:extLst>
              <c:ext xmlns:c16="http://schemas.microsoft.com/office/drawing/2014/chart" uri="{C3380CC4-5D6E-409C-BE32-E72D297353CC}">
                <c16:uniqueId val="{0000000B-319B-4C5D-B459-CEDD6E140D47}"/>
              </c:ext>
            </c:extLst>
          </c:dPt>
          <c:dPt>
            <c:idx val="6"/>
            <c:invertIfNegative val="0"/>
            <c:bubble3D val="0"/>
            <c:spPr>
              <a:solidFill>
                <a:schemeClr val="tx2">
                  <a:lumMod val="20000"/>
                  <a:lumOff val="80000"/>
                </a:schemeClr>
              </a:solidFill>
            </c:spPr>
            <c:extLst>
              <c:ext xmlns:c16="http://schemas.microsoft.com/office/drawing/2014/chart" uri="{C3380CC4-5D6E-409C-BE32-E72D297353CC}">
                <c16:uniqueId val="{0000000D-319B-4C5D-B459-CEDD6E140D47}"/>
              </c:ext>
            </c:extLst>
          </c:dPt>
          <c:dPt>
            <c:idx val="24"/>
            <c:invertIfNegative val="0"/>
            <c:bubble3D val="0"/>
            <c:spPr>
              <a:solidFill>
                <a:schemeClr val="tx2"/>
              </a:solidFill>
            </c:spPr>
            <c:extLst>
              <c:ext xmlns:c16="http://schemas.microsoft.com/office/drawing/2014/chart" uri="{C3380CC4-5D6E-409C-BE32-E72D297353CC}">
                <c16:uniqueId val="{0000000F-319B-4C5D-B459-CEDD6E140D47}"/>
              </c:ext>
            </c:extLst>
          </c:dPt>
          <c:dLbls>
            <c:dLbl>
              <c:idx val="5"/>
              <c:layout>
                <c:manualLayout>
                  <c:x val="-1.4527207626021657E-16"/>
                  <c:y val="9.1389334436273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9B-4C5D-B459-CEDD6E140D47}"/>
                </c:ext>
              </c:extLst>
            </c:dLbl>
            <c:spPr>
              <a:noFill/>
              <a:ln>
                <a:noFill/>
              </a:ln>
              <a:effectLst/>
            </c:spPr>
            <c:txPr>
              <a:bodyPr wrap="square" lIns="38100" tIns="19050" rIns="38100" bIns="19050" anchor="ctr">
                <a:spAutoFit/>
              </a:bodyPr>
              <a:lstStyle/>
              <a:p>
                <a:pPr>
                  <a:defRPr sz="1050" b="1">
                    <a:solidFill>
                      <a:schemeClr val="bg1"/>
                    </a:solidFill>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'F8.UE_ROA'!$B$5:$G$5</c:f>
              <c:strCache>
                <c:ptCount val="6"/>
                <c:pt idx="0">
                  <c:v>Espagne</c:v>
                </c:pt>
                <c:pt idx="1">
                  <c:v>France</c:v>
                </c:pt>
                <c:pt idx="2">
                  <c:v>Union europ.</c:v>
                </c:pt>
                <c:pt idx="3">
                  <c:v>Zone euro</c:v>
                </c:pt>
                <c:pt idx="4">
                  <c:v>Italie</c:v>
                </c:pt>
                <c:pt idx="5">
                  <c:v>Allemagne</c:v>
                </c:pt>
              </c:strCache>
            </c:strRef>
          </c:cat>
          <c:val>
            <c:numRef>
              <c:f>'F8.UE_ROA'!$B$8:$G$8</c:f>
              <c:numCache>
                <c:formatCode>0.00%</c:formatCode>
                <c:ptCount val="6"/>
                <c:pt idx="0">
                  <c:v>5.1094662912794398E-3</c:v>
                </c:pt>
                <c:pt idx="1">
                  <c:v>4.2914724623766198E-3</c:v>
                </c:pt>
                <c:pt idx="2">
                  <c:v>3.8133115950349699E-3</c:v>
                </c:pt>
                <c:pt idx="3">
                  <c:v>3.6844199677246699E-3</c:v>
                </c:pt>
                <c:pt idx="4">
                  <c:v>3.6609463713297404E-3</c:v>
                </c:pt>
                <c:pt idx="5">
                  <c:v>1.24255262801134E-3</c:v>
                </c:pt>
              </c:numCache>
            </c:numRef>
          </c:val>
          <c:extLst>
            <c:ext xmlns:c16="http://schemas.microsoft.com/office/drawing/2014/chart" uri="{C3380CC4-5D6E-409C-BE32-E72D297353CC}">
              <c16:uniqueId val="{00000010-319B-4C5D-B459-CEDD6E140D47}"/>
            </c:ext>
          </c:extLst>
        </c:ser>
        <c:dLbls>
          <c:showLegendKey val="0"/>
          <c:showVal val="0"/>
          <c:showCatName val="0"/>
          <c:showSerName val="0"/>
          <c:showPercent val="0"/>
          <c:showBubbleSize val="0"/>
        </c:dLbls>
        <c:gapWidth val="75"/>
        <c:overlap val="-25"/>
        <c:axId val="411354624"/>
        <c:axId val="411356160"/>
      </c:barChart>
      <c:catAx>
        <c:axId val="411354624"/>
        <c:scaling>
          <c:orientation val="minMax"/>
        </c:scaling>
        <c:delete val="0"/>
        <c:axPos val="b"/>
        <c:numFmt formatCode="General" sourceLinked="0"/>
        <c:majorTickMark val="none"/>
        <c:minorTickMark val="none"/>
        <c:tickLblPos val="nextTo"/>
        <c:spPr>
          <a:ln>
            <a:solidFill>
              <a:schemeClr val="tx1"/>
            </a:solidFill>
          </a:ln>
        </c:spPr>
        <c:txPr>
          <a:bodyPr rot="0" vert="horz"/>
          <a:lstStyle/>
          <a:p>
            <a:pPr>
              <a:defRPr sz="1050">
                <a:solidFill>
                  <a:sysClr val="windowText" lastClr="000000"/>
                </a:solidFill>
              </a:defRPr>
            </a:pPr>
            <a:endParaRPr lang="fr-FR"/>
          </a:p>
        </c:txPr>
        <c:crossAx val="411356160"/>
        <c:crosses val="autoZero"/>
        <c:auto val="1"/>
        <c:lblAlgn val="ctr"/>
        <c:lblOffset val="100"/>
        <c:tickLblSkip val="1"/>
        <c:noMultiLvlLbl val="0"/>
      </c:catAx>
      <c:valAx>
        <c:axId val="411356160"/>
        <c:scaling>
          <c:orientation val="minMax"/>
          <c:max val="6.0000000000000019E-3"/>
        </c:scaling>
        <c:delete val="0"/>
        <c:axPos val="l"/>
        <c:majorGridlines>
          <c:spPr>
            <a:ln>
              <a:solidFill>
                <a:schemeClr val="bg1">
                  <a:lumMod val="85000"/>
                </a:schemeClr>
              </a:solidFill>
            </a:ln>
          </c:spPr>
        </c:majorGridlines>
        <c:numFmt formatCode="0.0%" sourceLinked="0"/>
        <c:majorTickMark val="out"/>
        <c:minorTickMark val="none"/>
        <c:tickLblPos val="nextTo"/>
        <c:spPr>
          <a:ln>
            <a:solidFill>
              <a:schemeClr val="tx1"/>
            </a:solidFill>
          </a:ln>
        </c:spPr>
        <c:txPr>
          <a:bodyPr/>
          <a:lstStyle/>
          <a:p>
            <a:pPr>
              <a:defRPr sz="1050">
                <a:solidFill>
                  <a:sysClr val="windowText" lastClr="000000"/>
                </a:solidFill>
              </a:defRPr>
            </a:pPr>
            <a:endParaRPr lang="fr-FR"/>
          </a:p>
        </c:txPr>
        <c:crossAx val="4113546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75841237978108E-2"/>
          <c:y val="0.10694842096676573"/>
          <c:w val="0.90345165561665652"/>
          <c:h val="0.79861222265249632"/>
        </c:manualLayout>
      </c:layout>
      <c:barChart>
        <c:barDir val="col"/>
        <c:grouping val="clustered"/>
        <c:varyColors val="0"/>
        <c:ser>
          <c:idx val="0"/>
          <c:order val="0"/>
          <c:tx>
            <c:strRef>
              <c:f>'F8.UE_ROE'!$A$8</c:f>
              <c:strCache>
                <c:ptCount val="1"/>
                <c:pt idx="0">
                  <c:v>2019</c:v>
                </c:pt>
              </c:strCache>
            </c:strRef>
          </c:tx>
          <c:spPr>
            <a:solidFill>
              <a:schemeClr val="accent1">
                <a:lumMod val="40000"/>
                <a:lumOff val="60000"/>
              </a:schemeClr>
            </a:solidFill>
          </c:spPr>
          <c:invertIfNegative val="0"/>
          <c:dPt>
            <c:idx val="0"/>
            <c:invertIfNegative val="0"/>
            <c:bubble3D val="0"/>
            <c:spPr>
              <a:solidFill>
                <a:schemeClr val="tx2">
                  <a:lumMod val="20000"/>
                  <a:lumOff val="80000"/>
                </a:schemeClr>
              </a:solidFill>
            </c:spPr>
            <c:extLst>
              <c:ext xmlns:c16="http://schemas.microsoft.com/office/drawing/2014/chart" uri="{C3380CC4-5D6E-409C-BE32-E72D297353CC}">
                <c16:uniqueId val="{00000001-60AC-4ECA-98EC-18A53EE9F1FB}"/>
              </c:ext>
            </c:extLst>
          </c:dPt>
          <c:dPt>
            <c:idx val="1"/>
            <c:invertIfNegative val="0"/>
            <c:bubble3D val="0"/>
            <c:spPr>
              <a:solidFill>
                <a:srgbClr val="FF0000"/>
              </a:solidFill>
            </c:spPr>
            <c:extLst>
              <c:ext xmlns:c16="http://schemas.microsoft.com/office/drawing/2014/chart" uri="{C3380CC4-5D6E-409C-BE32-E72D297353CC}">
                <c16:uniqueId val="{00000003-60AC-4ECA-98EC-18A53EE9F1FB}"/>
              </c:ext>
            </c:extLst>
          </c:dPt>
          <c:dPt>
            <c:idx val="2"/>
            <c:invertIfNegative val="0"/>
            <c:bubble3D val="0"/>
            <c:spPr>
              <a:solidFill>
                <a:schemeClr val="accent1"/>
              </a:solidFill>
            </c:spPr>
            <c:extLst>
              <c:ext xmlns:c16="http://schemas.microsoft.com/office/drawing/2014/chart" uri="{C3380CC4-5D6E-409C-BE32-E72D297353CC}">
                <c16:uniqueId val="{00000005-60AC-4ECA-98EC-18A53EE9F1FB}"/>
              </c:ext>
            </c:extLst>
          </c:dPt>
          <c:dPt>
            <c:idx val="3"/>
            <c:invertIfNegative val="0"/>
            <c:bubble3D val="0"/>
            <c:spPr>
              <a:solidFill>
                <a:schemeClr val="tx2"/>
              </a:solidFill>
            </c:spPr>
            <c:extLst>
              <c:ext xmlns:c16="http://schemas.microsoft.com/office/drawing/2014/chart" uri="{C3380CC4-5D6E-409C-BE32-E72D297353CC}">
                <c16:uniqueId val="{00000007-60AC-4ECA-98EC-18A53EE9F1FB}"/>
              </c:ext>
            </c:extLst>
          </c:dPt>
          <c:dPt>
            <c:idx val="4"/>
            <c:invertIfNegative val="0"/>
            <c:bubble3D val="0"/>
            <c:spPr>
              <a:solidFill>
                <a:schemeClr val="tx2">
                  <a:lumMod val="20000"/>
                  <a:lumOff val="80000"/>
                </a:schemeClr>
              </a:solidFill>
            </c:spPr>
            <c:extLst>
              <c:ext xmlns:c16="http://schemas.microsoft.com/office/drawing/2014/chart" uri="{C3380CC4-5D6E-409C-BE32-E72D297353CC}">
                <c16:uniqueId val="{00000009-60AC-4ECA-98EC-18A53EE9F1FB}"/>
              </c:ext>
            </c:extLst>
          </c:dPt>
          <c:dPt>
            <c:idx val="5"/>
            <c:invertIfNegative val="0"/>
            <c:bubble3D val="0"/>
            <c:spPr>
              <a:solidFill>
                <a:schemeClr val="tx2">
                  <a:lumMod val="20000"/>
                  <a:lumOff val="80000"/>
                </a:schemeClr>
              </a:solidFill>
            </c:spPr>
            <c:extLst>
              <c:ext xmlns:c16="http://schemas.microsoft.com/office/drawing/2014/chart" uri="{C3380CC4-5D6E-409C-BE32-E72D297353CC}">
                <c16:uniqueId val="{0000000B-60AC-4ECA-98EC-18A53EE9F1FB}"/>
              </c:ext>
            </c:extLst>
          </c:dPt>
          <c:dPt>
            <c:idx val="6"/>
            <c:invertIfNegative val="0"/>
            <c:bubble3D val="0"/>
            <c:spPr>
              <a:solidFill>
                <a:schemeClr val="tx2">
                  <a:lumMod val="20000"/>
                  <a:lumOff val="80000"/>
                </a:schemeClr>
              </a:solidFill>
            </c:spPr>
            <c:extLst>
              <c:ext xmlns:c16="http://schemas.microsoft.com/office/drawing/2014/chart" uri="{C3380CC4-5D6E-409C-BE32-E72D297353CC}">
                <c16:uniqueId val="{0000000D-60AC-4ECA-98EC-18A53EE9F1FB}"/>
              </c:ext>
            </c:extLst>
          </c:dPt>
          <c:dPt>
            <c:idx val="24"/>
            <c:invertIfNegative val="0"/>
            <c:bubble3D val="0"/>
            <c:spPr>
              <a:solidFill>
                <a:schemeClr val="tx2"/>
              </a:solidFill>
            </c:spPr>
            <c:extLst>
              <c:ext xmlns:c16="http://schemas.microsoft.com/office/drawing/2014/chart" uri="{C3380CC4-5D6E-409C-BE32-E72D297353CC}">
                <c16:uniqueId val="{0000000F-60AC-4ECA-98EC-18A53EE9F1FB}"/>
              </c:ext>
            </c:extLst>
          </c:dPt>
          <c:dLbls>
            <c:dLbl>
              <c:idx val="5"/>
              <c:layout>
                <c:manualLayout>
                  <c:x val="0"/>
                  <c:y val="0.1340367741299417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0AC-4ECA-98EC-18A53EE9F1FB}"/>
                </c:ext>
              </c:extLst>
            </c:dLbl>
            <c:spPr>
              <a:noFill/>
              <a:ln>
                <a:noFill/>
              </a:ln>
              <a:effectLst/>
            </c:spPr>
            <c:txPr>
              <a:bodyPr wrap="square" lIns="38100" tIns="19050" rIns="38100" bIns="19050" anchor="ctr">
                <a:spAutoFit/>
              </a:bodyPr>
              <a:lstStyle/>
              <a:p>
                <a:pPr>
                  <a:defRPr sz="1050" b="1">
                    <a:solidFill>
                      <a:schemeClr val="bg1"/>
                    </a:solidFill>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'F8.UE_ROE'!$B$5:$G$5</c:f>
              <c:strCache>
                <c:ptCount val="6"/>
                <c:pt idx="0">
                  <c:v>Espagne</c:v>
                </c:pt>
                <c:pt idx="1">
                  <c:v>France</c:v>
                </c:pt>
                <c:pt idx="2">
                  <c:v>Union europ.</c:v>
                </c:pt>
                <c:pt idx="3">
                  <c:v>Zone euro</c:v>
                </c:pt>
                <c:pt idx="4">
                  <c:v>Italie</c:v>
                </c:pt>
                <c:pt idx="5">
                  <c:v>Allemagne</c:v>
                </c:pt>
              </c:strCache>
            </c:strRef>
          </c:cat>
          <c:val>
            <c:numRef>
              <c:f>'F8.UE_ROE'!$B$8:$G$8</c:f>
              <c:numCache>
                <c:formatCode>0.0%</c:formatCode>
                <c:ptCount val="6"/>
                <c:pt idx="0">
                  <c:v>6.8452365298581605E-2</c:v>
                </c:pt>
                <c:pt idx="1">
                  <c:v>6.4045164328054904E-2</c:v>
                </c:pt>
                <c:pt idx="2">
                  <c:v>5.3766608679463E-2</c:v>
                </c:pt>
                <c:pt idx="3">
                  <c:v>5.1074681808935797E-2</c:v>
                </c:pt>
                <c:pt idx="4">
                  <c:v>4.7627272762454702E-2</c:v>
                </c:pt>
                <c:pt idx="5">
                  <c:v>1.7287629070650602E-2</c:v>
                </c:pt>
              </c:numCache>
            </c:numRef>
          </c:val>
          <c:extLst>
            <c:ext xmlns:c16="http://schemas.microsoft.com/office/drawing/2014/chart" uri="{C3380CC4-5D6E-409C-BE32-E72D297353CC}">
              <c16:uniqueId val="{00000010-60AC-4ECA-98EC-18A53EE9F1FB}"/>
            </c:ext>
          </c:extLst>
        </c:ser>
        <c:dLbls>
          <c:showLegendKey val="0"/>
          <c:showVal val="0"/>
          <c:showCatName val="0"/>
          <c:showSerName val="0"/>
          <c:showPercent val="0"/>
          <c:showBubbleSize val="0"/>
        </c:dLbls>
        <c:gapWidth val="75"/>
        <c:overlap val="-25"/>
        <c:axId val="411354624"/>
        <c:axId val="411356160"/>
      </c:barChart>
      <c:catAx>
        <c:axId val="411354624"/>
        <c:scaling>
          <c:orientation val="minMax"/>
        </c:scaling>
        <c:delete val="0"/>
        <c:axPos val="b"/>
        <c:numFmt formatCode="General" sourceLinked="0"/>
        <c:majorTickMark val="none"/>
        <c:minorTickMark val="none"/>
        <c:tickLblPos val="nextTo"/>
        <c:spPr>
          <a:ln>
            <a:solidFill>
              <a:schemeClr val="tx1"/>
            </a:solidFill>
          </a:ln>
        </c:spPr>
        <c:txPr>
          <a:bodyPr rot="0" vert="horz"/>
          <a:lstStyle/>
          <a:p>
            <a:pPr>
              <a:defRPr sz="1050"/>
            </a:pPr>
            <a:endParaRPr lang="fr-FR"/>
          </a:p>
        </c:txPr>
        <c:crossAx val="411356160"/>
        <c:crosses val="autoZero"/>
        <c:auto val="1"/>
        <c:lblAlgn val="ctr"/>
        <c:lblOffset val="100"/>
        <c:noMultiLvlLbl val="0"/>
      </c:catAx>
      <c:valAx>
        <c:axId val="411356160"/>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spPr>
          <a:ln>
            <a:solidFill>
              <a:schemeClr val="tx1"/>
            </a:solidFill>
          </a:ln>
        </c:spPr>
        <c:txPr>
          <a:bodyPr/>
          <a:lstStyle/>
          <a:p>
            <a:pPr>
              <a:defRPr sz="1050"/>
            </a:pPr>
            <a:endParaRPr lang="fr-FR"/>
          </a:p>
        </c:txPr>
        <c:crossAx val="41135462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553771573899586E-2"/>
          <c:y val="4.2857151622282777E-2"/>
          <c:w val="0.93469993066713652"/>
          <c:h val="0.65255182586191351"/>
        </c:manualLayout>
      </c:layout>
      <c:barChart>
        <c:barDir val="col"/>
        <c:grouping val="stacked"/>
        <c:varyColors val="0"/>
        <c:ser>
          <c:idx val="4"/>
          <c:order val="0"/>
          <c:tx>
            <c:strRef>
              <c:f>'F2.Depots_Secteur RE'!$A$10</c:f>
              <c:strCache>
                <c:ptCount val="1"/>
                <c:pt idx="0">
                  <c:v>Particuliers</c:v>
                </c:pt>
              </c:strCache>
            </c:strRef>
          </c:tx>
          <c:spPr>
            <a:solidFill>
              <a:schemeClr val="accent5"/>
            </a:solidFill>
            <a:ln>
              <a:noFill/>
            </a:ln>
            <a:effectLst/>
          </c:spPr>
          <c:invertIfNegative val="0"/>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RE'!$C$10:$N$10</c:f>
              <c:numCache>
                <c:formatCode>#\ ##0.0_ ;\-#\ ##0.0\ </c:formatCode>
                <c:ptCount val="12"/>
                <c:pt idx="0">
                  <c:v>932.073756</c:v>
                </c:pt>
                <c:pt idx="1">
                  <c:v>974.61137900000006</c:v>
                </c:pt>
                <c:pt idx="2">
                  <c:v>1017.107707</c:v>
                </c:pt>
                <c:pt idx="3">
                  <c:v>1043.825353</c:v>
                </c:pt>
                <c:pt idx="4">
                  <c:v>1061.483099</c:v>
                </c:pt>
                <c:pt idx="5">
                  <c:v>1092.190296</c:v>
                </c:pt>
                <c:pt idx="6">
                  <c:v>1138.5994700000001</c:v>
                </c:pt>
                <c:pt idx="7">
                  <c:v>1196.83959</c:v>
                </c:pt>
                <c:pt idx="8">
                  <c:v>1252.780174</c:v>
                </c:pt>
                <c:pt idx="9">
                  <c:v>1322.430801</c:v>
                </c:pt>
                <c:pt idx="10">
                  <c:v>1448.243189</c:v>
                </c:pt>
                <c:pt idx="11">
                  <c:v>1538.7336009999999</c:v>
                </c:pt>
              </c:numCache>
            </c:numRef>
          </c:val>
          <c:extLst>
            <c:ext xmlns:c16="http://schemas.microsoft.com/office/drawing/2014/chart" uri="{C3380CC4-5D6E-409C-BE32-E72D297353CC}">
              <c16:uniqueId val="{00000000-713F-42C8-BAE2-1EB03568FFE0}"/>
            </c:ext>
          </c:extLst>
        </c:ser>
        <c:ser>
          <c:idx val="0"/>
          <c:order val="1"/>
          <c:tx>
            <c:strRef>
              <c:f>'F2.Depots_Secteur RE'!$A$6</c:f>
              <c:strCache>
                <c:ptCount val="1"/>
                <c:pt idx="0">
                  <c:v>Sociétés non financières</c:v>
                </c:pt>
              </c:strCache>
            </c:strRef>
          </c:tx>
          <c:spPr>
            <a:solidFill>
              <a:schemeClr val="accent1"/>
            </a:solidFill>
            <a:ln>
              <a:noFill/>
            </a:ln>
            <a:effectLst/>
          </c:spPr>
          <c:invertIfNegative val="0"/>
          <c:dPt>
            <c:idx val="14"/>
            <c:invertIfNegative val="0"/>
            <c:bubble3D val="0"/>
            <c:extLst>
              <c:ext xmlns:c16="http://schemas.microsoft.com/office/drawing/2014/chart" uri="{C3380CC4-5D6E-409C-BE32-E72D297353CC}">
                <c16:uniqueId val="{00000001-713F-42C8-BAE2-1EB03568FFE0}"/>
              </c:ext>
            </c:extLst>
          </c:dPt>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RE'!$C$6:$N$6</c:f>
              <c:numCache>
                <c:formatCode>#\ ##0.0_ ;\-#\ ##0.0\ </c:formatCode>
                <c:ptCount val="12"/>
                <c:pt idx="0">
                  <c:v>264.22179199999999</c:v>
                </c:pt>
                <c:pt idx="1">
                  <c:v>303.12013300000001</c:v>
                </c:pt>
                <c:pt idx="2">
                  <c:v>331.33923199999998</c:v>
                </c:pt>
                <c:pt idx="3">
                  <c:v>360.421266</c:v>
                </c:pt>
                <c:pt idx="4">
                  <c:v>389.672867</c:v>
                </c:pt>
                <c:pt idx="5">
                  <c:v>428.89629400000001</c:v>
                </c:pt>
                <c:pt idx="6">
                  <c:v>471.47708899999998</c:v>
                </c:pt>
                <c:pt idx="7">
                  <c:v>519.71217799999999</c:v>
                </c:pt>
                <c:pt idx="8">
                  <c:v>545.31538699999999</c:v>
                </c:pt>
                <c:pt idx="9">
                  <c:v>598.16473099999996</c:v>
                </c:pt>
                <c:pt idx="10">
                  <c:v>766.72943999999995</c:v>
                </c:pt>
                <c:pt idx="11">
                  <c:v>799.38889400000005</c:v>
                </c:pt>
              </c:numCache>
            </c:numRef>
          </c:val>
          <c:extLst>
            <c:ext xmlns:c16="http://schemas.microsoft.com/office/drawing/2014/chart" uri="{C3380CC4-5D6E-409C-BE32-E72D297353CC}">
              <c16:uniqueId val="{00000002-713F-42C8-BAE2-1EB03568FFE0}"/>
            </c:ext>
          </c:extLst>
        </c:ser>
        <c:ser>
          <c:idx val="5"/>
          <c:order val="2"/>
          <c:tx>
            <c:strRef>
              <c:f>'F2.Depots_Secteur RE'!$A$11</c:f>
              <c:strCache>
                <c:ptCount val="1"/>
                <c:pt idx="0">
                  <c:v>Entrepreneurs individuels</c:v>
                </c:pt>
              </c:strCache>
            </c:strRef>
          </c:tx>
          <c:spPr>
            <a:solidFill>
              <a:schemeClr val="accent6"/>
            </a:solidFill>
            <a:ln>
              <a:noFill/>
            </a:ln>
            <a:effectLst/>
          </c:spPr>
          <c:invertIfNegative val="0"/>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RE'!$C$11:$N$11</c:f>
              <c:numCache>
                <c:formatCode>#\ ##0.0_ ;\-#\ ##0.0\ </c:formatCode>
                <c:ptCount val="12"/>
                <c:pt idx="0">
                  <c:v>85.854236999999998</c:v>
                </c:pt>
                <c:pt idx="1">
                  <c:v>86.695902000000004</c:v>
                </c:pt>
                <c:pt idx="2">
                  <c:v>87.218986000000001</c:v>
                </c:pt>
                <c:pt idx="3">
                  <c:v>87.624713999999997</c:v>
                </c:pt>
                <c:pt idx="4">
                  <c:v>89.510282000000004</c:v>
                </c:pt>
                <c:pt idx="5">
                  <c:v>93.192926</c:v>
                </c:pt>
                <c:pt idx="6">
                  <c:v>97.879322999999999</c:v>
                </c:pt>
                <c:pt idx="7">
                  <c:v>103.99415500000001</c:v>
                </c:pt>
                <c:pt idx="8">
                  <c:v>109.775306</c:v>
                </c:pt>
                <c:pt idx="9">
                  <c:v>117.3373</c:v>
                </c:pt>
                <c:pt idx="10">
                  <c:v>131.32831400000001</c:v>
                </c:pt>
                <c:pt idx="11">
                  <c:v>138.77481599999999</c:v>
                </c:pt>
              </c:numCache>
            </c:numRef>
          </c:val>
          <c:extLst>
            <c:ext xmlns:c16="http://schemas.microsoft.com/office/drawing/2014/chart" uri="{C3380CC4-5D6E-409C-BE32-E72D297353CC}">
              <c16:uniqueId val="{00000003-713F-42C8-BAE2-1EB03568FFE0}"/>
            </c:ext>
          </c:extLst>
        </c:ser>
        <c:ser>
          <c:idx val="6"/>
          <c:order val="3"/>
          <c:tx>
            <c:strRef>
              <c:f>'F2.Depots_Secteur RE'!$A$12</c:f>
              <c:strCache>
                <c:ptCount val="1"/>
                <c:pt idx="0">
                  <c:v>ISBLSM</c:v>
                </c:pt>
              </c:strCache>
            </c:strRef>
          </c:tx>
          <c:spPr>
            <a:solidFill>
              <a:schemeClr val="accent1">
                <a:lumMod val="60000"/>
              </a:schemeClr>
            </a:solidFill>
            <a:ln>
              <a:noFill/>
            </a:ln>
            <a:effectLst/>
          </c:spPr>
          <c:invertIfNegative val="0"/>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RE'!$C$12:$N$12</c:f>
              <c:numCache>
                <c:formatCode>#\ ##0.0_ ;\-#\ ##0.0\ </c:formatCode>
                <c:ptCount val="12"/>
                <c:pt idx="0">
                  <c:v>32.410629999999998</c:v>
                </c:pt>
                <c:pt idx="1">
                  <c:v>38.873550000000002</c:v>
                </c:pt>
                <c:pt idx="2">
                  <c:v>45.781965</c:v>
                </c:pt>
                <c:pt idx="3">
                  <c:v>51.300454000000002</c:v>
                </c:pt>
                <c:pt idx="4">
                  <c:v>54.887301000000001</c:v>
                </c:pt>
                <c:pt idx="5">
                  <c:v>59.719566999999998</c:v>
                </c:pt>
                <c:pt idx="6">
                  <c:v>62.604737999999998</c:v>
                </c:pt>
                <c:pt idx="7">
                  <c:v>65.845764000000003</c:v>
                </c:pt>
                <c:pt idx="8">
                  <c:v>66.988831000000005</c:v>
                </c:pt>
                <c:pt idx="9">
                  <c:v>74.303422999999995</c:v>
                </c:pt>
                <c:pt idx="10">
                  <c:v>83.961523999999997</c:v>
                </c:pt>
                <c:pt idx="11">
                  <c:v>89.449493000000004</c:v>
                </c:pt>
              </c:numCache>
            </c:numRef>
          </c:val>
          <c:extLst>
            <c:ext xmlns:c16="http://schemas.microsoft.com/office/drawing/2014/chart" uri="{C3380CC4-5D6E-409C-BE32-E72D297353CC}">
              <c16:uniqueId val="{00000004-713F-42C8-BAE2-1EB03568FFE0}"/>
            </c:ext>
          </c:extLst>
        </c:ser>
        <c:ser>
          <c:idx val="1"/>
          <c:order val="4"/>
          <c:tx>
            <c:strRef>
              <c:f>'F2.Depots_Secteur RE'!$A$7</c:f>
              <c:strCache>
                <c:ptCount val="1"/>
                <c:pt idx="0">
                  <c:v>Sociétés d'assurances et fonds de pension</c:v>
                </c:pt>
              </c:strCache>
            </c:strRef>
          </c:tx>
          <c:spPr>
            <a:solidFill>
              <a:schemeClr val="accent2"/>
            </a:solidFill>
            <a:ln>
              <a:noFill/>
            </a:ln>
            <a:effectLst/>
          </c:spPr>
          <c:invertIfNegative val="0"/>
          <c:dPt>
            <c:idx val="14"/>
            <c:invertIfNegative val="0"/>
            <c:bubble3D val="0"/>
            <c:spPr>
              <a:solidFill>
                <a:schemeClr val="accent2"/>
              </a:solidFill>
              <a:ln>
                <a:noFill/>
              </a:ln>
              <a:effectLst/>
            </c:spPr>
            <c:extLst>
              <c:ext xmlns:c16="http://schemas.microsoft.com/office/drawing/2014/chart" uri="{C3380CC4-5D6E-409C-BE32-E72D297353CC}">
                <c16:uniqueId val="{00000006-713F-42C8-BAE2-1EB03568FFE0}"/>
              </c:ext>
            </c:extLst>
          </c:dPt>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RE'!$C$7:$N$7</c:f>
              <c:numCache>
                <c:formatCode>#\ ##0.0_ ;\-#\ ##0.0\ </c:formatCode>
                <c:ptCount val="12"/>
                <c:pt idx="0">
                  <c:v>10.303765</c:v>
                </c:pt>
                <c:pt idx="1">
                  <c:v>15.376082</c:v>
                </c:pt>
                <c:pt idx="2">
                  <c:v>20.137830000000001</c:v>
                </c:pt>
                <c:pt idx="3">
                  <c:v>22.472916999999999</c:v>
                </c:pt>
                <c:pt idx="4">
                  <c:v>24.954395000000002</c:v>
                </c:pt>
                <c:pt idx="5">
                  <c:v>28.483585999999999</c:v>
                </c:pt>
                <c:pt idx="6">
                  <c:v>27.715636</c:v>
                </c:pt>
                <c:pt idx="7">
                  <c:v>26.242232000000001</c:v>
                </c:pt>
                <c:pt idx="8">
                  <c:v>28.380064000000001</c:v>
                </c:pt>
                <c:pt idx="9">
                  <c:v>32.744338999999997</c:v>
                </c:pt>
                <c:pt idx="10">
                  <c:v>32.730362</c:v>
                </c:pt>
                <c:pt idx="11">
                  <c:v>34.954653</c:v>
                </c:pt>
              </c:numCache>
            </c:numRef>
          </c:val>
          <c:extLst>
            <c:ext xmlns:c16="http://schemas.microsoft.com/office/drawing/2014/chart" uri="{C3380CC4-5D6E-409C-BE32-E72D297353CC}">
              <c16:uniqueId val="{00000007-713F-42C8-BAE2-1EB03568FFE0}"/>
            </c:ext>
          </c:extLst>
        </c:ser>
        <c:ser>
          <c:idx val="3"/>
          <c:order val="5"/>
          <c:tx>
            <c:strRef>
              <c:f>'F2.Depots_Secteur RE'!$A$9</c:f>
              <c:strCache>
                <c:ptCount val="1"/>
                <c:pt idx="0">
                  <c:v>Administrations publiques
(hors administrations centrales)</c:v>
                </c:pt>
              </c:strCache>
            </c:strRef>
          </c:tx>
          <c:spPr>
            <a:solidFill>
              <a:schemeClr val="accent4"/>
            </a:solidFill>
            <a:ln>
              <a:noFill/>
            </a:ln>
            <a:effectLst/>
          </c:spPr>
          <c:invertIfNegative val="0"/>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RE'!$C$9:$N$9</c:f>
              <c:numCache>
                <c:formatCode>#\ ##0.0_ ;\-#\ ##0.0\ </c:formatCode>
                <c:ptCount val="12"/>
                <c:pt idx="0">
                  <c:v>4.5743289999999996</c:v>
                </c:pt>
                <c:pt idx="1">
                  <c:v>7.8198160000000003</c:v>
                </c:pt>
                <c:pt idx="2">
                  <c:v>10.432675</c:v>
                </c:pt>
                <c:pt idx="3">
                  <c:v>13.424109</c:v>
                </c:pt>
                <c:pt idx="4">
                  <c:v>18.043538000000002</c:v>
                </c:pt>
                <c:pt idx="5">
                  <c:v>22.132932</c:v>
                </c:pt>
                <c:pt idx="6">
                  <c:v>20.021711</c:v>
                </c:pt>
                <c:pt idx="7">
                  <c:v>19.816801999999999</c:v>
                </c:pt>
                <c:pt idx="8">
                  <c:v>21.388988999999999</c:v>
                </c:pt>
                <c:pt idx="9">
                  <c:v>26.52345</c:v>
                </c:pt>
                <c:pt idx="10">
                  <c:v>22.149407</c:v>
                </c:pt>
                <c:pt idx="11">
                  <c:v>20.701633999999999</c:v>
                </c:pt>
              </c:numCache>
            </c:numRef>
          </c:val>
          <c:extLst>
            <c:ext xmlns:c16="http://schemas.microsoft.com/office/drawing/2014/chart" uri="{C3380CC4-5D6E-409C-BE32-E72D297353CC}">
              <c16:uniqueId val="{00000008-713F-42C8-BAE2-1EB03568FFE0}"/>
            </c:ext>
          </c:extLst>
        </c:ser>
        <c:ser>
          <c:idx val="2"/>
          <c:order val="6"/>
          <c:tx>
            <c:strRef>
              <c:f>'F2.Depots_Secteur RE'!$A$8</c:f>
              <c:strCache>
                <c:ptCount val="1"/>
                <c:pt idx="0">
                  <c:v>Administrations centrales</c:v>
                </c:pt>
              </c:strCache>
            </c:strRef>
          </c:tx>
          <c:spPr>
            <a:solidFill>
              <a:schemeClr val="accent6">
                <a:lumMod val="75000"/>
              </a:schemeClr>
            </a:solidFill>
            <a:ln>
              <a:noFill/>
            </a:ln>
            <a:effectLst/>
          </c:spPr>
          <c:invertIfNegative val="0"/>
          <c:dPt>
            <c:idx val="14"/>
            <c:invertIfNegative val="0"/>
            <c:bubble3D val="0"/>
            <c:spPr>
              <a:solidFill>
                <a:schemeClr val="accent6">
                  <a:lumMod val="75000"/>
                </a:schemeClr>
              </a:solidFill>
              <a:ln>
                <a:noFill/>
              </a:ln>
              <a:effectLst/>
            </c:spPr>
            <c:extLst>
              <c:ext xmlns:c16="http://schemas.microsoft.com/office/drawing/2014/chart" uri="{C3380CC4-5D6E-409C-BE32-E72D297353CC}">
                <c16:uniqueId val="{0000000A-713F-42C8-BAE2-1EB03568FFE0}"/>
              </c:ext>
            </c:extLst>
          </c:dPt>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RE'!$C$8:$N$8</c:f>
              <c:numCache>
                <c:formatCode>#\ ##0.0_ ;\-#\ ##0.0\ </c:formatCode>
                <c:ptCount val="12"/>
                <c:pt idx="0">
                  <c:v>17.651726</c:v>
                </c:pt>
                <c:pt idx="1">
                  <c:v>29.075800000000001</c:v>
                </c:pt>
                <c:pt idx="2">
                  <c:v>21.485278000000001</c:v>
                </c:pt>
                <c:pt idx="3">
                  <c:v>21.502600999999999</c:v>
                </c:pt>
                <c:pt idx="4">
                  <c:v>13.993636</c:v>
                </c:pt>
                <c:pt idx="5">
                  <c:v>14.717388</c:v>
                </c:pt>
                <c:pt idx="6">
                  <c:v>18.348687000000002</c:v>
                </c:pt>
                <c:pt idx="7">
                  <c:v>19.622672000000001</c:v>
                </c:pt>
                <c:pt idx="8">
                  <c:v>17.694398</c:v>
                </c:pt>
                <c:pt idx="9">
                  <c:v>18.727703000000002</c:v>
                </c:pt>
                <c:pt idx="10">
                  <c:v>8.7780500000000004</c:v>
                </c:pt>
                <c:pt idx="11">
                  <c:v>10.992977</c:v>
                </c:pt>
              </c:numCache>
            </c:numRef>
          </c:val>
          <c:extLst>
            <c:ext xmlns:c16="http://schemas.microsoft.com/office/drawing/2014/chart" uri="{C3380CC4-5D6E-409C-BE32-E72D297353CC}">
              <c16:uniqueId val="{0000000B-713F-42C8-BAE2-1EB03568FFE0}"/>
            </c:ext>
          </c:extLst>
        </c:ser>
        <c:dLbls>
          <c:showLegendKey val="0"/>
          <c:showVal val="0"/>
          <c:showCatName val="0"/>
          <c:showSerName val="0"/>
          <c:showPercent val="0"/>
          <c:showBubbleSize val="0"/>
        </c:dLbls>
        <c:gapWidth val="150"/>
        <c:overlap val="100"/>
        <c:axId val="890061464"/>
        <c:axId val="890060480"/>
      </c:barChart>
      <c:lineChart>
        <c:grouping val="standard"/>
        <c:varyColors val="0"/>
        <c:ser>
          <c:idx val="7"/>
          <c:order val="7"/>
          <c:tx>
            <c:strRef>
              <c:f>'F2.Depots_Secteur RE'!$A$13</c:f>
              <c:strCache>
                <c:ptCount val="1"/>
                <c:pt idx="0">
                  <c:v>Total dépôts de la clientèle non financière résidente</c:v>
                </c:pt>
              </c:strCache>
            </c:strRef>
          </c:tx>
          <c:spPr>
            <a:ln w="28575" cap="rnd">
              <a:no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'F2.Depots_Secteur RE'!$C$5:$N$5</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cat>
          <c:val>
            <c:numRef>
              <c:f>'F2.Depots_Secteur RE'!$C$13:$N$13</c:f>
              <c:numCache>
                <c:formatCode>#\ ##0_ ;\-#\ ##0\ </c:formatCode>
                <c:ptCount val="12"/>
                <c:pt idx="0">
                  <c:v>1347.0902350000001</c:v>
                </c:pt>
                <c:pt idx="1">
                  <c:v>1455.572662</c:v>
                </c:pt>
                <c:pt idx="2">
                  <c:v>1533.5036729999999</c:v>
                </c:pt>
                <c:pt idx="3">
                  <c:v>1600.571414</c:v>
                </c:pt>
                <c:pt idx="4">
                  <c:v>1652.545118</c:v>
                </c:pt>
                <c:pt idx="5">
                  <c:v>1739.332989</c:v>
                </c:pt>
                <c:pt idx="6">
                  <c:v>1836.6466540000001</c:v>
                </c:pt>
                <c:pt idx="7">
                  <c:v>1952.0733930000001</c:v>
                </c:pt>
                <c:pt idx="8">
                  <c:v>2042.3231489999998</c:v>
                </c:pt>
                <c:pt idx="9">
                  <c:v>2190.2317469999998</c:v>
                </c:pt>
                <c:pt idx="10">
                  <c:v>2493.9202859999996</c:v>
                </c:pt>
                <c:pt idx="11">
                  <c:v>2632.9960680000004</c:v>
                </c:pt>
              </c:numCache>
            </c:numRef>
          </c:val>
          <c:smooth val="0"/>
          <c:extLst>
            <c:ext xmlns:c16="http://schemas.microsoft.com/office/drawing/2014/chart" uri="{C3380CC4-5D6E-409C-BE32-E72D297353CC}">
              <c16:uniqueId val="{0000000C-713F-42C8-BAE2-1EB03568FFE0}"/>
            </c:ext>
          </c:extLst>
        </c:ser>
        <c:dLbls>
          <c:showLegendKey val="0"/>
          <c:showVal val="0"/>
          <c:showCatName val="0"/>
          <c:showSerName val="0"/>
          <c:showPercent val="0"/>
          <c:showBubbleSize val="0"/>
        </c:dLbls>
        <c:marker val="1"/>
        <c:smooth val="0"/>
        <c:axId val="890061464"/>
        <c:axId val="890060480"/>
      </c:lineChart>
      <c:catAx>
        <c:axId val="8900614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0480"/>
        <c:crosses val="autoZero"/>
        <c:auto val="1"/>
        <c:lblAlgn val="ctr"/>
        <c:lblOffset val="100"/>
        <c:noMultiLvlLbl val="0"/>
      </c:catAx>
      <c:valAx>
        <c:axId val="89006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1464"/>
        <c:crosses val="autoZero"/>
        <c:crossBetween val="between"/>
      </c:valAx>
      <c:spPr>
        <a:noFill/>
        <a:ln>
          <a:noFill/>
        </a:ln>
        <a:effectLst/>
      </c:spPr>
    </c:plotArea>
    <c:legend>
      <c:legendPos val="b"/>
      <c:layout>
        <c:manualLayout>
          <c:xMode val="edge"/>
          <c:yMode val="edge"/>
          <c:x val="6.7171568288112826E-2"/>
          <c:y val="0.77565738330246103"/>
          <c:w val="0.93282843171188723"/>
          <c:h val="0.22434252306245356"/>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129180151024816E-2"/>
          <c:y val="5.1412582230632033E-2"/>
          <c:w val="0.94687081984897514"/>
          <c:h val="0.76145741826374336"/>
        </c:manualLayout>
      </c:layout>
      <c:barChart>
        <c:barDir val="col"/>
        <c:grouping val="clustered"/>
        <c:varyColors val="0"/>
        <c:ser>
          <c:idx val="0"/>
          <c:order val="0"/>
          <c:tx>
            <c:strRef>
              <c:f>'F6.UE_tx_NPL'!$A$6</c:f>
              <c:strCache>
                <c:ptCount val="1"/>
                <c:pt idx="0">
                  <c:v>Taux de prêts non performants des ménages</c:v>
                </c:pt>
              </c:strCache>
            </c:strRef>
          </c:tx>
          <c:spPr>
            <a:pattFill prst="ltHorz">
              <a:fgClr>
                <a:schemeClr val="accent1">
                  <a:lumMod val="75000"/>
                </a:schemeClr>
              </a:fgClr>
              <a:bgClr>
                <a:schemeClr val="accent1">
                  <a:lumMod val="40000"/>
                  <a:lumOff val="60000"/>
                </a:schemeClr>
              </a:bgClr>
            </a:pattFill>
          </c:spPr>
          <c:invertIfNegative val="0"/>
          <c:dPt>
            <c:idx val="1"/>
            <c:invertIfNegative val="0"/>
            <c:bubble3D val="0"/>
            <c:spPr>
              <a:pattFill prst="ltHorz">
                <a:fgClr>
                  <a:schemeClr val="accent2">
                    <a:lumMod val="75000"/>
                  </a:schemeClr>
                </a:fgClr>
                <a:bgClr>
                  <a:schemeClr val="accent2">
                    <a:lumMod val="40000"/>
                    <a:lumOff val="60000"/>
                  </a:schemeClr>
                </a:bgClr>
              </a:pattFill>
            </c:spPr>
            <c:extLst>
              <c:ext xmlns:c16="http://schemas.microsoft.com/office/drawing/2014/chart" uri="{C3380CC4-5D6E-409C-BE32-E72D297353CC}">
                <c16:uniqueId val="{00000001-CC80-47D1-9863-0020549188F1}"/>
              </c:ext>
            </c:extLst>
          </c:dPt>
          <c:dPt>
            <c:idx val="2"/>
            <c:invertIfNegative val="0"/>
            <c:bubble3D val="0"/>
            <c:spPr>
              <a:pattFill prst="ltHorz">
                <a:fgClr>
                  <a:schemeClr val="tx2">
                    <a:lumMod val="75000"/>
                  </a:schemeClr>
                </a:fgClr>
                <a:bgClr>
                  <a:schemeClr val="tx2">
                    <a:lumMod val="40000"/>
                    <a:lumOff val="60000"/>
                  </a:schemeClr>
                </a:bgClr>
              </a:pattFill>
            </c:spPr>
            <c:extLst>
              <c:ext xmlns:c16="http://schemas.microsoft.com/office/drawing/2014/chart" uri="{C3380CC4-5D6E-409C-BE32-E72D297353CC}">
                <c16:uniqueId val="{00000003-CC80-47D1-9863-0020549188F1}"/>
              </c:ext>
            </c:extLst>
          </c:dPt>
          <c:dPt>
            <c:idx val="3"/>
            <c:invertIfNegative val="0"/>
            <c:bubble3D val="0"/>
            <c:spPr>
              <a:pattFill prst="ltHorz">
                <a:fgClr>
                  <a:schemeClr val="accent1"/>
                </a:fgClr>
                <a:bgClr>
                  <a:schemeClr val="tx2">
                    <a:lumMod val="40000"/>
                    <a:lumOff val="60000"/>
                  </a:schemeClr>
                </a:bgClr>
              </a:pattFill>
            </c:spPr>
            <c:extLst>
              <c:ext xmlns:c16="http://schemas.microsoft.com/office/drawing/2014/chart" uri="{C3380CC4-5D6E-409C-BE32-E72D297353CC}">
                <c16:uniqueId val="{00000005-CC80-47D1-9863-0020549188F1}"/>
              </c:ext>
            </c:extLst>
          </c:dPt>
          <c:dPt>
            <c:idx val="5"/>
            <c:invertIfNegative val="0"/>
            <c:bubble3D val="0"/>
            <c:spPr>
              <a:pattFill prst="ltHorz">
                <a:fgClr>
                  <a:schemeClr val="tx2">
                    <a:lumMod val="75000"/>
                  </a:schemeClr>
                </a:fgClr>
                <a:bgClr>
                  <a:schemeClr val="tx2">
                    <a:lumMod val="20000"/>
                    <a:lumOff val="80000"/>
                  </a:schemeClr>
                </a:bgClr>
              </a:pattFill>
            </c:spPr>
            <c:extLst>
              <c:ext xmlns:c16="http://schemas.microsoft.com/office/drawing/2014/chart" uri="{C3380CC4-5D6E-409C-BE32-E72D297353CC}">
                <c16:uniqueId val="{00000007-CC80-47D1-9863-0020549188F1}"/>
              </c:ext>
            </c:extLst>
          </c:dPt>
          <c:dLbls>
            <c:numFmt formatCode="0.0%" sourceLinked="0"/>
            <c:spPr>
              <a:noFill/>
              <a:ln>
                <a:noFill/>
              </a:ln>
              <a:effectLst/>
            </c:spPr>
            <c:txPr>
              <a:bodyPr/>
              <a:lstStyle/>
              <a:p>
                <a:pPr>
                  <a:defRPr sz="1050" b="1"/>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'F6.UE_tx_NPL'!$B$5:$G$5</c:f>
              <c:strCache>
                <c:ptCount val="6"/>
                <c:pt idx="0">
                  <c:v>Allemagne</c:v>
                </c:pt>
                <c:pt idx="1">
                  <c:v>France</c:v>
                </c:pt>
                <c:pt idx="2">
                  <c:v>Union europ.</c:v>
                </c:pt>
                <c:pt idx="3">
                  <c:v>Zone euro</c:v>
                </c:pt>
                <c:pt idx="4">
                  <c:v>Espagne</c:v>
                </c:pt>
                <c:pt idx="5">
                  <c:v>Italie</c:v>
                </c:pt>
              </c:strCache>
            </c:strRef>
          </c:cat>
          <c:val>
            <c:numRef>
              <c:f>'F6.UE_tx_NPL'!$B$6:$G$6</c:f>
              <c:numCache>
                <c:formatCode>0.00%</c:formatCode>
                <c:ptCount val="6"/>
                <c:pt idx="0">
                  <c:v>1.21399041479979E-2</c:v>
                </c:pt>
                <c:pt idx="1">
                  <c:v>2.35119352376763E-2</c:v>
                </c:pt>
                <c:pt idx="2">
                  <c:v>2.39306204766002E-2</c:v>
                </c:pt>
                <c:pt idx="3">
                  <c:v>2.3900778036693899E-2</c:v>
                </c:pt>
                <c:pt idx="4">
                  <c:v>3.7945965783877801E-2</c:v>
                </c:pt>
                <c:pt idx="5">
                  <c:v>3.5475702794323598E-2</c:v>
                </c:pt>
              </c:numCache>
            </c:numRef>
          </c:val>
          <c:extLst>
            <c:ext xmlns:c16="http://schemas.microsoft.com/office/drawing/2014/chart" uri="{C3380CC4-5D6E-409C-BE32-E72D297353CC}">
              <c16:uniqueId val="{00000008-CC80-47D1-9863-0020549188F1}"/>
            </c:ext>
          </c:extLst>
        </c:ser>
        <c:ser>
          <c:idx val="1"/>
          <c:order val="1"/>
          <c:tx>
            <c:strRef>
              <c:f>'F6.UE_tx_NPL'!$A$7</c:f>
              <c:strCache>
                <c:ptCount val="1"/>
                <c:pt idx="0">
                  <c:v>Taux de prêts non performants des entreprises non financières</c:v>
                </c:pt>
              </c:strCache>
            </c:strRef>
          </c:tx>
          <c:spPr>
            <a:solidFill>
              <a:schemeClr val="accent1">
                <a:lumMod val="40000"/>
                <a:lumOff val="60000"/>
              </a:schemeClr>
            </a:solidFill>
          </c:spPr>
          <c:invertIfNegative val="0"/>
          <c:dPt>
            <c:idx val="0"/>
            <c:invertIfNegative val="0"/>
            <c:bubble3D val="0"/>
            <c:spPr>
              <a:solidFill>
                <a:schemeClr val="tx2">
                  <a:lumMod val="20000"/>
                  <a:lumOff val="80000"/>
                </a:schemeClr>
              </a:solidFill>
            </c:spPr>
            <c:extLst>
              <c:ext xmlns:c16="http://schemas.microsoft.com/office/drawing/2014/chart" uri="{C3380CC4-5D6E-409C-BE32-E72D297353CC}">
                <c16:uniqueId val="{0000000A-CC80-47D1-9863-0020549188F1}"/>
              </c:ext>
            </c:extLst>
          </c:dPt>
          <c:dPt>
            <c:idx val="1"/>
            <c:invertIfNegative val="0"/>
            <c:bubble3D val="0"/>
            <c:spPr>
              <a:solidFill>
                <a:schemeClr val="accent2">
                  <a:lumMod val="40000"/>
                  <a:lumOff val="60000"/>
                </a:schemeClr>
              </a:solidFill>
            </c:spPr>
            <c:extLst>
              <c:ext xmlns:c16="http://schemas.microsoft.com/office/drawing/2014/chart" uri="{C3380CC4-5D6E-409C-BE32-E72D297353CC}">
                <c16:uniqueId val="{0000000C-CC80-47D1-9863-0020549188F1}"/>
              </c:ext>
            </c:extLst>
          </c:dPt>
          <c:dPt>
            <c:idx val="2"/>
            <c:invertIfNegative val="0"/>
            <c:bubble3D val="0"/>
            <c:spPr>
              <a:solidFill>
                <a:schemeClr val="tx2"/>
              </a:solidFill>
            </c:spPr>
            <c:extLst>
              <c:ext xmlns:c16="http://schemas.microsoft.com/office/drawing/2014/chart" uri="{C3380CC4-5D6E-409C-BE32-E72D297353CC}">
                <c16:uniqueId val="{0000000E-CC80-47D1-9863-0020549188F1}"/>
              </c:ext>
            </c:extLst>
          </c:dPt>
          <c:dPt>
            <c:idx val="3"/>
            <c:invertIfNegative val="0"/>
            <c:bubble3D val="0"/>
            <c:spPr>
              <a:solidFill>
                <a:schemeClr val="accent1"/>
              </a:solidFill>
            </c:spPr>
            <c:extLst>
              <c:ext xmlns:c16="http://schemas.microsoft.com/office/drawing/2014/chart" uri="{C3380CC4-5D6E-409C-BE32-E72D297353CC}">
                <c16:uniqueId val="{00000010-CC80-47D1-9863-0020549188F1}"/>
              </c:ext>
            </c:extLst>
          </c:dPt>
          <c:dPt>
            <c:idx val="4"/>
            <c:invertIfNegative val="0"/>
            <c:bubble3D val="0"/>
            <c:spPr>
              <a:solidFill>
                <a:schemeClr val="tx2">
                  <a:lumMod val="20000"/>
                  <a:lumOff val="80000"/>
                </a:schemeClr>
              </a:solidFill>
            </c:spPr>
            <c:extLst>
              <c:ext xmlns:c16="http://schemas.microsoft.com/office/drawing/2014/chart" uri="{C3380CC4-5D6E-409C-BE32-E72D297353CC}">
                <c16:uniqueId val="{00000012-CC80-47D1-9863-0020549188F1}"/>
              </c:ext>
            </c:extLst>
          </c:dPt>
          <c:dPt>
            <c:idx val="5"/>
            <c:invertIfNegative val="0"/>
            <c:bubble3D val="0"/>
            <c:spPr>
              <a:solidFill>
                <a:schemeClr val="tx2">
                  <a:lumMod val="20000"/>
                  <a:lumOff val="80000"/>
                </a:schemeClr>
              </a:solidFill>
            </c:spPr>
            <c:extLst>
              <c:ext xmlns:c16="http://schemas.microsoft.com/office/drawing/2014/chart" uri="{C3380CC4-5D6E-409C-BE32-E72D297353CC}">
                <c16:uniqueId val="{00000014-CC80-47D1-9863-0020549188F1}"/>
              </c:ext>
            </c:extLst>
          </c:dPt>
          <c:dPt>
            <c:idx val="6"/>
            <c:invertIfNegative val="0"/>
            <c:bubble3D val="0"/>
            <c:spPr>
              <a:solidFill>
                <a:schemeClr val="tx2">
                  <a:lumMod val="20000"/>
                  <a:lumOff val="80000"/>
                </a:schemeClr>
              </a:solidFill>
            </c:spPr>
            <c:extLst>
              <c:ext xmlns:c16="http://schemas.microsoft.com/office/drawing/2014/chart" uri="{C3380CC4-5D6E-409C-BE32-E72D297353CC}">
                <c16:uniqueId val="{00000016-CC80-47D1-9863-0020549188F1}"/>
              </c:ext>
            </c:extLst>
          </c:dPt>
          <c:dLbls>
            <c:numFmt formatCode="0.0%" sourceLinked="0"/>
            <c:spPr>
              <a:noFill/>
              <a:ln>
                <a:noFill/>
              </a:ln>
              <a:effectLst/>
            </c:spPr>
            <c:txPr>
              <a:bodyPr/>
              <a:lstStyle/>
              <a:p>
                <a:pPr>
                  <a:defRPr sz="1050" b="1"/>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'F6.UE_tx_NPL'!$B$5:$G$5</c:f>
              <c:strCache>
                <c:ptCount val="6"/>
                <c:pt idx="0">
                  <c:v>Allemagne</c:v>
                </c:pt>
                <c:pt idx="1">
                  <c:v>France</c:v>
                </c:pt>
                <c:pt idx="2">
                  <c:v>Union europ.</c:v>
                </c:pt>
                <c:pt idx="3">
                  <c:v>Zone euro</c:v>
                </c:pt>
                <c:pt idx="4">
                  <c:v>Espagne</c:v>
                </c:pt>
                <c:pt idx="5">
                  <c:v>Italie</c:v>
                </c:pt>
              </c:strCache>
            </c:strRef>
          </c:cat>
          <c:val>
            <c:numRef>
              <c:f>'F6.UE_tx_NPL'!$B$7:$G$7</c:f>
              <c:numCache>
                <c:formatCode>0.00%</c:formatCode>
                <c:ptCount val="6"/>
                <c:pt idx="0">
                  <c:v>2.2132393044077499E-2</c:v>
                </c:pt>
                <c:pt idx="1">
                  <c:v>3.4566534442475302E-2</c:v>
                </c:pt>
                <c:pt idx="2">
                  <c:v>3.7478339177422E-2</c:v>
                </c:pt>
                <c:pt idx="3">
                  <c:v>3.8756501138274599E-2</c:v>
                </c:pt>
                <c:pt idx="4">
                  <c:v>4.8201459989695897E-2</c:v>
                </c:pt>
                <c:pt idx="5">
                  <c:v>5.6474986245007699E-2</c:v>
                </c:pt>
              </c:numCache>
            </c:numRef>
          </c:val>
          <c:extLst>
            <c:ext xmlns:c16="http://schemas.microsoft.com/office/drawing/2014/chart" uri="{C3380CC4-5D6E-409C-BE32-E72D297353CC}">
              <c16:uniqueId val="{00000017-CC80-47D1-9863-0020549188F1}"/>
            </c:ext>
          </c:extLst>
        </c:ser>
        <c:dLbls>
          <c:showLegendKey val="0"/>
          <c:showVal val="0"/>
          <c:showCatName val="0"/>
          <c:showSerName val="0"/>
          <c:showPercent val="0"/>
          <c:showBubbleSize val="0"/>
        </c:dLbls>
        <c:gapWidth val="60"/>
        <c:axId val="459234688"/>
        <c:axId val="459244672"/>
      </c:barChart>
      <c:catAx>
        <c:axId val="459234688"/>
        <c:scaling>
          <c:orientation val="minMax"/>
        </c:scaling>
        <c:delete val="0"/>
        <c:axPos val="b"/>
        <c:numFmt formatCode="General" sourceLinked="0"/>
        <c:majorTickMark val="out"/>
        <c:minorTickMark val="none"/>
        <c:tickLblPos val="nextTo"/>
        <c:spPr>
          <a:ln>
            <a:solidFill>
              <a:schemeClr val="tx1"/>
            </a:solidFill>
          </a:ln>
        </c:spPr>
        <c:txPr>
          <a:bodyPr/>
          <a:lstStyle/>
          <a:p>
            <a:pPr>
              <a:defRPr sz="1050"/>
            </a:pPr>
            <a:endParaRPr lang="fr-FR"/>
          </a:p>
        </c:txPr>
        <c:crossAx val="459244672"/>
        <c:crosses val="autoZero"/>
        <c:auto val="1"/>
        <c:lblAlgn val="ctr"/>
        <c:lblOffset val="100"/>
        <c:noMultiLvlLbl val="0"/>
      </c:catAx>
      <c:valAx>
        <c:axId val="459244672"/>
        <c:scaling>
          <c:orientation val="minMax"/>
          <c:max val="8.0000000000000016E-2"/>
          <c:min val="0"/>
        </c:scaling>
        <c:delete val="0"/>
        <c:axPos val="l"/>
        <c:majorGridlines>
          <c:spPr>
            <a:ln>
              <a:solidFill>
                <a:schemeClr val="bg1">
                  <a:lumMod val="85000"/>
                </a:schemeClr>
              </a:solidFill>
            </a:ln>
          </c:spPr>
        </c:majorGridlines>
        <c:numFmt formatCode="0%" sourceLinked="0"/>
        <c:majorTickMark val="out"/>
        <c:minorTickMark val="none"/>
        <c:tickLblPos val="nextTo"/>
        <c:spPr>
          <a:ln>
            <a:solidFill>
              <a:schemeClr val="tx1"/>
            </a:solidFill>
          </a:ln>
        </c:spPr>
        <c:txPr>
          <a:bodyPr/>
          <a:lstStyle/>
          <a:p>
            <a:pPr>
              <a:defRPr sz="1050"/>
            </a:pPr>
            <a:endParaRPr lang="fr-FR"/>
          </a:p>
        </c:txPr>
        <c:crossAx val="459234688"/>
        <c:crosses val="autoZero"/>
        <c:crossBetween val="between"/>
        <c:majorUnit val="2.0000000000000004E-2"/>
      </c:valAx>
    </c:plotArea>
    <c:legend>
      <c:legendPos val="b"/>
      <c:layout>
        <c:manualLayout>
          <c:xMode val="edge"/>
          <c:yMode val="edge"/>
          <c:x val="0"/>
          <c:y val="0.9002501235214454"/>
          <c:w val="1"/>
          <c:h val="9.8625327374079114E-2"/>
        </c:manualLayout>
      </c:layout>
      <c:overlay val="0"/>
      <c:txPr>
        <a:bodyPr/>
        <a:lstStyle/>
        <a:p>
          <a:pPr>
            <a:defRPr sz="1050"/>
          </a:pPr>
          <a:endParaRPr lang="fr-FR"/>
        </a:p>
      </c:txPr>
    </c:legend>
    <c:plotVisOnly val="1"/>
    <c:dispBlanksAs val="gap"/>
    <c:showDLblsOverMax val="0"/>
  </c:chart>
  <c:spPr>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633211867982166E-2"/>
          <c:y val="0.12323285615144518"/>
          <c:w val="0.67112095394012805"/>
          <c:h val="0.81642557211296407"/>
        </c:manualLayout>
      </c:layout>
      <c:doughnutChart>
        <c:varyColors val="1"/>
        <c:ser>
          <c:idx val="0"/>
          <c:order val="0"/>
          <c:tx>
            <c:v>Part dans le total de bilan agrégé des 113 SI du MSU au plus haut niveau de consolidation</c:v>
          </c:tx>
          <c:dPt>
            <c:idx val="7"/>
            <c:bubble3D val="0"/>
            <c:spPr>
              <a:solidFill>
                <a:schemeClr val="bg1">
                  <a:lumMod val="85000"/>
                </a:schemeClr>
              </a:solidFill>
            </c:spPr>
            <c:extLst>
              <c:ext xmlns:c16="http://schemas.microsoft.com/office/drawing/2014/chart" uri="{C3380CC4-5D6E-409C-BE32-E72D297353CC}">
                <c16:uniqueId val="{00000001-CA05-4847-9729-2C5A3F38D9D6}"/>
              </c:ext>
            </c:extLst>
          </c:dPt>
          <c:dLbls>
            <c:spPr>
              <a:noFill/>
              <a:ln>
                <a:noFill/>
              </a:ln>
              <a:effectLst/>
            </c:spPr>
            <c:txPr>
              <a:bodyPr wrap="square" lIns="38100" tIns="19050" rIns="38100" bIns="19050" anchor="ctr">
                <a:spAutoFit/>
              </a:bodyPr>
              <a:lstStyle/>
              <a:p>
                <a:pPr>
                  <a:defRPr sz="1200" b="1">
                    <a:solidFill>
                      <a:schemeClr val="bg1"/>
                    </a:solidFill>
                  </a:defRPr>
                </a:pPr>
                <a:endParaRPr lang="fr-FR"/>
              </a:p>
            </c:txPr>
            <c:showLegendKey val="0"/>
            <c:showVal val="0"/>
            <c:showCatName val="0"/>
            <c:showSerName val="0"/>
            <c:showPercent val="1"/>
            <c:showBubbleSize val="0"/>
            <c:showLeaderLines val="1"/>
            <c:extLst>
              <c:ext xmlns:c15="http://schemas.microsoft.com/office/drawing/2012/chart" uri="{CE6537A1-D6FC-4f65-9D91-7224C49458BB}"/>
            </c:extLst>
          </c:dLbls>
          <c:cat>
            <c:strLit>
              <c:ptCount val="9"/>
              <c:pt idx="0">
                <c:v>France</c:v>
              </c:pt>
              <c:pt idx="1">
                <c:v>Allemagne</c:v>
              </c:pt>
              <c:pt idx="2">
                <c:v>Espagne</c:v>
              </c:pt>
              <c:pt idx="3">
                <c:v>Italie</c:v>
              </c:pt>
              <c:pt idx="4">
                <c:v>Pays-Bas</c:v>
              </c:pt>
              <c:pt idx="5">
                <c:v>Finlande</c:v>
              </c:pt>
              <c:pt idx="6">
                <c:v>Autriche</c:v>
              </c:pt>
              <c:pt idx="7">
                <c:v>Belgique</c:v>
              </c:pt>
              <c:pt idx="8">
                <c:v>Autres membres du MSU</c:v>
              </c:pt>
            </c:strLit>
          </c:cat>
          <c:val>
            <c:numLit>
              <c:formatCode>General</c:formatCode>
              <c:ptCount val="9"/>
              <c:pt idx="0">
                <c:v>0.34167964550577401</c:v>
              </c:pt>
              <c:pt idx="1">
                <c:v>0.17215616559375846</c:v>
              </c:pt>
              <c:pt idx="2">
                <c:v>0.14131973441667398</c:v>
              </c:pt>
              <c:pt idx="3">
                <c:v>0.11199332983707354</c:v>
              </c:pt>
              <c:pt idx="4">
                <c:v>9.2888383772874394E-2</c:v>
              </c:pt>
              <c:pt idx="5">
                <c:v>2.9291292681453415E-2</c:v>
              </c:pt>
              <c:pt idx="6">
                <c:v>2.6106918089280121E-2</c:v>
              </c:pt>
              <c:pt idx="7">
                <c:v>2.4758674892556568E-2</c:v>
              </c:pt>
              <c:pt idx="8">
                <c:v>5.9805855210555543E-2</c:v>
              </c:pt>
            </c:numLit>
          </c:val>
          <c:extLst>
            <c:ext xmlns:c16="http://schemas.microsoft.com/office/drawing/2014/chart" uri="{C3380CC4-5D6E-409C-BE32-E72D297353CC}">
              <c16:uniqueId val="{00000002-CA05-4847-9729-2C5A3F38D9D6}"/>
            </c:ext>
          </c:extLst>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73695974476621018"/>
          <c:y val="0.12810613847617727"/>
          <c:w val="0.25990474752782194"/>
          <c:h val="0.80164689107567366"/>
        </c:manualLayout>
      </c:layout>
      <c:overlay val="0"/>
      <c:txPr>
        <a:bodyPr/>
        <a:lstStyle/>
        <a:p>
          <a:pPr rtl="0">
            <a:defRPr sz="1000"/>
          </a:pPr>
          <a:endParaRPr lang="fr-FR"/>
        </a:p>
      </c:txPr>
    </c:legend>
    <c:plotVisOnly val="1"/>
    <c:dispBlanksAs val="gap"/>
    <c:showDLblsOverMax val="0"/>
  </c:chart>
  <c:spPr>
    <a:ln>
      <a:noFill/>
    </a:ln>
  </c:spPr>
  <c:txPr>
    <a:bodyPr/>
    <a:lstStyle/>
    <a:p>
      <a:pPr>
        <a:defRPr>
          <a:ln>
            <a:noFill/>
          </a:ln>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412278295849333E-2"/>
          <c:y val="6.0695673350109586E-2"/>
          <c:w val="0.93587721704150673"/>
          <c:h val="0.78075127013965129"/>
        </c:manualLayout>
      </c:layout>
      <c:barChart>
        <c:barDir val="col"/>
        <c:grouping val="clustered"/>
        <c:varyColors val="0"/>
        <c:ser>
          <c:idx val="1"/>
          <c:order val="2"/>
          <c:tx>
            <c:v>2017</c:v>
          </c:tx>
          <c:spPr>
            <a:solidFill>
              <a:schemeClr val="tx2">
                <a:lumMod val="20000"/>
                <a:lumOff val="80000"/>
              </a:schemeClr>
            </a:solidFill>
          </c:spPr>
          <c:invertIfNegative val="0"/>
          <c:cat>
            <c:strLit>
              <c:ptCount val="4"/>
              <c:pt idx="0">
                <c:v>6 grands groupes</c:v>
              </c:pt>
              <c:pt idx="1">
                <c:v>Autres groupes</c:v>
              </c:pt>
              <c:pt idx="2">
                <c:v>Autres établissements</c:v>
              </c:pt>
              <c:pt idx="3">
                <c:v>Secteur bancaire français</c:v>
              </c:pt>
            </c:strLit>
          </c:cat>
          <c:val>
            <c:numLit>
              <c:formatCode>0%</c:formatCode>
              <c:ptCount val="4"/>
              <c:pt idx="0">
                <c:v>0.71943533627149203</c:v>
              </c:pt>
              <c:pt idx="1">
                <c:v>0.65900574209124307</c:v>
              </c:pt>
              <c:pt idx="2">
                <c:v>0.66284508386405294</c:v>
              </c:pt>
              <c:pt idx="3">
                <c:v>0.71295285428107757</c:v>
              </c:pt>
            </c:numLit>
          </c:val>
          <c:extLst>
            <c:ext xmlns:c16="http://schemas.microsoft.com/office/drawing/2014/chart" uri="{C3380CC4-5D6E-409C-BE32-E72D297353CC}">
              <c16:uniqueId val="{00000000-2D0A-4A98-8B25-55AA60C2F125}"/>
            </c:ext>
          </c:extLst>
        </c:ser>
        <c:ser>
          <c:idx val="2"/>
          <c:order val="3"/>
          <c:tx>
            <c:v>2018</c:v>
          </c:tx>
          <c:spPr>
            <a:solidFill>
              <a:schemeClr val="tx2">
                <a:lumMod val="40000"/>
                <a:lumOff val="60000"/>
              </a:schemeClr>
            </a:solidFill>
          </c:spPr>
          <c:invertIfNegative val="0"/>
          <c:cat>
            <c:strLit>
              <c:ptCount val="4"/>
              <c:pt idx="0">
                <c:v>6 grands groupes</c:v>
              </c:pt>
              <c:pt idx="1">
                <c:v>Autres groupes</c:v>
              </c:pt>
              <c:pt idx="2">
                <c:v>Autres établissements</c:v>
              </c:pt>
              <c:pt idx="3">
                <c:v>Secteur bancaire français</c:v>
              </c:pt>
            </c:strLit>
          </c:cat>
          <c:val>
            <c:numLit>
              <c:formatCode>0%</c:formatCode>
              <c:ptCount val="4"/>
              <c:pt idx="0">
                <c:v>0.73919645933612621</c:v>
              </c:pt>
              <c:pt idx="1">
                <c:v>0.76373796631854685</c:v>
              </c:pt>
              <c:pt idx="2">
                <c:v>0.65877425808613421</c:v>
              </c:pt>
              <c:pt idx="3">
                <c:v>0.73651687099900498</c:v>
              </c:pt>
            </c:numLit>
          </c:val>
          <c:extLst>
            <c:ext xmlns:c16="http://schemas.microsoft.com/office/drawing/2014/chart" uri="{C3380CC4-5D6E-409C-BE32-E72D297353CC}">
              <c16:uniqueId val="{00000001-2D0A-4A98-8B25-55AA60C2F125}"/>
            </c:ext>
          </c:extLst>
        </c:ser>
        <c:ser>
          <c:idx val="4"/>
          <c:order val="4"/>
          <c:tx>
            <c:v>2019</c:v>
          </c:tx>
          <c:spPr>
            <a:solidFill>
              <a:schemeClr val="tx2">
                <a:lumMod val="60000"/>
                <a:lumOff val="40000"/>
              </a:schemeClr>
            </a:solidFill>
          </c:spPr>
          <c:invertIfNegative val="0"/>
          <c:cat>
            <c:strLit>
              <c:ptCount val="4"/>
              <c:pt idx="0">
                <c:v>6 grands groupes</c:v>
              </c:pt>
              <c:pt idx="1">
                <c:v>Autres groupes</c:v>
              </c:pt>
              <c:pt idx="2">
                <c:v>Autres établissements</c:v>
              </c:pt>
              <c:pt idx="3">
                <c:v>Secteur bancaire français</c:v>
              </c:pt>
            </c:strLit>
          </c:cat>
          <c:val>
            <c:numLit>
              <c:formatCode>0%</c:formatCode>
              <c:ptCount val="4"/>
              <c:pt idx="0">
                <c:v>0.71774263113315095</c:v>
              </c:pt>
              <c:pt idx="1">
                <c:v>0.79831276997809308</c:v>
              </c:pt>
              <c:pt idx="2">
                <c:v>0.6105776852330923</c:v>
              </c:pt>
              <c:pt idx="3">
                <c:v>0.71821007329903241</c:v>
              </c:pt>
            </c:numLit>
          </c:val>
          <c:extLst>
            <c:ext xmlns:c16="http://schemas.microsoft.com/office/drawing/2014/chart" uri="{C3380CC4-5D6E-409C-BE32-E72D297353CC}">
              <c16:uniqueId val="{00000002-2D0A-4A98-8B25-55AA60C2F125}"/>
            </c:ext>
          </c:extLst>
        </c:ser>
        <c:ser>
          <c:idx val="6"/>
          <c:order val="5"/>
          <c:tx>
            <c:v>2020</c:v>
          </c:tx>
          <c:invertIfNegative val="0"/>
          <c:cat>
            <c:strLit>
              <c:ptCount val="4"/>
              <c:pt idx="0">
                <c:v>6 grands groupes</c:v>
              </c:pt>
              <c:pt idx="1">
                <c:v>Autres groupes</c:v>
              </c:pt>
              <c:pt idx="2">
                <c:v>Autres établissements</c:v>
              </c:pt>
              <c:pt idx="3">
                <c:v>Secteur bancaire français</c:v>
              </c:pt>
            </c:strLit>
          </c:cat>
          <c:val>
            <c:numLit>
              <c:formatCode>0%</c:formatCode>
              <c:ptCount val="4"/>
              <c:pt idx="0">
                <c:v>0.69711444368604347</c:v>
              </c:pt>
              <c:pt idx="1">
                <c:v>0.80393369914569468</c:v>
              </c:pt>
              <c:pt idx="2">
                <c:v>0.93392108270480545</c:v>
              </c:pt>
              <c:pt idx="3">
                <c:v>0.71145851671765592</c:v>
              </c:pt>
            </c:numLit>
          </c:val>
          <c:extLst>
            <c:ext xmlns:c16="http://schemas.microsoft.com/office/drawing/2014/chart" uri="{C3380CC4-5D6E-409C-BE32-E72D297353CC}">
              <c16:uniqueId val="{00000003-2D0A-4A98-8B25-55AA60C2F125}"/>
            </c:ext>
          </c:extLst>
        </c:ser>
        <c:ser>
          <c:idx val="5"/>
          <c:order val="6"/>
          <c:tx>
            <c:v>2021</c:v>
          </c:tx>
          <c:spPr>
            <a:solidFill>
              <a:schemeClr val="tx1">
                <a:lumMod val="95000"/>
                <a:lumOff val="5000"/>
              </a:schemeClr>
            </a:solidFill>
          </c:spPr>
          <c:invertIfNegative val="0"/>
          <c:dLbls>
            <c:spPr>
              <a:noFill/>
              <a:ln>
                <a:noFill/>
              </a:ln>
              <a:effectLst/>
            </c:spPr>
            <c:txPr>
              <a:bodyPr wrap="square" lIns="38100" tIns="19050" rIns="38100" bIns="19050" anchor="ctr">
                <a:spAutoFit/>
              </a:bodyPr>
              <a:lstStyle/>
              <a:p>
                <a:pPr>
                  <a:defRPr sz="1200" b="1"/>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4"/>
              <c:pt idx="0">
                <c:v>6 grands groupes</c:v>
              </c:pt>
              <c:pt idx="1">
                <c:v>Autres groupes</c:v>
              </c:pt>
              <c:pt idx="2">
                <c:v>Autres établissements</c:v>
              </c:pt>
              <c:pt idx="3">
                <c:v>Secteur bancaire français</c:v>
              </c:pt>
            </c:strLit>
          </c:cat>
          <c:val>
            <c:numLit>
              <c:formatCode>0%</c:formatCode>
              <c:ptCount val="4"/>
              <c:pt idx="0">
                <c:v>0.65581364536287012</c:v>
              </c:pt>
              <c:pt idx="1">
                <c:v>0.64182340049252318</c:v>
              </c:pt>
              <c:pt idx="2">
                <c:v>1.2362773192747709</c:v>
              </c:pt>
              <c:pt idx="3">
                <c:v>0.66968910450266894</c:v>
              </c:pt>
            </c:numLit>
          </c:val>
          <c:extLst>
            <c:ext xmlns:c16="http://schemas.microsoft.com/office/drawing/2014/chart" uri="{C3380CC4-5D6E-409C-BE32-E72D297353CC}">
              <c16:uniqueId val="{00000004-2D0A-4A98-8B25-55AA60C2F125}"/>
            </c:ext>
          </c:extLst>
        </c:ser>
        <c:dLbls>
          <c:showLegendKey val="0"/>
          <c:showVal val="0"/>
          <c:showCatName val="0"/>
          <c:showSerName val="0"/>
          <c:showPercent val="0"/>
          <c:showBubbleSize val="0"/>
        </c:dLbls>
        <c:gapWidth val="101"/>
        <c:overlap val="-9"/>
        <c:axId val="363353600"/>
        <c:axId val="363355136"/>
        <c:extLst>
          <c:ext xmlns:c15="http://schemas.microsoft.com/office/drawing/2012/chart" uri="{02D57815-91ED-43cb-92C2-25804820EDAC}">
            <c15:filteredBarSeries>
              <c15:ser>
                <c:idx val="3"/>
                <c:order val="0"/>
                <c:tx>
                  <c:v>2014</c:v>
                </c:tx>
                <c:invertIfNegative val="0"/>
                <c:cat>
                  <c:strLit>
                    <c:ptCount val="4"/>
                    <c:pt idx="0">
                      <c:v>6 grands groupes</c:v>
                    </c:pt>
                    <c:pt idx="1">
                      <c:v>Autres groupes</c:v>
                    </c:pt>
                    <c:pt idx="2">
                      <c:v>Autres établissements</c:v>
                    </c:pt>
                    <c:pt idx="3">
                      <c:v>Secteur bancaire français</c:v>
                    </c:pt>
                  </c:strLit>
                </c:cat>
                <c:val>
                  <c:numLit>
                    <c:formatCode>0%</c:formatCode>
                    <c:ptCount val="4"/>
                    <c:pt idx="0">
                      <c:v>0.69308409935656767</c:v>
                    </c:pt>
                    <c:pt idx="1">
                      <c:v>0.74840272929651375</c:v>
                    </c:pt>
                    <c:pt idx="2">
                      <c:v>0.68974660873729843</c:v>
                    </c:pt>
                    <c:pt idx="3">
                      <c:v>0.69009020872654026</c:v>
                    </c:pt>
                  </c:numLit>
                </c:val>
                <c:extLst>
                  <c:ext xmlns:c16="http://schemas.microsoft.com/office/drawing/2014/chart" uri="{C3380CC4-5D6E-409C-BE32-E72D297353CC}">
                    <c16:uniqueId val="{00000005-2D0A-4A98-8B25-55AA60C2F125}"/>
                  </c:ext>
                </c:extLst>
              </c15:ser>
            </c15:filteredBarSeries>
            <c15:filteredBarSeries>
              <c15:ser>
                <c:idx val="0"/>
                <c:order val="1"/>
                <c:tx>
                  <c:v>2015</c:v>
                </c:tx>
                <c:spPr>
                  <a:solidFill>
                    <a:schemeClr val="tx2">
                      <a:lumMod val="40000"/>
                      <a:lumOff val="60000"/>
                    </a:schemeClr>
                  </a:solidFill>
                </c:spPr>
                <c:invertIfNegative val="0"/>
                <c:cat>
                  <c:strLit>
                    <c:ptCount val="4"/>
                    <c:pt idx="0">
                      <c:v>6 grands groupes</c:v>
                    </c:pt>
                    <c:pt idx="1">
                      <c:v>Autres groupes</c:v>
                    </c:pt>
                    <c:pt idx="2">
                      <c:v>Autres établissements</c:v>
                    </c:pt>
                    <c:pt idx="3">
                      <c:v>Secteur bancaire français</c:v>
                    </c:pt>
                  </c:strLit>
                </c:cat>
                <c:val>
                  <c:numLit>
                    <c:formatCode>0%</c:formatCode>
                    <c:ptCount val="4"/>
                    <c:pt idx="0">
                      <c:v>0.68410351041766659</c:v>
                    </c:pt>
                    <c:pt idx="1">
                      <c:v>0.59856834771318179</c:v>
                    </c:pt>
                    <c:pt idx="2">
                      <c:v>0.71419276836137002</c:v>
                    </c:pt>
                    <c:pt idx="3">
                      <c:v>0.68016964771038668</c:v>
                    </c:pt>
                  </c:numLit>
                </c:val>
                <c:extLst xmlns:c15="http://schemas.microsoft.com/office/drawing/2012/chart">
                  <c:ext xmlns:c16="http://schemas.microsoft.com/office/drawing/2014/chart" uri="{C3380CC4-5D6E-409C-BE32-E72D297353CC}">
                    <c16:uniqueId val="{00000006-2D0A-4A98-8B25-55AA60C2F125}"/>
                  </c:ext>
                </c:extLst>
              </c15:ser>
            </c15:filteredBarSeries>
          </c:ext>
        </c:extLst>
      </c:barChart>
      <c:catAx>
        <c:axId val="363353600"/>
        <c:scaling>
          <c:orientation val="minMax"/>
        </c:scaling>
        <c:delete val="0"/>
        <c:axPos val="b"/>
        <c:numFmt formatCode="General" sourceLinked="1"/>
        <c:majorTickMark val="none"/>
        <c:minorTickMark val="none"/>
        <c:tickLblPos val="nextTo"/>
        <c:spPr>
          <a:ln>
            <a:solidFill>
              <a:schemeClr val="tx1"/>
            </a:solidFill>
          </a:ln>
        </c:spPr>
        <c:txPr>
          <a:bodyPr/>
          <a:lstStyle/>
          <a:p>
            <a:pPr>
              <a:defRPr sz="1200"/>
            </a:pPr>
            <a:endParaRPr lang="fr-FR"/>
          </a:p>
        </c:txPr>
        <c:crossAx val="363355136"/>
        <c:crosses val="autoZero"/>
        <c:auto val="1"/>
        <c:lblAlgn val="ctr"/>
        <c:lblOffset val="100"/>
        <c:noMultiLvlLbl val="1"/>
      </c:catAx>
      <c:valAx>
        <c:axId val="363355136"/>
        <c:scaling>
          <c:orientation val="minMax"/>
          <c:max val="1.3"/>
        </c:scaling>
        <c:delete val="0"/>
        <c:axPos val="l"/>
        <c:majorGridlines>
          <c:spPr>
            <a:ln>
              <a:solidFill>
                <a:schemeClr val="bg1">
                  <a:lumMod val="85000"/>
                </a:schemeClr>
              </a:solidFill>
            </a:ln>
          </c:spPr>
        </c:majorGridlines>
        <c:numFmt formatCode="0%" sourceLinked="0"/>
        <c:majorTickMark val="out"/>
        <c:minorTickMark val="none"/>
        <c:tickLblPos val="nextTo"/>
        <c:spPr>
          <a:ln>
            <a:solidFill>
              <a:schemeClr val="tx1"/>
            </a:solidFill>
          </a:ln>
        </c:spPr>
        <c:txPr>
          <a:bodyPr/>
          <a:lstStyle/>
          <a:p>
            <a:pPr>
              <a:defRPr sz="1200"/>
            </a:pPr>
            <a:endParaRPr lang="fr-FR"/>
          </a:p>
        </c:txPr>
        <c:crossAx val="363353600"/>
        <c:crosses val="autoZero"/>
        <c:crossBetween val="between"/>
        <c:majorUnit val="0.2"/>
      </c:valAx>
    </c:plotArea>
    <c:legend>
      <c:legendPos val="b"/>
      <c:layout>
        <c:manualLayout>
          <c:xMode val="edge"/>
          <c:yMode val="edge"/>
          <c:x val="0.30103923193811299"/>
          <c:y val="0.93123792515626269"/>
          <c:w val="0.43561041019077223"/>
          <c:h val="6.182194274767959E-2"/>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493474083052477E-2"/>
          <c:y val="8.0661079853642639E-2"/>
          <c:w val="0.93870510800446261"/>
          <c:h val="0.79965495416657828"/>
        </c:manualLayout>
      </c:layout>
      <c:barChart>
        <c:barDir val="col"/>
        <c:grouping val="clustered"/>
        <c:varyColors val="0"/>
        <c:ser>
          <c:idx val="0"/>
          <c:order val="0"/>
          <c:tx>
            <c:v>Produit net bancaire</c:v>
          </c:tx>
          <c:invertIfNegative val="0"/>
          <c:dLbls>
            <c:dLbl>
              <c:idx val="10"/>
              <c:layout>
                <c:manualLayout>
                  <c:x val="4.29645542427497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875-46D9-BC1F-B542B8475528}"/>
                </c:ext>
              </c:extLst>
            </c:dLbl>
            <c:numFmt formatCode="#,##0.0" sourceLinked="0"/>
            <c:spPr>
              <a:noFill/>
              <a:ln>
                <a:noFill/>
              </a:ln>
              <a:effectLst/>
            </c:spPr>
            <c:txPr>
              <a:bodyPr wrap="square" lIns="38100" tIns="19050" rIns="38100" bIns="19050" anchor="ctr">
                <a:spAutoFit/>
              </a:bodyPr>
              <a:lstStyle/>
              <a:p>
                <a:pPr>
                  <a:defRPr sz="1200" b="1"/>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Lit>
          </c:cat>
          <c:val>
            <c:numLit>
              <c:formatCode>0.0</c:formatCode>
              <c:ptCount val="15"/>
              <c:pt idx="0">
                <c:v>97.95</c:v>
              </c:pt>
              <c:pt idx="1">
                <c:v>79.16</c:v>
              </c:pt>
              <c:pt idx="2">
                <c:v>113.34</c:v>
              </c:pt>
              <c:pt idx="3">
                <c:v>106.85</c:v>
              </c:pt>
              <c:pt idx="4">
                <c:v>107.3</c:v>
              </c:pt>
              <c:pt idx="5">
                <c:v>115</c:v>
              </c:pt>
              <c:pt idx="6">
                <c:v>109.18</c:v>
              </c:pt>
              <c:pt idx="7">
                <c:v>110.1</c:v>
              </c:pt>
              <c:pt idx="8">
                <c:v>116.3</c:v>
              </c:pt>
              <c:pt idx="9">
                <c:v>121.2</c:v>
              </c:pt>
              <c:pt idx="10">
                <c:v>111.39138723068105</c:v>
              </c:pt>
              <c:pt idx="11">
                <c:v>115.84522913267986</c:v>
              </c:pt>
              <c:pt idx="12">
                <c:v>121.97585680032948</c:v>
              </c:pt>
              <c:pt idx="13">
                <c:v>110.29920779307648</c:v>
              </c:pt>
              <c:pt idx="14">
                <c:v>123.01117317756038</c:v>
              </c:pt>
            </c:numLit>
          </c:val>
          <c:extLst>
            <c:ext xmlns:c16="http://schemas.microsoft.com/office/drawing/2014/chart" uri="{C3380CC4-5D6E-409C-BE32-E72D297353CC}">
              <c16:uniqueId val="{00000001-A875-46D9-BC1F-B542B8475528}"/>
            </c:ext>
          </c:extLst>
        </c:ser>
        <c:ser>
          <c:idx val="1"/>
          <c:order val="1"/>
          <c:tx>
            <c:v>Résultat net</c:v>
          </c:tx>
          <c:spPr>
            <a:solidFill>
              <a:schemeClr val="accent6"/>
            </a:solidFill>
          </c:spPr>
          <c:invertIfNegative val="0"/>
          <c:dLbls>
            <c:dLbl>
              <c:idx val="0"/>
              <c:layout>
                <c:manualLayout>
                  <c:x val="1.0025062656641603E-2"/>
                  <c:y val="1.0012511697688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75-46D9-BC1F-B542B8475528}"/>
                </c:ext>
              </c:extLst>
            </c:dLbl>
            <c:dLbl>
              <c:idx val="1"/>
              <c:layout>
                <c:manualLayout>
                  <c:x val="0"/>
                  <c:y val="7.34250857830481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75-46D9-BC1F-B542B8475528}"/>
                </c:ext>
              </c:extLst>
            </c:dLbl>
            <c:dLbl>
              <c:idx val="2"/>
              <c:layout>
                <c:manualLayout>
                  <c:x val="5.7286072323666044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75-46D9-BC1F-B542B8475528}"/>
                </c:ext>
              </c:extLst>
            </c:dLbl>
            <c:dLbl>
              <c:idx val="3"/>
              <c:layout>
                <c:manualLayout>
                  <c:x val="5.728607232366631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875-46D9-BC1F-B542B8475528}"/>
                </c:ext>
              </c:extLst>
            </c:dLbl>
            <c:dLbl>
              <c:idx val="5"/>
              <c:layout>
                <c:manualLayout>
                  <c:x val="8.5929108485499461E-3"/>
                  <c:y val="3.33750389922945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75-46D9-BC1F-B542B8475528}"/>
                </c:ext>
              </c:extLst>
            </c:dLbl>
            <c:dLbl>
              <c:idx val="6"/>
              <c:layout>
                <c:manualLayout>
                  <c:x val="8.5929108485499461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875-46D9-BC1F-B542B8475528}"/>
                </c:ext>
              </c:extLst>
            </c:dLbl>
            <c:dLbl>
              <c:idx val="7"/>
              <c:layout>
                <c:manualLayout>
                  <c:x val="4.296455424274973E-3"/>
                  <c:y val="1.00125116976883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875-46D9-BC1F-B542B8475528}"/>
                </c:ext>
              </c:extLst>
            </c:dLbl>
            <c:dLbl>
              <c:idx val="9"/>
              <c:layout>
                <c:manualLayout>
                  <c:x val="5.728607232366631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875-46D9-BC1F-B542B8475528}"/>
                </c:ext>
              </c:extLst>
            </c:dLbl>
            <c:dLbl>
              <c:idx val="10"/>
              <c:layout>
                <c:manualLayout>
                  <c:x val="1.002506265664160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875-46D9-BC1F-B542B8475528}"/>
                </c:ext>
              </c:extLst>
            </c:dLbl>
            <c:dLbl>
              <c:idx val="11"/>
              <c:layout>
                <c:manualLayout>
                  <c:x val="4.9751238908681108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875-46D9-BC1F-B542B8475528}"/>
                </c:ext>
              </c:extLst>
            </c:dLbl>
            <c:spPr>
              <a:noFill/>
              <a:ln>
                <a:noFill/>
              </a:ln>
              <a:effectLst/>
            </c:spPr>
            <c:txPr>
              <a:bodyPr wrap="square" lIns="38100" tIns="19050" rIns="38100" bIns="19050" anchor="ctr">
                <a:spAutoFit/>
              </a:bodyPr>
              <a:lstStyle/>
              <a:p>
                <a:pPr>
                  <a:defRPr sz="1200" b="1"/>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c:v>
              </c:pt>
            </c:numLit>
          </c:cat>
          <c:val>
            <c:numLit>
              <c:formatCode>0.0</c:formatCode>
              <c:ptCount val="15"/>
              <c:pt idx="0">
                <c:v>26.98</c:v>
              </c:pt>
              <c:pt idx="1">
                <c:v>-3.18</c:v>
              </c:pt>
              <c:pt idx="2">
                <c:v>20.329999999999998</c:v>
              </c:pt>
              <c:pt idx="3">
                <c:v>25.29</c:v>
              </c:pt>
              <c:pt idx="4">
                <c:v>10.88</c:v>
              </c:pt>
              <c:pt idx="5">
                <c:v>14.95</c:v>
              </c:pt>
              <c:pt idx="6">
                <c:v>28.77</c:v>
              </c:pt>
              <c:pt idx="7">
                <c:v>18.5</c:v>
              </c:pt>
              <c:pt idx="8">
                <c:v>29.6</c:v>
              </c:pt>
              <c:pt idx="9">
                <c:v>40.4</c:v>
              </c:pt>
              <c:pt idx="10">
                <c:v>29.153466553073255</c:v>
              </c:pt>
              <c:pt idx="11">
                <c:v>29.696553514376419</c:v>
              </c:pt>
              <c:pt idx="12">
                <c:v>32.723482489405775</c:v>
              </c:pt>
              <c:pt idx="13">
                <c:v>13.215667569890536</c:v>
              </c:pt>
              <c:pt idx="14">
                <c:v>33.854440815882548</c:v>
              </c:pt>
            </c:numLit>
          </c:val>
          <c:extLst>
            <c:ext xmlns:c16="http://schemas.microsoft.com/office/drawing/2014/chart" uri="{C3380CC4-5D6E-409C-BE32-E72D297353CC}">
              <c16:uniqueId val="{0000000C-A875-46D9-BC1F-B542B8475528}"/>
            </c:ext>
          </c:extLst>
        </c:ser>
        <c:dLbls>
          <c:showLegendKey val="0"/>
          <c:showVal val="0"/>
          <c:showCatName val="0"/>
          <c:showSerName val="0"/>
          <c:showPercent val="0"/>
          <c:showBubbleSize val="0"/>
        </c:dLbls>
        <c:gapWidth val="150"/>
        <c:axId val="391752704"/>
        <c:axId val="391766784"/>
      </c:barChart>
      <c:catAx>
        <c:axId val="391752704"/>
        <c:scaling>
          <c:orientation val="minMax"/>
        </c:scaling>
        <c:delete val="0"/>
        <c:axPos val="b"/>
        <c:numFmt formatCode="General" sourceLinked="1"/>
        <c:majorTickMark val="out"/>
        <c:minorTickMark val="none"/>
        <c:tickLblPos val="nextTo"/>
        <c:spPr>
          <a:ln>
            <a:solidFill>
              <a:schemeClr val="tx1"/>
            </a:solidFill>
          </a:ln>
        </c:spPr>
        <c:txPr>
          <a:bodyPr/>
          <a:lstStyle/>
          <a:p>
            <a:pPr>
              <a:defRPr sz="1200">
                <a:solidFill>
                  <a:sysClr val="windowText" lastClr="000000"/>
                </a:solidFill>
              </a:defRPr>
            </a:pPr>
            <a:endParaRPr lang="fr-FR"/>
          </a:p>
        </c:txPr>
        <c:crossAx val="391766784"/>
        <c:crosses val="autoZero"/>
        <c:auto val="1"/>
        <c:lblAlgn val="ctr"/>
        <c:lblOffset val="100"/>
        <c:noMultiLvlLbl val="0"/>
      </c:catAx>
      <c:valAx>
        <c:axId val="391766784"/>
        <c:scaling>
          <c:orientation val="minMax"/>
          <c:min val="-5"/>
        </c:scaling>
        <c:delete val="0"/>
        <c:axPos val="l"/>
        <c:majorGridlines>
          <c:spPr>
            <a:ln>
              <a:solidFill>
                <a:schemeClr val="bg1">
                  <a:lumMod val="85000"/>
                </a:schemeClr>
              </a:solidFill>
            </a:ln>
          </c:spPr>
        </c:majorGridlines>
        <c:numFmt formatCode="0" sourceLinked="0"/>
        <c:majorTickMark val="out"/>
        <c:minorTickMark val="none"/>
        <c:tickLblPos val="nextTo"/>
        <c:spPr>
          <a:ln>
            <a:solidFill>
              <a:schemeClr val="tx1"/>
            </a:solidFill>
          </a:ln>
        </c:spPr>
        <c:txPr>
          <a:bodyPr/>
          <a:lstStyle/>
          <a:p>
            <a:pPr>
              <a:defRPr sz="1200"/>
            </a:pPr>
            <a:endParaRPr lang="fr-FR"/>
          </a:p>
        </c:txPr>
        <c:crossAx val="391752704"/>
        <c:crosses val="autoZero"/>
        <c:crossBetween val="between"/>
        <c:majorUnit val="20"/>
      </c:valAx>
    </c:plotArea>
    <c:legend>
      <c:legendPos val="b"/>
      <c:overlay val="1"/>
      <c:txPr>
        <a:bodyPr/>
        <a:lstStyle/>
        <a:p>
          <a:pPr>
            <a:defRPr sz="1200"/>
          </a:pPr>
          <a:endParaRPr lang="fr-FR"/>
        </a:p>
      </c:txPr>
    </c:legend>
    <c:plotVisOnly val="1"/>
    <c:dispBlanksAs val="gap"/>
    <c:showDLblsOverMax val="0"/>
  </c:chart>
  <c:spPr>
    <a:ln>
      <a:noFill/>
    </a:ln>
  </c:spPr>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286206385345014E-2"/>
          <c:y val="0.10276333972762514"/>
          <c:w val="0.91745113247739185"/>
          <c:h val="0.67177368292880912"/>
        </c:manualLayout>
      </c:layout>
      <c:barChart>
        <c:barDir val="col"/>
        <c:grouping val="stacked"/>
        <c:varyColors val="0"/>
        <c:ser>
          <c:idx val="0"/>
          <c:order val="0"/>
          <c:spPr>
            <a:solidFill>
              <a:schemeClr val="accent1">
                <a:shade val="65000"/>
              </a:schemeClr>
            </a:solidFill>
            <a:ln>
              <a:noFill/>
            </a:ln>
            <a:effectLst/>
          </c:spPr>
          <c:invertIfNegative val="0"/>
          <c:cat>
            <c:strLit>
              <c:ptCount val="24"/>
              <c:pt idx="0">
                <c:v>6 grands groupes 2016</c:v>
              </c:pt>
              <c:pt idx="1">
                <c:v>6 grands groupes 2017</c:v>
              </c:pt>
              <c:pt idx="2">
                <c:v>6 grands groupes 2018</c:v>
              </c:pt>
              <c:pt idx="3">
                <c:v>6 grands groupes 2019</c:v>
              </c:pt>
              <c:pt idx="4">
                <c:v>6 grands groupes 2020</c:v>
              </c:pt>
              <c:pt idx="5">
                <c:v>6 grands groupes 2021</c:v>
              </c:pt>
              <c:pt idx="6">
                <c:v>Autres groupes 2016</c:v>
              </c:pt>
              <c:pt idx="7">
                <c:v>Autres groupes 2017</c:v>
              </c:pt>
              <c:pt idx="8">
                <c:v>Autres groupes 2018</c:v>
              </c:pt>
              <c:pt idx="9">
                <c:v>Autres groupes 2019</c:v>
              </c:pt>
              <c:pt idx="10">
                <c:v>Autres groupes 2020</c:v>
              </c:pt>
              <c:pt idx="11">
                <c:v>Autres groupes 2021</c:v>
              </c:pt>
              <c:pt idx="12">
                <c:v>Autres établissements 2016</c:v>
              </c:pt>
              <c:pt idx="13">
                <c:v>Autres établissements 2017</c:v>
              </c:pt>
              <c:pt idx="14">
                <c:v>Autres établissements 2018</c:v>
              </c:pt>
              <c:pt idx="15">
                <c:v>Autres établissements 2019</c:v>
              </c:pt>
              <c:pt idx="16">
                <c:v>Autres établissements 2020</c:v>
              </c:pt>
              <c:pt idx="17">
                <c:v>Autres établissements 2021</c:v>
              </c:pt>
              <c:pt idx="18">
                <c:v>Secteur bancaire francais 2016</c:v>
              </c:pt>
              <c:pt idx="19">
                <c:v>Secteur bancaire francais 2017</c:v>
              </c:pt>
              <c:pt idx="20">
                <c:v>Secteur bancaire francais 2018</c:v>
              </c:pt>
              <c:pt idx="21">
                <c:v>Secteur bancaire francais 2019</c:v>
              </c:pt>
              <c:pt idx="22">
                <c:v>Secteur bancaire francais 2020</c:v>
              </c:pt>
              <c:pt idx="23">
                <c:v>Secteur bancaire francais 2021</c:v>
              </c:pt>
            </c:strLit>
          </c:cat>
          <c:val>
            <c:numLit>
              <c:formatCode>#,##0</c:formatCode>
              <c:ptCount val="24"/>
              <c:pt idx="0">
                <c:v>2230</c:v>
              </c:pt>
              <c:pt idx="1">
                <c:v>2222</c:v>
              </c:pt>
              <c:pt idx="2">
                <c:v>2299.4917281383805</c:v>
              </c:pt>
              <c:pt idx="3">
                <c:v>2359.6035919747801</c:v>
              </c:pt>
              <c:pt idx="4">
                <c:v>2424.5543260028198</c:v>
              </c:pt>
              <c:pt idx="5">
                <c:v>2507.202308284619</c:v>
              </c:pt>
              <c:pt idx="6">
                <c:v>232</c:v>
              </c:pt>
              <c:pt idx="7">
                <c:v>200</c:v>
              </c:pt>
              <c:pt idx="8">
                <c:v>212.84412019652288</c:v>
              </c:pt>
              <c:pt idx="9">
                <c:v>223.57390112524075</c:v>
              </c:pt>
              <c:pt idx="10">
                <c:v>223.50940783856763</c:v>
              </c:pt>
              <c:pt idx="11">
                <c:v>227.24608551381726</c:v>
              </c:pt>
              <c:pt idx="12">
                <c:v>111</c:v>
              </c:pt>
              <c:pt idx="13">
                <c:v>144</c:v>
              </c:pt>
              <c:pt idx="14">
                <c:v>149.23806066941609</c:v>
              </c:pt>
              <c:pt idx="15">
                <c:v>150.10898098506445</c:v>
              </c:pt>
              <c:pt idx="16">
                <c:v>156.19393944979308</c:v>
              </c:pt>
              <c:pt idx="17">
                <c:v>161.17638425189105</c:v>
              </c:pt>
              <c:pt idx="18">
                <c:v>2573</c:v>
              </c:pt>
              <c:pt idx="19">
                <c:v>2566</c:v>
              </c:pt>
              <c:pt idx="20">
                <c:v>2661.5739090043194</c:v>
              </c:pt>
              <c:pt idx="21">
                <c:v>2733.2864740850855</c:v>
              </c:pt>
              <c:pt idx="22">
                <c:v>2804.2576732911807</c:v>
              </c:pt>
              <c:pt idx="23">
                <c:v>2895.6247780503277</c:v>
              </c:pt>
            </c:numLit>
          </c:val>
          <c:extLst>
            <c:ext xmlns:c16="http://schemas.microsoft.com/office/drawing/2014/chart" uri="{C3380CC4-5D6E-409C-BE32-E72D297353CC}">
              <c16:uniqueId val="{00000000-F08A-4180-97BB-B4DF4CF8C28A}"/>
            </c:ext>
          </c:extLst>
        </c:ser>
        <c:ser>
          <c:idx val="1"/>
          <c:order val="1"/>
          <c:spPr>
            <a:solidFill>
              <a:schemeClr val="accent1"/>
            </a:solidFill>
            <a:ln>
              <a:noFill/>
            </a:ln>
            <a:effectLst/>
          </c:spPr>
          <c:invertIfNegative val="0"/>
          <c:cat>
            <c:strLit>
              <c:ptCount val="24"/>
              <c:pt idx="0">
                <c:v>6 grands groupes 2016</c:v>
              </c:pt>
              <c:pt idx="1">
                <c:v>6 grands groupes 2017</c:v>
              </c:pt>
              <c:pt idx="2">
                <c:v>6 grands groupes 2018</c:v>
              </c:pt>
              <c:pt idx="3">
                <c:v>6 grands groupes 2019</c:v>
              </c:pt>
              <c:pt idx="4">
                <c:v>6 grands groupes 2020</c:v>
              </c:pt>
              <c:pt idx="5">
                <c:v>6 grands groupes 2021</c:v>
              </c:pt>
              <c:pt idx="6">
                <c:v>Autres groupes 2016</c:v>
              </c:pt>
              <c:pt idx="7">
                <c:v>Autres groupes 2017</c:v>
              </c:pt>
              <c:pt idx="8">
                <c:v>Autres groupes 2018</c:v>
              </c:pt>
              <c:pt idx="9">
                <c:v>Autres groupes 2019</c:v>
              </c:pt>
              <c:pt idx="10">
                <c:v>Autres groupes 2020</c:v>
              </c:pt>
              <c:pt idx="11">
                <c:v>Autres groupes 2021</c:v>
              </c:pt>
              <c:pt idx="12">
                <c:v>Autres établissements 2016</c:v>
              </c:pt>
              <c:pt idx="13">
                <c:v>Autres établissements 2017</c:v>
              </c:pt>
              <c:pt idx="14">
                <c:v>Autres établissements 2018</c:v>
              </c:pt>
              <c:pt idx="15">
                <c:v>Autres établissements 2019</c:v>
              </c:pt>
              <c:pt idx="16">
                <c:v>Autres établissements 2020</c:v>
              </c:pt>
              <c:pt idx="17">
                <c:v>Autres établissements 2021</c:v>
              </c:pt>
              <c:pt idx="18">
                <c:v>Secteur bancaire francais 2016</c:v>
              </c:pt>
              <c:pt idx="19">
                <c:v>Secteur bancaire francais 2017</c:v>
              </c:pt>
              <c:pt idx="20">
                <c:v>Secteur bancaire francais 2018</c:v>
              </c:pt>
              <c:pt idx="21">
                <c:v>Secteur bancaire francais 2019</c:v>
              </c:pt>
              <c:pt idx="22">
                <c:v>Secteur bancaire francais 2020</c:v>
              </c:pt>
              <c:pt idx="23">
                <c:v>Secteur bancaire francais 2021</c:v>
              </c:pt>
            </c:strLit>
          </c:cat>
          <c:val>
            <c:numLit>
              <c:formatCode>_-* #\ ##0_-;\-* #\ ##0_-;_-* "-"??_-;_-@_-</c:formatCode>
              <c:ptCount val="24"/>
              <c:pt idx="0">
                <c:v>296.32017086004998</c:v>
              </c:pt>
              <c:pt idx="1">
                <c:v>304</c:v>
              </c:pt>
              <c:pt idx="2">
                <c:v>317.90218728355001</c:v>
              </c:pt>
              <c:pt idx="3">
                <c:v>348.80680730278993</c:v>
              </c:pt>
              <c:pt idx="4">
                <c:v>375.14036504283001</c:v>
              </c:pt>
              <c:pt idx="5">
                <c:v>392.63062211161997</c:v>
              </c:pt>
              <c:pt idx="6">
                <c:v>43.62979749060478</c:v>
              </c:pt>
              <c:pt idx="7">
                <c:v>40.448992917439995</c:v>
              </c:pt>
              <c:pt idx="8">
                <c:v>45.57531027868999</c:v>
              </c:pt>
              <c:pt idx="9">
                <c:v>48.838622723332641</c:v>
              </c:pt>
              <c:pt idx="10">
                <c:v>49.525107320779988</c:v>
              </c:pt>
              <c:pt idx="11">
                <c:v>49.943425838125769</c:v>
              </c:pt>
              <c:pt idx="12">
                <c:v>22.047040284193304</c:v>
              </c:pt>
              <c:pt idx="13">
                <c:v>25.676367666359102</c:v>
              </c:pt>
              <c:pt idx="14">
                <c:v>26.693093647448421</c:v>
              </c:pt>
              <c:pt idx="15">
                <c:v>26.655615026812509</c:v>
              </c:pt>
              <c:pt idx="16">
                <c:v>28.048550895775467</c:v>
              </c:pt>
              <c:pt idx="17">
                <c:v>30.241899442298152</c:v>
              </c:pt>
              <c:pt idx="18" formatCode="#,##0">
                <c:v>361.9970086348481</c:v>
              </c:pt>
              <c:pt idx="19" formatCode="#,##0">
                <c:v>370.12536058379914</c:v>
              </c:pt>
              <c:pt idx="20" formatCode="#,##0">
                <c:v>390.17059120968838</c:v>
              </c:pt>
              <c:pt idx="21" formatCode="#,##0">
                <c:v>424.30104505293508</c:v>
              </c:pt>
              <c:pt idx="22" formatCode="#,##0">
                <c:v>452.71402325938544</c:v>
              </c:pt>
              <c:pt idx="23" formatCode="#,##0">
                <c:v>472.81594739204394</c:v>
              </c:pt>
            </c:numLit>
          </c:val>
          <c:extLst>
            <c:ext xmlns:c16="http://schemas.microsoft.com/office/drawing/2014/chart" uri="{C3380CC4-5D6E-409C-BE32-E72D297353CC}">
              <c16:uniqueId val="{00000001-F08A-4180-97BB-B4DF4CF8C28A}"/>
            </c:ext>
          </c:extLst>
        </c:ser>
        <c:ser>
          <c:idx val="2"/>
          <c:order val="2"/>
          <c:spPr>
            <a:solidFill>
              <a:schemeClr val="accent1">
                <a:tint val="65000"/>
              </a:schemeClr>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3-F08A-4180-97BB-B4DF4CF8C28A}"/>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5-F08A-4180-97BB-B4DF4CF8C28A}"/>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7-F08A-4180-97BB-B4DF4CF8C28A}"/>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9-F08A-4180-97BB-B4DF4CF8C28A}"/>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B-F08A-4180-97BB-B4DF4CF8C28A}"/>
              </c:ext>
            </c:extLst>
          </c:dPt>
          <c:dPt>
            <c:idx val="6"/>
            <c:invertIfNegative val="0"/>
            <c:bubble3D val="0"/>
            <c:spPr>
              <a:solidFill>
                <a:schemeClr val="accent1">
                  <a:lumMod val="75000"/>
                </a:schemeClr>
              </a:solidFill>
              <a:ln>
                <a:noFill/>
              </a:ln>
              <a:effectLst/>
            </c:spPr>
            <c:extLst>
              <c:ext xmlns:c16="http://schemas.microsoft.com/office/drawing/2014/chart" uri="{C3380CC4-5D6E-409C-BE32-E72D297353CC}">
                <c16:uniqueId val="{0000000D-F08A-4180-97BB-B4DF4CF8C28A}"/>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F-F08A-4180-97BB-B4DF4CF8C28A}"/>
              </c:ext>
            </c:extLst>
          </c:dPt>
          <c:dPt>
            <c:idx val="8"/>
            <c:invertIfNegative val="0"/>
            <c:bubble3D val="0"/>
            <c:spPr>
              <a:solidFill>
                <a:schemeClr val="accent1">
                  <a:lumMod val="75000"/>
                </a:schemeClr>
              </a:solidFill>
              <a:ln>
                <a:noFill/>
              </a:ln>
              <a:effectLst/>
            </c:spPr>
            <c:extLst>
              <c:ext xmlns:c16="http://schemas.microsoft.com/office/drawing/2014/chart" uri="{C3380CC4-5D6E-409C-BE32-E72D297353CC}">
                <c16:uniqueId val="{00000011-F08A-4180-97BB-B4DF4CF8C28A}"/>
              </c:ext>
            </c:extLst>
          </c:dPt>
          <c:dPt>
            <c:idx val="9"/>
            <c:invertIfNegative val="0"/>
            <c:bubble3D val="0"/>
            <c:spPr>
              <a:solidFill>
                <a:schemeClr val="accent1">
                  <a:lumMod val="75000"/>
                </a:schemeClr>
              </a:solidFill>
              <a:ln>
                <a:noFill/>
              </a:ln>
              <a:effectLst/>
            </c:spPr>
            <c:extLst>
              <c:ext xmlns:c16="http://schemas.microsoft.com/office/drawing/2014/chart" uri="{C3380CC4-5D6E-409C-BE32-E72D297353CC}">
                <c16:uniqueId val="{00000013-F08A-4180-97BB-B4DF4CF8C28A}"/>
              </c:ext>
            </c:extLst>
          </c:dPt>
          <c:dPt>
            <c:idx val="11"/>
            <c:invertIfNegative val="0"/>
            <c:bubble3D val="0"/>
            <c:spPr>
              <a:solidFill>
                <a:schemeClr val="accent1">
                  <a:lumMod val="75000"/>
                </a:schemeClr>
              </a:solidFill>
              <a:ln>
                <a:noFill/>
              </a:ln>
              <a:effectLst/>
            </c:spPr>
            <c:extLst>
              <c:ext xmlns:c16="http://schemas.microsoft.com/office/drawing/2014/chart" uri="{C3380CC4-5D6E-409C-BE32-E72D297353CC}">
                <c16:uniqueId val="{00000015-F08A-4180-97BB-B4DF4CF8C28A}"/>
              </c:ext>
            </c:extLst>
          </c:dPt>
          <c:dPt>
            <c:idx val="18"/>
            <c:invertIfNegative val="0"/>
            <c:bubble3D val="0"/>
            <c:spPr>
              <a:solidFill>
                <a:srgbClr val="00B0F0"/>
              </a:solidFill>
              <a:ln>
                <a:noFill/>
              </a:ln>
              <a:effectLst/>
            </c:spPr>
            <c:extLst>
              <c:ext xmlns:c16="http://schemas.microsoft.com/office/drawing/2014/chart" uri="{C3380CC4-5D6E-409C-BE32-E72D297353CC}">
                <c16:uniqueId val="{00000017-F08A-4180-97BB-B4DF4CF8C28A}"/>
              </c:ext>
            </c:extLst>
          </c:dPt>
          <c:dPt>
            <c:idx val="19"/>
            <c:invertIfNegative val="0"/>
            <c:bubble3D val="0"/>
            <c:spPr>
              <a:solidFill>
                <a:srgbClr val="00B0F0"/>
              </a:solidFill>
              <a:ln>
                <a:noFill/>
              </a:ln>
              <a:effectLst/>
            </c:spPr>
            <c:extLst>
              <c:ext xmlns:c16="http://schemas.microsoft.com/office/drawing/2014/chart" uri="{C3380CC4-5D6E-409C-BE32-E72D297353CC}">
                <c16:uniqueId val="{00000019-F08A-4180-97BB-B4DF4CF8C28A}"/>
              </c:ext>
            </c:extLst>
          </c:dPt>
          <c:dPt>
            <c:idx val="20"/>
            <c:invertIfNegative val="0"/>
            <c:bubble3D val="0"/>
            <c:spPr>
              <a:solidFill>
                <a:srgbClr val="00B0F0"/>
              </a:solidFill>
              <a:ln>
                <a:noFill/>
              </a:ln>
              <a:effectLst/>
            </c:spPr>
            <c:extLst>
              <c:ext xmlns:c16="http://schemas.microsoft.com/office/drawing/2014/chart" uri="{C3380CC4-5D6E-409C-BE32-E72D297353CC}">
                <c16:uniqueId val="{0000001B-F08A-4180-97BB-B4DF4CF8C28A}"/>
              </c:ext>
            </c:extLst>
          </c:dPt>
          <c:dPt>
            <c:idx val="21"/>
            <c:invertIfNegative val="0"/>
            <c:bubble3D val="0"/>
            <c:spPr>
              <a:solidFill>
                <a:srgbClr val="00B0F0"/>
              </a:solidFill>
              <a:ln>
                <a:noFill/>
              </a:ln>
              <a:effectLst/>
            </c:spPr>
            <c:extLst>
              <c:ext xmlns:c16="http://schemas.microsoft.com/office/drawing/2014/chart" uri="{C3380CC4-5D6E-409C-BE32-E72D297353CC}">
                <c16:uniqueId val="{0000001D-F08A-4180-97BB-B4DF4CF8C28A}"/>
              </c:ext>
            </c:extLst>
          </c:dPt>
          <c:dPt>
            <c:idx val="23"/>
            <c:invertIfNegative val="0"/>
            <c:bubble3D val="0"/>
            <c:spPr>
              <a:solidFill>
                <a:srgbClr val="00B0F0"/>
              </a:solidFill>
              <a:ln>
                <a:noFill/>
              </a:ln>
              <a:effectLst/>
            </c:spPr>
            <c:extLst>
              <c:ext xmlns:c16="http://schemas.microsoft.com/office/drawing/2014/chart" uri="{C3380CC4-5D6E-409C-BE32-E72D297353CC}">
                <c16:uniqueId val="{0000001F-F08A-4180-97BB-B4DF4CF8C28A}"/>
              </c:ext>
            </c:extLst>
          </c:dPt>
          <c:dLbls>
            <c:dLbl>
              <c:idx val="3"/>
              <c:delete val="1"/>
              <c:extLst>
                <c:ext xmlns:c15="http://schemas.microsoft.com/office/drawing/2012/chart" uri="{CE6537A1-D6FC-4f65-9D91-7224C49458BB}"/>
                <c:ext xmlns:c16="http://schemas.microsoft.com/office/drawing/2014/chart" uri="{C3380CC4-5D6E-409C-BE32-E72D297353CC}">
                  <c16:uniqueId val="{00000009-F08A-4180-97BB-B4DF4CF8C28A}"/>
                </c:ext>
              </c:extLst>
            </c:dLbl>
            <c:dLbl>
              <c:idx val="5"/>
              <c:layout>
                <c:manualLayout>
                  <c:x val="-2.0050382434129155E-3"/>
                  <c:y val="-0.1798358445233439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8A-4180-97BB-B4DF4CF8C28A}"/>
                </c:ext>
              </c:extLst>
            </c:dLbl>
            <c:dLbl>
              <c:idx val="9"/>
              <c:delete val="1"/>
              <c:extLst>
                <c:ext xmlns:c15="http://schemas.microsoft.com/office/drawing/2012/chart" uri="{CE6537A1-D6FC-4f65-9D91-7224C49458BB}"/>
                <c:ext xmlns:c16="http://schemas.microsoft.com/office/drawing/2014/chart" uri="{C3380CC4-5D6E-409C-BE32-E72D297353CC}">
                  <c16:uniqueId val="{00000013-F08A-4180-97BB-B4DF4CF8C28A}"/>
                </c:ext>
              </c:extLst>
            </c:dLbl>
            <c:dLbl>
              <c:idx val="10"/>
              <c:layout>
                <c:manualLayout>
                  <c:x val="-6.5621920827164139E-17"/>
                  <c:y val="-0.293609542078929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8A-4180-97BB-B4DF4CF8C28A}"/>
                </c:ext>
              </c:extLst>
            </c:dLbl>
            <c:dLbl>
              <c:idx val="11"/>
              <c:delete val="1"/>
              <c:extLst>
                <c:ext xmlns:c15="http://schemas.microsoft.com/office/drawing/2012/chart" uri="{CE6537A1-D6FC-4f65-9D91-7224C49458BB}"/>
                <c:ext xmlns:c16="http://schemas.microsoft.com/office/drawing/2014/chart" uri="{C3380CC4-5D6E-409C-BE32-E72D297353CC}">
                  <c16:uniqueId val="{00000015-F08A-4180-97BB-B4DF4CF8C28A}"/>
                </c:ext>
              </c:extLst>
            </c:dLbl>
            <c:dLbl>
              <c:idx val="15"/>
              <c:delete val="1"/>
              <c:extLst>
                <c:ext xmlns:c15="http://schemas.microsoft.com/office/drawing/2012/chart" uri="{CE6537A1-D6FC-4f65-9D91-7224C49458BB}"/>
                <c:ext xmlns:c16="http://schemas.microsoft.com/office/drawing/2014/chart" uri="{C3380CC4-5D6E-409C-BE32-E72D297353CC}">
                  <c16:uniqueId val="{00000021-F08A-4180-97BB-B4DF4CF8C28A}"/>
                </c:ext>
              </c:extLst>
            </c:dLbl>
            <c:dLbl>
              <c:idx val="17"/>
              <c:layout>
                <c:manualLayout>
                  <c:x val="4.0100256957394586E-3"/>
                  <c:y val="-0.311960138458862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8A-4180-97BB-B4DF4CF8C28A}"/>
                </c:ext>
              </c:extLst>
            </c:dLbl>
            <c:dLbl>
              <c:idx val="21"/>
              <c:delete val="1"/>
              <c:extLst>
                <c:ext xmlns:c15="http://schemas.microsoft.com/office/drawing/2012/chart" uri="{CE6537A1-D6FC-4f65-9D91-7224C49458BB}"/>
                <c:ext xmlns:c16="http://schemas.microsoft.com/office/drawing/2014/chart" uri="{C3380CC4-5D6E-409C-BE32-E72D297353CC}">
                  <c16:uniqueId val="{0000001D-F08A-4180-97BB-B4DF4CF8C28A}"/>
                </c:ext>
              </c:extLst>
            </c:dLbl>
            <c:dLbl>
              <c:idx val="23"/>
              <c:layout>
                <c:manualLayout>
                  <c:x val="0"/>
                  <c:y val="-9.653685233231745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8A-4180-97BB-B4DF4CF8C28A}"/>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4"/>
              <c:pt idx="0">
                <c:v>6 grands groupes 2016</c:v>
              </c:pt>
              <c:pt idx="1">
                <c:v>6 grands groupes 2017</c:v>
              </c:pt>
              <c:pt idx="2">
                <c:v>6 grands groupes 2018</c:v>
              </c:pt>
              <c:pt idx="3">
                <c:v>6 grands groupes 2019</c:v>
              </c:pt>
              <c:pt idx="4">
                <c:v>6 grands groupes 2020</c:v>
              </c:pt>
              <c:pt idx="5">
                <c:v>6 grands groupes 2021</c:v>
              </c:pt>
              <c:pt idx="6">
                <c:v>Autres groupes 2016</c:v>
              </c:pt>
              <c:pt idx="7">
                <c:v>Autres groupes 2017</c:v>
              </c:pt>
              <c:pt idx="8">
                <c:v>Autres groupes 2018</c:v>
              </c:pt>
              <c:pt idx="9">
                <c:v>Autres groupes 2019</c:v>
              </c:pt>
              <c:pt idx="10">
                <c:v>Autres groupes 2020</c:v>
              </c:pt>
              <c:pt idx="11">
                <c:v>Autres groupes 2021</c:v>
              </c:pt>
              <c:pt idx="12">
                <c:v>Autres établissements 2016</c:v>
              </c:pt>
              <c:pt idx="13">
                <c:v>Autres établissements 2017</c:v>
              </c:pt>
              <c:pt idx="14">
                <c:v>Autres établissements 2018</c:v>
              </c:pt>
              <c:pt idx="15">
                <c:v>Autres établissements 2019</c:v>
              </c:pt>
              <c:pt idx="16">
                <c:v>Autres établissements 2020</c:v>
              </c:pt>
              <c:pt idx="17">
                <c:v>Autres établissements 2021</c:v>
              </c:pt>
              <c:pt idx="18">
                <c:v>Secteur bancaire francais 2016</c:v>
              </c:pt>
              <c:pt idx="19">
                <c:v>Secteur bancaire francais 2017</c:v>
              </c:pt>
              <c:pt idx="20">
                <c:v>Secteur bancaire francais 2018</c:v>
              </c:pt>
              <c:pt idx="21">
                <c:v>Secteur bancaire francais 2019</c:v>
              </c:pt>
              <c:pt idx="22">
                <c:v>Secteur bancaire francais 2020</c:v>
              </c:pt>
              <c:pt idx="23">
                <c:v>Secteur bancaire francais 2021</c:v>
              </c:pt>
            </c:strLit>
          </c:cat>
          <c:val>
            <c:numLit>
              <c:formatCode>0.0%</c:formatCode>
              <c:ptCount val="24"/>
              <c:pt idx="0">
                <c:v>0.13287900038567263</c:v>
              </c:pt>
              <c:pt idx="1">
                <c:v>0.13681368136813682</c:v>
              </c:pt>
              <c:pt idx="2">
                <c:v>0.13824889361133594</c:v>
              </c:pt>
              <c:pt idx="3">
                <c:v>0.14782432459804379</c:v>
              </c:pt>
              <c:pt idx="4">
                <c:v>0.15472549367920152</c:v>
              </c:pt>
              <c:pt idx="5">
                <c:v>0.15660109310454909</c:v>
              </c:pt>
              <c:pt idx="6">
                <c:v>0.18805947194226197</c:v>
              </c:pt>
              <c:pt idx="7">
                <c:v>0.20224496458719998</c:v>
              </c:pt>
              <c:pt idx="8">
                <c:v>0.21412529618675616</c:v>
              </c:pt>
              <c:pt idx="9">
                <c:v>0.21844509791853753</c:v>
              </c:pt>
              <c:pt idx="10">
                <c:v>0.22157952007349102</c:v>
              </c:pt>
              <c:pt idx="11">
                <c:v>0.2197768367503477</c:v>
              </c:pt>
              <c:pt idx="12">
                <c:v>0.19862198454228203</c:v>
              </c:pt>
              <c:pt idx="13">
                <c:v>0.17830810879416042</c:v>
              </c:pt>
              <c:pt idx="14">
                <c:v>0.17886250684118368</c:v>
              </c:pt>
              <c:pt idx="15">
                <c:v>0.17757508479432479</c:v>
              </c:pt>
              <c:pt idx="16">
                <c:v>0.17957515505773758</c:v>
              </c:pt>
              <c:pt idx="17">
                <c:v>0.18763232332495591</c:v>
              </c:pt>
              <c:pt idx="18">
                <c:v>0.14069063685769456</c:v>
              </c:pt>
              <c:pt idx="19">
                <c:v>0.1442421514356193</c:v>
              </c:pt>
              <c:pt idx="20">
                <c:v>0.14659393447227212</c:v>
              </c:pt>
              <c:pt idx="21">
                <c:v>0.15523475094024369</c:v>
              </c:pt>
              <c:pt idx="22">
                <c:v>0.16143809735146894</c:v>
              </c:pt>
              <c:pt idx="23">
                <c:v>0.16328633149437227</c:v>
              </c:pt>
            </c:numLit>
          </c:val>
          <c:extLst>
            <c:ext xmlns:c16="http://schemas.microsoft.com/office/drawing/2014/chart" uri="{C3380CC4-5D6E-409C-BE32-E72D297353CC}">
              <c16:uniqueId val="{00000023-F08A-4180-97BB-B4DF4CF8C28A}"/>
            </c:ext>
          </c:extLst>
        </c:ser>
        <c:dLbls>
          <c:showLegendKey val="0"/>
          <c:showVal val="0"/>
          <c:showCatName val="0"/>
          <c:showSerName val="0"/>
          <c:showPercent val="0"/>
          <c:showBubbleSize val="0"/>
        </c:dLbls>
        <c:gapWidth val="150"/>
        <c:overlap val="100"/>
        <c:axId val="752329080"/>
        <c:axId val="752329408"/>
      </c:barChart>
      <c:catAx>
        <c:axId val="75232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52329408"/>
        <c:crosses val="autoZero"/>
        <c:auto val="1"/>
        <c:lblAlgn val="ctr"/>
        <c:lblOffset val="100"/>
        <c:noMultiLvlLbl val="0"/>
      </c:catAx>
      <c:valAx>
        <c:axId val="752329408"/>
        <c:scaling>
          <c:orientation val="minMax"/>
          <c:min val="0"/>
        </c:scaling>
        <c:delete val="0"/>
        <c:axPos val="l"/>
        <c:majorGridlines>
          <c:spPr>
            <a:ln w="9525" cap="flat" cmpd="sng" algn="ctr">
              <a:solidFill>
                <a:schemeClr val="bg1">
                  <a:lumMod val="85000"/>
                </a:schemeClr>
              </a:solidFill>
              <a:round/>
            </a:ln>
            <a:effectLst/>
          </c:spPr>
        </c:majorGridlines>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75232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997686931919359E-2"/>
          <c:y val="9.9228498537710444E-2"/>
          <c:w val="0.40725136403155937"/>
          <c:h val="0.79933448464681356"/>
        </c:manualLayout>
      </c:layout>
      <c:doughnutChart>
        <c:varyColors val="1"/>
        <c:ser>
          <c:idx val="0"/>
          <c:order val="0"/>
          <c:tx>
            <c:strRef>
              <c:f>'F2.Depots_Secteur RE'!$Q$17</c:f>
              <c:strCache>
                <c:ptCount val="1"/>
                <c:pt idx="0">
                  <c:v>2021</c:v>
                </c:pt>
              </c:strCache>
            </c:strRef>
          </c:tx>
          <c:spPr>
            <a:ln w="6350"/>
          </c:spPr>
          <c:dPt>
            <c:idx val="0"/>
            <c:bubble3D val="0"/>
            <c:spPr>
              <a:solidFill>
                <a:schemeClr val="accent1"/>
              </a:solidFill>
              <a:ln w="6350">
                <a:solidFill>
                  <a:schemeClr val="lt1"/>
                </a:solidFill>
              </a:ln>
              <a:effectLst/>
            </c:spPr>
            <c:extLst>
              <c:ext xmlns:c16="http://schemas.microsoft.com/office/drawing/2014/chart" uri="{C3380CC4-5D6E-409C-BE32-E72D297353CC}">
                <c16:uniqueId val="{00000001-90DA-4458-8ADC-61882F02BEE7}"/>
              </c:ext>
            </c:extLst>
          </c:dPt>
          <c:dPt>
            <c:idx val="1"/>
            <c:bubble3D val="0"/>
            <c:spPr>
              <a:solidFill>
                <a:schemeClr val="accent2"/>
              </a:solidFill>
              <a:ln w="6350">
                <a:solidFill>
                  <a:schemeClr val="lt1"/>
                </a:solidFill>
              </a:ln>
              <a:effectLst/>
            </c:spPr>
            <c:extLst>
              <c:ext xmlns:c16="http://schemas.microsoft.com/office/drawing/2014/chart" uri="{C3380CC4-5D6E-409C-BE32-E72D297353CC}">
                <c16:uniqueId val="{00000003-90DA-4458-8ADC-61882F02BEE7}"/>
              </c:ext>
            </c:extLst>
          </c:dPt>
          <c:dPt>
            <c:idx val="2"/>
            <c:bubble3D val="0"/>
            <c:spPr>
              <a:solidFill>
                <a:schemeClr val="accent3"/>
              </a:solidFill>
              <a:ln w="6350">
                <a:solidFill>
                  <a:schemeClr val="lt1"/>
                </a:solidFill>
              </a:ln>
              <a:effectLst/>
            </c:spPr>
            <c:extLst>
              <c:ext xmlns:c16="http://schemas.microsoft.com/office/drawing/2014/chart" uri="{C3380CC4-5D6E-409C-BE32-E72D297353CC}">
                <c16:uniqueId val="{00000005-90DA-4458-8ADC-61882F02BEE7}"/>
              </c:ext>
            </c:extLst>
          </c:dPt>
          <c:dPt>
            <c:idx val="3"/>
            <c:bubble3D val="0"/>
            <c:spPr>
              <a:solidFill>
                <a:schemeClr val="accent4"/>
              </a:solidFill>
              <a:ln w="6350">
                <a:solidFill>
                  <a:schemeClr val="lt1"/>
                </a:solidFill>
              </a:ln>
              <a:effectLst/>
            </c:spPr>
            <c:extLst>
              <c:ext xmlns:c16="http://schemas.microsoft.com/office/drawing/2014/chart" uri="{C3380CC4-5D6E-409C-BE32-E72D297353CC}">
                <c16:uniqueId val="{00000007-90DA-4458-8ADC-61882F02BEE7}"/>
              </c:ext>
            </c:extLst>
          </c:dPt>
          <c:dPt>
            <c:idx val="4"/>
            <c:bubble3D val="0"/>
            <c:spPr>
              <a:solidFill>
                <a:schemeClr val="accent5"/>
              </a:solidFill>
              <a:ln w="6350">
                <a:solidFill>
                  <a:schemeClr val="lt1"/>
                </a:solidFill>
              </a:ln>
              <a:effectLst/>
            </c:spPr>
            <c:extLst>
              <c:ext xmlns:c16="http://schemas.microsoft.com/office/drawing/2014/chart" uri="{C3380CC4-5D6E-409C-BE32-E72D297353CC}">
                <c16:uniqueId val="{00000009-90DA-4458-8ADC-61882F02BEE7}"/>
              </c:ext>
            </c:extLst>
          </c:dPt>
          <c:dPt>
            <c:idx val="5"/>
            <c:bubble3D val="0"/>
            <c:spPr>
              <a:solidFill>
                <a:schemeClr val="accent6"/>
              </a:solidFill>
              <a:ln w="6350">
                <a:solidFill>
                  <a:schemeClr val="lt1"/>
                </a:solidFill>
              </a:ln>
              <a:effectLst/>
            </c:spPr>
            <c:extLst>
              <c:ext xmlns:c16="http://schemas.microsoft.com/office/drawing/2014/chart" uri="{C3380CC4-5D6E-409C-BE32-E72D297353CC}">
                <c16:uniqueId val="{0000000B-90DA-4458-8ADC-61882F02BEE7}"/>
              </c:ext>
            </c:extLst>
          </c:dPt>
          <c:dPt>
            <c:idx val="6"/>
            <c:bubble3D val="0"/>
            <c:spPr>
              <a:solidFill>
                <a:schemeClr val="accent1">
                  <a:lumMod val="60000"/>
                </a:schemeClr>
              </a:solidFill>
              <a:ln w="6350">
                <a:solidFill>
                  <a:schemeClr val="lt1"/>
                </a:solidFill>
              </a:ln>
              <a:effectLst/>
            </c:spPr>
            <c:extLst>
              <c:ext xmlns:c16="http://schemas.microsoft.com/office/drawing/2014/chart" uri="{C3380CC4-5D6E-409C-BE32-E72D297353CC}">
                <c16:uniqueId val="{0000000D-90DA-4458-8ADC-61882F02BEE7}"/>
              </c:ext>
            </c:extLst>
          </c:dPt>
          <c:dLbls>
            <c:dLbl>
              <c:idx val="3"/>
              <c:layout>
                <c:manualLayout>
                  <c:x val="-8.0578599564482614E-2"/>
                  <c:y val="-9.7590324413120433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0DA-4458-8ADC-61882F02BEE7}"/>
                </c:ext>
              </c:extLst>
            </c:dLbl>
            <c:dLbl>
              <c:idx val="4"/>
              <c:layout>
                <c:manualLayout>
                  <c:x val="-4.787958125811647E-2"/>
                  <c:y val="-0.1409638019300628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0DA-4458-8ADC-61882F02BEE7}"/>
                </c:ext>
              </c:extLst>
            </c:dLbl>
            <c:dLbl>
              <c:idx val="5"/>
              <c:layout>
                <c:manualLayout>
                  <c:x val="-3.6830447121628056E-3"/>
                  <c:y val="-0.1662649971482792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0DA-4458-8ADC-61882F02BEE7}"/>
                </c:ext>
              </c:extLst>
            </c:dLbl>
            <c:dLbl>
              <c:idx val="6"/>
              <c:layout>
                <c:manualLayout>
                  <c:x val="5.892871539460489E-2"/>
                  <c:y val="-0.15180717130929844"/>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0DA-4458-8ADC-61882F02BEE7}"/>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'F2.Depots_Secteur RE'!$P$18:$P$24</c:f>
              <c:strCache>
                <c:ptCount val="7"/>
                <c:pt idx="0">
                  <c:v>Particuliers</c:v>
                </c:pt>
                <c:pt idx="1">
                  <c:v>Sociétés non financières</c:v>
                </c:pt>
                <c:pt idx="2">
                  <c:v>Entrepreneurs individuels</c:v>
                </c:pt>
                <c:pt idx="3">
                  <c:v>ISBLSM
(Institutions Sans But Lucratif au Service des Ménages)</c:v>
                </c:pt>
                <c:pt idx="4">
                  <c:v>Sociétés d'assurances et fonds de pension</c:v>
                </c:pt>
                <c:pt idx="5">
                  <c:v>Administrations publiques
(hors administrations centrales)</c:v>
                </c:pt>
                <c:pt idx="6">
                  <c:v>Administrations centrales</c:v>
                </c:pt>
              </c:strCache>
            </c:strRef>
          </c:cat>
          <c:val>
            <c:numRef>
              <c:f>'F2.Depots_Secteur RE'!$Q$18:$Q$24</c:f>
              <c:numCache>
                <c:formatCode>0.0%</c:formatCode>
                <c:ptCount val="7"/>
                <c:pt idx="0">
                  <c:v>0.58070949465784183</c:v>
                </c:pt>
                <c:pt idx="1">
                  <c:v>0.3074394335312769</c:v>
                </c:pt>
                <c:pt idx="2">
                  <c:v>5.265938720544977E-2</c:v>
                </c:pt>
                <c:pt idx="3">
                  <c:v>3.3666482634321059E-2</c:v>
                </c:pt>
                <c:pt idx="4">
                  <c:v>1.3124061014995891E-2</c:v>
                </c:pt>
                <c:pt idx="5">
                  <c:v>8.881361254543323E-3</c:v>
                </c:pt>
                <c:pt idx="6">
                  <c:v>3.5197797015714244E-3</c:v>
                </c:pt>
              </c:numCache>
            </c:numRef>
          </c:val>
          <c:extLst>
            <c:ext xmlns:c16="http://schemas.microsoft.com/office/drawing/2014/chart" uri="{C3380CC4-5D6E-409C-BE32-E72D297353CC}">
              <c16:uniqueId val="{0000000E-90DA-4458-8ADC-61882F02BEE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415030657673218"/>
          <c:y val="0"/>
          <c:w val="0.38998400152513107"/>
          <c:h val="1"/>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sz="1200"/>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61034120400838E-2"/>
          <c:y val="0.12990031703262409"/>
          <c:w val="0.91993327335432606"/>
          <c:h val="0.7182954545454544"/>
        </c:manualLayout>
      </c:layout>
      <c:barChart>
        <c:barDir val="col"/>
        <c:grouping val="percentStacked"/>
        <c:varyColors val="0"/>
        <c:ser>
          <c:idx val="0"/>
          <c:order val="0"/>
          <c:tx>
            <c:v>Comptes d'épargne à régime spécial</c:v>
          </c:tx>
          <c:spPr>
            <a:solidFill>
              <a:schemeClr val="accent1"/>
            </a:solidFill>
            <a:ln>
              <a:noFill/>
            </a:ln>
            <a:effectLst/>
          </c:spPr>
          <c:invertIfNegative val="0"/>
          <c:dPt>
            <c:idx val="94"/>
            <c:invertIfNegative val="0"/>
            <c:bubble3D val="0"/>
            <c:extLst>
              <c:ext xmlns:c16="http://schemas.microsoft.com/office/drawing/2014/chart" uri="{C3380CC4-5D6E-409C-BE32-E72D297353CC}">
                <c16:uniqueId val="{00000000-D50F-410A-902D-557A5CD7F255}"/>
              </c:ext>
            </c:extLst>
          </c:dPt>
          <c:cat>
            <c:numRef>
              <c:f>'F2.Depots'!$B$5:$L$5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'F2.Depots'!$B$6:$L$6</c:f>
              <c:numCache>
                <c:formatCode>#\ ##0_ ;\-#\ ##0\ </c:formatCode>
                <c:ptCount val="11"/>
                <c:pt idx="0">
                  <c:v>766.37713299999996</c:v>
                </c:pt>
                <c:pt idx="1">
                  <c:v>819.80252599999994</c:v>
                </c:pt>
                <c:pt idx="2">
                  <c:v>845.281296</c:v>
                </c:pt>
                <c:pt idx="3">
                  <c:v>853.97910100000001</c:v>
                </c:pt>
                <c:pt idx="4">
                  <c:v>869.58683499999995</c:v>
                </c:pt>
                <c:pt idx="5">
                  <c:v>897.999143</c:v>
                </c:pt>
                <c:pt idx="6">
                  <c:v>939.48875199999998</c:v>
                </c:pt>
                <c:pt idx="7">
                  <c:v>972.01016600000003</c:v>
                </c:pt>
                <c:pt idx="8">
                  <c:v>1012.750642</c:v>
                </c:pt>
                <c:pt idx="9">
                  <c:v>1084.3947169999999</c:v>
                </c:pt>
                <c:pt idx="10">
                  <c:v>1139.233207</c:v>
                </c:pt>
              </c:numCache>
            </c:numRef>
          </c:val>
          <c:extLst>
            <c:ext xmlns:c16="http://schemas.microsoft.com/office/drawing/2014/chart" uri="{C3380CC4-5D6E-409C-BE32-E72D297353CC}">
              <c16:uniqueId val="{00000001-D50F-410A-902D-557A5CD7F255}"/>
            </c:ext>
          </c:extLst>
        </c:ser>
        <c:ser>
          <c:idx val="1"/>
          <c:order val="1"/>
          <c:tx>
            <c:v>Comptes ordinaires créditeurs</c:v>
          </c:tx>
          <c:spPr>
            <a:solidFill>
              <a:schemeClr val="accent2"/>
            </a:solidFill>
            <a:ln>
              <a:noFill/>
            </a:ln>
            <a:effectLst/>
          </c:spPr>
          <c:invertIfNegative val="0"/>
          <c:dPt>
            <c:idx val="94"/>
            <c:invertIfNegative val="0"/>
            <c:bubble3D val="0"/>
            <c:spPr>
              <a:solidFill>
                <a:schemeClr val="accent2"/>
              </a:solidFill>
              <a:ln>
                <a:noFill/>
              </a:ln>
              <a:effectLst/>
            </c:spPr>
            <c:extLst>
              <c:ext xmlns:c16="http://schemas.microsoft.com/office/drawing/2014/chart" uri="{C3380CC4-5D6E-409C-BE32-E72D297353CC}">
                <c16:uniqueId val="{00000003-D50F-410A-902D-557A5CD7F255}"/>
              </c:ext>
            </c:extLst>
          </c:dPt>
          <c:cat>
            <c:numRef>
              <c:f>'F2.Depots'!$B$5:$L$5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'F2.Depots'!$B$7:$L$7</c:f>
              <c:numCache>
                <c:formatCode>#\ ##0_ ;\-#\ ##0\ </c:formatCode>
                <c:ptCount val="11"/>
                <c:pt idx="0">
                  <c:v>492.48285199999998</c:v>
                </c:pt>
                <c:pt idx="1">
                  <c:v>497.19445200000001</c:v>
                </c:pt>
                <c:pt idx="2">
                  <c:v>525.96250899999995</c:v>
                </c:pt>
                <c:pt idx="3">
                  <c:v>557.40216199999998</c:v>
                </c:pt>
                <c:pt idx="4">
                  <c:v>635.615407</c:v>
                </c:pt>
                <c:pt idx="5">
                  <c:v>712.75233300000002</c:v>
                </c:pt>
                <c:pt idx="6">
                  <c:v>806.67228</c:v>
                </c:pt>
                <c:pt idx="7">
                  <c:v>871.79418999999996</c:v>
                </c:pt>
                <c:pt idx="8">
                  <c:v>974.79974000000004</c:v>
                </c:pt>
                <c:pt idx="9">
                  <c:v>1213.1872209999999</c:v>
                </c:pt>
                <c:pt idx="10">
                  <c:v>1309.4772170000001</c:v>
                </c:pt>
              </c:numCache>
            </c:numRef>
          </c:val>
          <c:extLst>
            <c:ext xmlns:c16="http://schemas.microsoft.com/office/drawing/2014/chart" uri="{C3380CC4-5D6E-409C-BE32-E72D297353CC}">
              <c16:uniqueId val="{00000004-D50F-410A-902D-557A5CD7F255}"/>
            </c:ext>
          </c:extLst>
        </c:ser>
        <c:ser>
          <c:idx val="2"/>
          <c:order val="2"/>
          <c:tx>
            <c:v>Comptes à terme</c:v>
          </c:tx>
          <c:spPr>
            <a:solidFill>
              <a:schemeClr val="accent6">
                <a:lumMod val="75000"/>
              </a:schemeClr>
            </a:solidFill>
            <a:ln>
              <a:noFill/>
            </a:ln>
            <a:effectLst/>
          </c:spPr>
          <c:invertIfNegative val="0"/>
          <c:dPt>
            <c:idx val="94"/>
            <c:invertIfNegative val="0"/>
            <c:bubble3D val="0"/>
            <c:spPr>
              <a:solidFill>
                <a:schemeClr val="accent6">
                  <a:lumMod val="75000"/>
                </a:schemeClr>
              </a:solidFill>
              <a:ln>
                <a:noFill/>
              </a:ln>
              <a:effectLst/>
            </c:spPr>
            <c:extLst>
              <c:ext xmlns:c16="http://schemas.microsoft.com/office/drawing/2014/chart" uri="{C3380CC4-5D6E-409C-BE32-E72D297353CC}">
                <c16:uniqueId val="{00000006-D50F-410A-902D-557A5CD7F255}"/>
              </c:ext>
            </c:extLst>
          </c:dPt>
          <c:cat>
            <c:numRef>
              <c:f>'F2.Depots'!$B$5:$L$5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'F2.Depots'!$B$8:$L$8</c:f>
              <c:numCache>
                <c:formatCode>#\ ##0_ ;\-#\ ##0\ </c:formatCode>
                <c:ptCount val="11"/>
                <c:pt idx="0">
                  <c:v>196.71267700000001</c:v>
                </c:pt>
                <c:pt idx="1">
                  <c:v>216.50669500000001</c:v>
                </c:pt>
                <c:pt idx="2">
                  <c:v>229.327609</c:v>
                </c:pt>
                <c:pt idx="3">
                  <c:v>241.16385500000001</c:v>
                </c:pt>
                <c:pt idx="4">
                  <c:v>234.13074700000001</c:v>
                </c:pt>
                <c:pt idx="5">
                  <c:v>225.89517799999999</c:v>
                </c:pt>
                <c:pt idx="6">
                  <c:v>205.912361</c:v>
                </c:pt>
                <c:pt idx="7">
                  <c:v>198.51879299999999</c:v>
                </c:pt>
                <c:pt idx="8">
                  <c:v>202.681365</c:v>
                </c:pt>
                <c:pt idx="9">
                  <c:v>196.338348</c:v>
                </c:pt>
                <c:pt idx="10">
                  <c:v>184.28564399999999</c:v>
                </c:pt>
              </c:numCache>
            </c:numRef>
          </c:val>
          <c:extLst>
            <c:ext xmlns:c16="http://schemas.microsoft.com/office/drawing/2014/chart" uri="{C3380CC4-5D6E-409C-BE32-E72D297353CC}">
              <c16:uniqueId val="{00000007-D50F-410A-902D-557A5CD7F255}"/>
            </c:ext>
          </c:extLst>
        </c:ser>
        <c:dLbls>
          <c:showLegendKey val="0"/>
          <c:showVal val="0"/>
          <c:showCatName val="0"/>
          <c:showSerName val="0"/>
          <c:showPercent val="0"/>
          <c:showBubbleSize val="0"/>
        </c:dLbls>
        <c:gapWidth val="150"/>
        <c:overlap val="100"/>
        <c:axId val="890061464"/>
        <c:axId val="890060480"/>
      </c:barChart>
      <c:lineChart>
        <c:grouping val="percentStacked"/>
        <c:varyColors val="0"/>
        <c:ser>
          <c:idx val="3"/>
          <c:order val="3"/>
          <c:tx>
            <c:strRef>
              <c:f>'F2.Depots'!$A$9</c:f>
              <c:strCache>
                <c:ptCount val="1"/>
                <c:pt idx="0">
                  <c:v>Total Clientèle non financière</c:v>
                </c:pt>
              </c:strCache>
            </c:strRef>
          </c:tx>
          <c:spPr>
            <a:ln w="28575" cap="rnd">
              <a:no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'F2.Depots'!$B$5:$L$5</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cat>
          <c:val>
            <c:numRef>
              <c:f>'F2.Depots'!$B$9:$L$9</c:f>
              <c:numCache>
                <c:formatCode>#\ ##0_ ;\-#\ ##0\ </c:formatCode>
                <c:ptCount val="11"/>
                <c:pt idx="0">
                  <c:v>1455.572662</c:v>
                </c:pt>
                <c:pt idx="1">
                  <c:v>1533.5036729999999</c:v>
                </c:pt>
                <c:pt idx="2">
                  <c:v>1600.571414</c:v>
                </c:pt>
                <c:pt idx="3">
                  <c:v>1652.545118</c:v>
                </c:pt>
                <c:pt idx="4">
                  <c:v>1739.3329889999998</c:v>
                </c:pt>
                <c:pt idx="5">
                  <c:v>1836.6466539999999</c:v>
                </c:pt>
                <c:pt idx="6">
                  <c:v>1952.0733929999999</c:v>
                </c:pt>
                <c:pt idx="7">
                  <c:v>2042.3231490000001</c:v>
                </c:pt>
                <c:pt idx="8">
                  <c:v>2190.2317469999998</c:v>
                </c:pt>
                <c:pt idx="9">
                  <c:v>2493.9202859999996</c:v>
                </c:pt>
                <c:pt idx="10">
                  <c:v>2632.9960679999999</c:v>
                </c:pt>
              </c:numCache>
            </c:numRef>
          </c:val>
          <c:smooth val="0"/>
          <c:extLst>
            <c:ext xmlns:c16="http://schemas.microsoft.com/office/drawing/2014/chart" uri="{C3380CC4-5D6E-409C-BE32-E72D297353CC}">
              <c16:uniqueId val="{00000008-D50F-410A-902D-557A5CD7F255}"/>
            </c:ext>
          </c:extLst>
        </c:ser>
        <c:dLbls>
          <c:showLegendKey val="0"/>
          <c:showVal val="0"/>
          <c:showCatName val="0"/>
          <c:showSerName val="0"/>
          <c:showPercent val="0"/>
          <c:showBubbleSize val="0"/>
        </c:dLbls>
        <c:marker val="1"/>
        <c:smooth val="0"/>
        <c:axId val="769916552"/>
        <c:axId val="769916880"/>
      </c:lineChart>
      <c:catAx>
        <c:axId val="89006146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0480"/>
        <c:crosses val="autoZero"/>
        <c:auto val="1"/>
        <c:lblAlgn val="ctr"/>
        <c:lblOffset val="100"/>
        <c:noMultiLvlLbl val="0"/>
      </c:catAx>
      <c:valAx>
        <c:axId val="890060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890061464"/>
        <c:crosses val="autoZero"/>
        <c:crossBetween val="between"/>
        <c:majorUnit val="0.2"/>
      </c:valAx>
      <c:valAx>
        <c:axId val="769916880"/>
        <c:scaling>
          <c:orientation val="minMax"/>
        </c:scaling>
        <c:delete val="1"/>
        <c:axPos val="r"/>
        <c:numFmt formatCode="0%" sourceLinked="1"/>
        <c:majorTickMark val="out"/>
        <c:minorTickMark val="none"/>
        <c:tickLblPos val="nextTo"/>
        <c:crossAx val="769916552"/>
        <c:crosses val="max"/>
        <c:crossBetween val="between"/>
      </c:valAx>
      <c:catAx>
        <c:axId val="769916552"/>
        <c:scaling>
          <c:orientation val="minMax"/>
        </c:scaling>
        <c:delete val="1"/>
        <c:axPos val="b"/>
        <c:numFmt formatCode="General" sourceLinked="1"/>
        <c:majorTickMark val="out"/>
        <c:minorTickMark val="none"/>
        <c:tickLblPos val="nextTo"/>
        <c:crossAx val="769916880"/>
        <c:crosses val="autoZero"/>
        <c:auto val="1"/>
        <c:lblAlgn val="ctr"/>
        <c:lblOffset val="100"/>
        <c:noMultiLvlLbl val="0"/>
      </c:catAx>
      <c:spPr>
        <a:noFill/>
        <a:ln>
          <a:noFill/>
        </a:ln>
        <a:effectLst/>
      </c:spPr>
    </c:plotArea>
    <c:legend>
      <c:legendPos val="b"/>
      <c:legendEntry>
        <c:idx val="3"/>
        <c:delete val="1"/>
      </c:legendEntry>
      <c:layout>
        <c:manualLayout>
          <c:xMode val="edge"/>
          <c:yMode val="edge"/>
          <c:x val="0"/>
          <c:y val="0.91916941160475363"/>
          <c:w val="0.98375356202139908"/>
          <c:h val="7.9883951300532025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noFill/>
      <a:round/>
    </a:ln>
    <a:effectLst/>
  </c:spPr>
  <c:txPr>
    <a:bodyPr/>
    <a:lstStyle/>
    <a:p>
      <a:pPr>
        <a:defRPr sz="1200"/>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v>Stock de PGE octroyés</c:v>
          </c:tx>
          <c:spPr>
            <a:solidFill>
              <a:srgbClr val="4472C4"/>
            </a:solidFill>
            <a:ln>
              <a:noFill/>
            </a:ln>
            <a:effectLst/>
          </c:spPr>
          <c:invertIfNegative val="0"/>
          <c:cat>
            <c:numRef>
              <c:f>'F2.PGE_Flux'!$A$7:$A$22</c:f>
              <c:numCache>
                <c:formatCode>mmm\-yy</c:formatCode>
                <c:ptCount val="16"/>
                <c:pt idx="0">
                  <c:v>44075</c:v>
                </c:pt>
                <c:pt idx="1">
                  <c:v>44105</c:v>
                </c:pt>
                <c:pt idx="2">
                  <c:v>44136</c:v>
                </c:pt>
                <c:pt idx="3">
                  <c:v>44166</c:v>
                </c:pt>
                <c:pt idx="4">
                  <c:v>44197</c:v>
                </c:pt>
                <c:pt idx="5">
                  <c:v>44228</c:v>
                </c:pt>
                <c:pt idx="6">
                  <c:v>44256</c:v>
                </c:pt>
                <c:pt idx="7">
                  <c:v>44287</c:v>
                </c:pt>
                <c:pt idx="8">
                  <c:v>44317</c:v>
                </c:pt>
                <c:pt idx="9">
                  <c:v>44348</c:v>
                </c:pt>
                <c:pt idx="10">
                  <c:v>44378</c:v>
                </c:pt>
                <c:pt idx="11">
                  <c:v>44409</c:v>
                </c:pt>
                <c:pt idx="12">
                  <c:v>44440</c:v>
                </c:pt>
                <c:pt idx="13">
                  <c:v>44470</c:v>
                </c:pt>
                <c:pt idx="14">
                  <c:v>44501</c:v>
                </c:pt>
                <c:pt idx="15">
                  <c:v>44531</c:v>
                </c:pt>
              </c:numCache>
            </c:numRef>
          </c:cat>
          <c:val>
            <c:numRef>
              <c:f>'F2.PGE_Flux'!$B$7:$B$22</c:f>
              <c:numCache>
                <c:formatCode>#,##0.00</c:formatCode>
                <c:ptCount val="16"/>
                <c:pt idx="0">
                  <c:v>115.85838573714999</c:v>
                </c:pt>
                <c:pt idx="1">
                  <c:v>119.21510181900001</c:v>
                </c:pt>
                <c:pt idx="2">
                  <c:v>122.62339537999999</c:v>
                </c:pt>
                <c:pt idx="3">
                  <c:v>127.44582698504001</c:v>
                </c:pt>
                <c:pt idx="4">
                  <c:v>129.68740195700002</c:v>
                </c:pt>
                <c:pt idx="5">
                  <c:v>131.58108673300001</c:v>
                </c:pt>
                <c:pt idx="6">
                  <c:v>131.98004427068</c:v>
                </c:pt>
                <c:pt idx="7">
                  <c:v>126.588314045</c:v>
                </c:pt>
                <c:pt idx="8">
                  <c:v>122.86774094100001</c:v>
                </c:pt>
                <c:pt idx="9">
                  <c:v>119.19358829794999</c:v>
                </c:pt>
                <c:pt idx="10">
                  <c:v>116.92055006300001</c:v>
                </c:pt>
                <c:pt idx="11">
                  <c:v>114.94160176999999</c:v>
                </c:pt>
                <c:pt idx="12">
                  <c:v>114.35430916337</c:v>
                </c:pt>
                <c:pt idx="13">
                  <c:v>113.41793931900001</c:v>
                </c:pt>
                <c:pt idx="14">
                  <c:v>112.412199476</c:v>
                </c:pt>
                <c:pt idx="15">
                  <c:v>110.37869882925</c:v>
                </c:pt>
              </c:numCache>
            </c:numRef>
          </c:val>
          <c:extLst>
            <c:ext xmlns:c16="http://schemas.microsoft.com/office/drawing/2014/chart" uri="{C3380CC4-5D6E-409C-BE32-E72D297353CC}">
              <c16:uniqueId val="{00000000-505A-4D86-A77C-66C27262487D}"/>
            </c:ext>
          </c:extLst>
        </c:ser>
        <c:dLbls>
          <c:showLegendKey val="0"/>
          <c:showVal val="0"/>
          <c:showCatName val="0"/>
          <c:showSerName val="0"/>
          <c:showPercent val="0"/>
          <c:showBubbleSize val="0"/>
        </c:dLbls>
        <c:gapWidth val="150"/>
        <c:overlap val="100"/>
        <c:axId val="862122336"/>
        <c:axId val="862118072"/>
      </c:barChart>
      <c:lineChart>
        <c:grouping val="standard"/>
        <c:varyColors val="0"/>
        <c:ser>
          <c:idx val="0"/>
          <c:order val="1"/>
          <c:tx>
            <c:v>dont nouveaux PGE (éch. dr.)</c:v>
          </c:tx>
          <c:spPr>
            <a:ln w="28575" cap="rnd">
              <a:solidFill>
                <a:srgbClr val="E6AF00"/>
              </a:solidFill>
              <a:round/>
            </a:ln>
            <a:effectLst/>
          </c:spPr>
          <c:marker>
            <c:symbol val="none"/>
          </c:marker>
          <c:cat>
            <c:numRef>
              <c:f>'F2.PGE_Flux'!$A$7:$A$22</c:f>
              <c:numCache>
                <c:formatCode>mmm\-yy</c:formatCode>
                <c:ptCount val="16"/>
                <c:pt idx="0">
                  <c:v>44075</c:v>
                </c:pt>
                <c:pt idx="1">
                  <c:v>44105</c:v>
                </c:pt>
                <c:pt idx="2">
                  <c:v>44136</c:v>
                </c:pt>
                <c:pt idx="3">
                  <c:v>44166</c:v>
                </c:pt>
                <c:pt idx="4">
                  <c:v>44197</c:v>
                </c:pt>
                <c:pt idx="5">
                  <c:v>44228</c:v>
                </c:pt>
                <c:pt idx="6">
                  <c:v>44256</c:v>
                </c:pt>
                <c:pt idx="7">
                  <c:v>44287</c:v>
                </c:pt>
                <c:pt idx="8">
                  <c:v>44317</c:v>
                </c:pt>
                <c:pt idx="9">
                  <c:v>44348</c:v>
                </c:pt>
                <c:pt idx="10">
                  <c:v>44378</c:v>
                </c:pt>
                <c:pt idx="11">
                  <c:v>44409</c:v>
                </c:pt>
                <c:pt idx="12">
                  <c:v>44440</c:v>
                </c:pt>
                <c:pt idx="13">
                  <c:v>44470</c:v>
                </c:pt>
                <c:pt idx="14">
                  <c:v>44501</c:v>
                </c:pt>
                <c:pt idx="15">
                  <c:v>44531</c:v>
                </c:pt>
              </c:numCache>
            </c:numRef>
          </c:cat>
          <c:val>
            <c:numRef>
              <c:f>'F2.PGE_Flux'!$C$7:$C$22</c:f>
              <c:numCache>
                <c:formatCode>#,##0.00</c:formatCode>
                <c:ptCount val="16"/>
                <c:pt idx="0">
                  <c:v>11.662227778</c:v>
                </c:pt>
                <c:pt idx="1">
                  <c:v>11.1383230036</c:v>
                </c:pt>
                <c:pt idx="2">
                  <c:v>7.7580786719000008</c:v>
                </c:pt>
                <c:pt idx="3">
                  <c:v>8.0573294022800006</c:v>
                </c:pt>
                <c:pt idx="4">
                  <c:v>7.1734076292999989</c:v>
                </c:pt>
                <c:pt idx="5">
                  <c:v>4.2108162691000004</c:v>
                </c:pt>
                <c:pt idx="6">
                  <c:v>3.3619942948300006</c:v>
                </c:pt>
                <c:pt idx="7">
                  <c:v>6.7903641315499996</c:v>
                </c:pt>
                <c:pt idx="8">
                  <c:v>4.7392961800000002</c:v>
                </c:pt>
                <c:pt idx="9">
                  <c:v>4.1210068977800001</c:v>
                </c:pt>
                <c:pt idx="10">
                  <c:v>3.1420883630100001</c:v>
                </c:pt>
                <c:pt idx="11">
                  <c:v>2.3875298946000001</c:v>
                </c:pt>
                <c:pt idx="12">
                  <c:v>2.1158367383200001</c:v>
                </c:pt>
                <c:pt idx="13">
                  <c:v>1.4772102541999999</c:v>
                </c:pt>
                <c:pt idx="14">
                  <c:v>1.3799403814</c:v>
                </c:pt>
                <c:pt idx="15">
                  <c:v>1.5457812477399999</c:v>
                </c:pt>
              </c:numCache>
            </c:numRef>
          </c:val>
          <c:smooth val="0"/>
          <c:extLst>
            <c:ext xmlns:c16="http://schemas.microsoft.com/office/drawing/2014/chart" uri="{C3380CC4-5D6E-409C-BE32-E72D297353CC}">
              <c16:uniqueId val="{00000001-505A-4D86-A77C-66C27262487D}"/>
            </c:ext>
          </c:extLst>
        </c:ser>
        <c:dLbls>
          <c:showLegendKey val="0"/>
          <c:showVal val="0"/>
          <c:showCatName val="0"/>
          <c:showSerName val="0"/>
          <c:showPercent val="0"/>
          <c:showBubbleSize val="0"/>
        </c:dLbls>
        <c:marker val="1"/>
        <c:smooth val="0"/>
        <c:axId val="776277640"/>
        <c:axId val="776277312"/>
      </c:lineChart>
      <c:dateAx>
        <c:axId val="862122336"/>
        <c:scaling>
          <c:orientation val="minMax"/>
        </c:scaling>
        <c:delete val="0"/>
        <c:axPos val="b"/>
        <c:majorGridlines>
          <c:spPr>
            <a:ln w="3810" cap="flat" cmpd="sng" algn="ctr">
              <a:noFill/>
              <a:prstDash val="solid"/>
              <a:round/>
            </a:ln>
            <a:effectLst/>
          </c:spPr>
        </c:majorGridlines>
        <c:numFmt formatCode="mmm\-yy" sourceLinked="1"/>
        <c:majorTickMark val="out"/>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862118072"/>
        <c:crossesAt val="0"/>
        <c:auto val="1"/>
        <c:lblOffset val="100"/>
        <c:baseTimeUnit val="months"/>
      </c:dateAx>
      <c:valAx>
        <c:axId val="862118072"/>
        <c:scaling>
          <c:orientation val="minMax"/>
        </c:scaling>
        <c:delete val="0"/>
        <c:axPos val="l"/>
        <c:majorGridlines>
          <c:spPr>
            <a:ln w="3810" cap="flat" cmpd="sng" algn="ctr">
              <a:solidFill>
                <a:srgbClr val="D9D9D9"/>
              </a:solidFill>
              <a:prstDash val="solid"/>
              <a:round/>
            </a:ln>
            <a:effectLst/>
          </c:spPr>
        </c:majorGridlines>
        <c:numFmt formatCode="#,##0" sourceLinked="0"/>
        <c:majorTickMark val="out"/>
        <c:minorTickMark val="none"/>
        <c:tickLblPos val="nextTo"/>
        <c:spPr>
          <a:noFill/>
          <a:ln w="9525">
            <a:solidFill>
              <a:srgbClr val="000000"/>
            </a:solidFill>
            <a:prstDash val="solid"/>
          </a:ln>
          <a:effectLst/>
        </c:spPr>
        <c:txPr>
          <a:bodyPr rot="-6000000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crossAx val="862122336"/>
        <c:crosses val="autoZero"/>
        <c:crossBetween val="between"/>
      </c:valAx>
      <c:valAx>
        <c:axId val="776277312"/>
        <c:scaling>
          <c:orientation val="minMax"/>
        </c:scaling>
        <c:delete val="0"/>
        <c:axPos val="r"/>
        <c:numFmt formatCode="#,##0" sourceLinked="0"/>
        <c:majorTickMark val="out"/>
        <c:minorTickMark val="none"/>
        <c:tickLblPos val="nextTo"/>
        <c:spPr>
          <a:noFill/>
          <a:ln>
            <a:solidFill>
              <a:schemeClr val="accent4">
                <a:lumMod val="50000"/>
              </a:schemeClr>
            </a:solidFill>
          </a:ln>
          <a:effectLst/>
        </c:spPr>
        <c:txPr>
          <a:bodyPr rot="-60000000" spcFirstLastPara="1" vertOverflow="ellipsis" vert="horz" wrap="square" anchor="ctr" anchorCtr="1"/>
          <a:lstStyle/>
          <a:p>
            <a:pPr>
              <a:defRPr sz="1050" b="0" i="0" u="none" strike="noStrike" kern="1200" baseline="0">
                <a:solidFill>
                  <a:schemeClr val="accent4">
                    <a:lumMod val="50000"/>
                  </a:schemeClr>
                </a:solidFill>
                <a:latin typeface="+mn-lt"/>
                <a:ea typeface="+mn-ea"/>
                <a:cs typeface="+mn-cs"/>
              </a:defRPr>
            </a:pPr>
            <a:endParaRPr lang="fr-FR"/>
          </a:p>
        </c:txPr>
        <c:crossAx val="776277640"/>
        <c:crosses val="max"/>
        <c:crossBetween val="between"/>
      </c:valAx>
      <c:dateAx>
        <c:axId val="776277640"/>
        <c:scaling>
          <c:orientation val="minMax"/>
        </c:scaling>
        <c:delete val="1"/>
        <c:axPos val="b"/>
        <c:numFmt formatCode="mmm\-yy" sourceLinked="1"/>
        <c:majorTickMark val="out"/>
        <c:minorTickMark val="none"/>
        <c:tickLblPos val="nextTo"/>
        <c:crossAx val="776277312"/>
        <c:crosses val="autoZero"/>
        <c:auto val="1"/>
        <c:lblOffset val="100"/>
        <c:baseTimeUnit val="months"/>
      </c:dateAx>
      <c:spPr>
        <a:noFill/>
        <a:ln w="25400">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rgbClr val="000000"/>
              </a:solidFill>
              <a:latin typeface="Calibri"/>
              <a:ea typeface="Calibri"/>
              <a:cs typeface="Calibri"/>
            </a:defRPr>
          </a:pPr>
          <a:endParaRPr lang="fr-FR"/>
        </a:p>
      </c:txPr>
    </c:legend>
    <c:plotVisOnly val="1"/>
    <c:dispBlanksAs val="gap"/>
    <c:showDLblsOverMax val="0"/>
  </c:chart>
  <c:spPr>
    <a:solidFill>
      <a:schemeClr val="bg1"/>
    </a:solidFill>
    <a:ln w="25400"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899761614047329E-2"/>
          <c:y val="3.5608308605341248E-2"/>
          <c:w val="0.43410736089307511"/>
          <c:h val="0.93039089698357424"/>
        </c:manualLayout>
      </c:layout>
      <c:doughnutChart>
        <c:varyColors val="1"/>
        <c:ser>
          <c:idx val="1"/>
          <c:order val="0"/>
          <c:tx>
            <c:strRef>
              <c:f>'F2.PGE_Secteur'!$A$7:$A$8</c:f>
              <c:strCache>
                <c:ptCount val="1"/>
                <c:pt idx="0">
                  <c:v>déc-21</c:v>
                </c:pt>
              </c:strCache>
            </c:strRef>
          </c:tx>
          <c:dPt>
            <c:idx val="0"/>
            <c:bubble3D val="0"/>
            <c:spPr>
              <a:solidFill>
                <a:schemeClr val="accent1"/>
              </a:solidFill>
              <a:ln>
                <a:noFill/>
              </a:ln>
              <a:effectLst/>
            </c:spPr>
            <c:extLst>
              <c:ext xmlns:c16="http://schemas.microsoft.com/office/drawing/2014/chart" uri="{C3380CC4-5D6E-409C-BE32-E72D297353CC}">
                <c16:uniqueId val="{00000001-1FC8-40F0-BC62-5FE64120C772}"/>
              </c:ext>
            </c:extLst>
          </c:dPt>
          <c:dPt>
            <c:idx val="1"/>
            <c:bubble3D val="0"/>
            <c:spPr>
              <a:solidFill>
                <a:schemeClr val="accent2"/>
              </a:solidFill>
              <a:ln>
                <a:noFill/>
              </a:ln>
              <a:effectLst/>
            </c:spPr>
            <c:extLst>
              <c:ext xmlns:c16="http://schemas.microsoft.com/office/drawing/2014/chart" uri="{C3380CC4-5D6E-409C-BE32-E72D297353CC}">
                <c16:uniqueId val="{00000003-1FC8-40F0-BC62-5FE64120C772}"/>
              </c:ext>
            </c:extLst>
          </c:dPt>
          <c:dPt>
            <c:idx val="2"/>
            <c:bubble3D val="0"/>
            <c:spPr>
              <a:solidFill>
                <a:schemeClr val="accent3"/>
              </a:solidFill>
              <a:ln>
                <a:noFill/>
              </a:ln>
              <a:effectLst/>
            </c:spPr>
            <c:extLst>
              <c:ext xmlns:c16="http://schemas.microsoft.com/office/drawing/2014/chart" uri="{C3380CC4-5D6E-409C-BE32-E72D297353CC}">
                <c16:uniqueId val="{00000005-1FC8-40F0-BC62-5FE64120C772}"/>
              </c:ext>
            </c:extLst>
          </c:dPt>
          <c:dPt>
            <c:idx val="3"/>
            <c:bubble3D val="0"/>
            <c:spPr>
              <a:solidFill>
                <a:schemeClr val="accent4"/>
              </a:solidFill>
              <a:ln>
                <a:noFill/>
              </a:ln>
              <a:effectLst/>
            </c:spPr>
            <c:extLst>
              <c:ext xmlns:c16="http://schemas.microsoft.com/office/drawing/2014/chart" uri="{C3380CC4-5D6E-409C-BE32-E72D297353CC}">
                <c16:uniqueId val="{00000007-1FC8-40F0-BC62-5FE64120C772}"/>
              </c:ext>
            </c:extLst>
          </c:dPt>
          <c:dPt>
            <c:idx val="4"/>
            <c:bubble3D val="0"/>
            <c:spPr>
              <a:solidFill>
                <a:schemeClr val="accent5"/>
              </a:solidFill>
              <a:ln>
                <a:noFill/>
              </a:ln>
              <a:effectLst/>
            </c:spPr>
            <c:extLst>
              <c:ext xmlns:c16="http://schemas.microsoft.com/office/drawing/2014/chart" uri="{C3380CC4-5D6E-409C-BE32-E72D297353CC}">
                <c16:uniqueId val="{00000009-1FC8-40F0-BC62-5FE64120C772}"/>
              </c:ext>
            </c:extLst>
          </c:dPt>
          <c:dPt>
            <c:idx val="5"/>
            <c:bubble3D val="0"/>
            <c:spPr>
              <a:solidFill>
                <a:schemeClr val="accent6"/>
              </a:solidFill>
              <a:ln>
                <a:noFill/>
              </a:ln>
              <a:effectLst/>
            </c:spPr>
            <c:extLst>
              <c:ext xmlns:c16="http://schemas.microsoft.com/office/drawing/2014/chart" uri="{C3380CC4-5D6E-409C-BE32-E72D297353CC}">
                <c16:uniqueId val="{0000000B-1FC8-40F0-BC62-5FE64120C772}"/>
              </c:ext>
            </c:extLst>
          </c:dPt>
          <c:dLbls>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'F2.PGE_Secteur'!$B$6:$G$6</c:f>
              <c:strCache>
                <c:ptCount val="6"/>
                <c:pt idx="0">
                  <c:v>Construction</c:v>
                </c:pt>
                <c:pt idx="1">
                  <c:v>Commerce Réparation automobiles</c:v>
                </c:pt>
                <c:pt idx="2">
                  <c:v>Transport Entreposage</c:v>
                </c:pt>
                <c:pt idx="3">
                  <c:v>Activités de services administratifs et de soutien</c:v>
                </c:pt>
                <c:pt idx="4">
                  <c:v>Production Distribution d'eau</c:v>
                </c:pt>
                <c:pt idx="5">
                  <c:v>Information Communication</c:v>
                </c:pt>
              </c:strCache>
            </c:strRef>
          </c:cat>
          <c:val>
            <c:numRef>
              <c:f>'F2.PGE_Secteur'!$B$8:$G$8</c:f>
              <c:numCache>
                <c:formatCode>0%</c:formatCode>
                <c:ptCount val="6"/>
                <c:pt idx="0">
                  <c:v>0.22681924150692354</c:v>
                </c:pt>
                <c:pt idx="1">
                  <c:v>0.15876857332855737</c:v>
                </c:pt>
                <c:pt idx="2">
                  <c:v>8.4351310090933121E-2</c:v>
                </c:pt>
                <c:pt idx="3">
                  <c:v>8.2102454269603081E-2</c:v>
                </c:pt>
                <c:pt idx="4">
                  <c:v>7.7895655941063957E-2</c:v>
                </c:pt>
                <c:pt idx="5">
                  <c:v>7.5268769864865512E-2</c:v>
                </c:pt>
              </c:numCache>
            </c:numRef>
          </c:val>
          <c:extLst>
            <c:ext xmlns:c16="http://schemas.microsoft.com/office/drawing/2014/chart" uri="{C3380CC4-5D6E-409C-BE32-E72D297353CC}">
              <c16:uniqueId val="{0000000C-1FC8-40F0-BC62-5FE64120C772}"/>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53344666482308933"/>
          <c:y val="2.1522621245044657E-2"/>
          <c:w val="0.46655328798185941"/>
          <c:h val="0.95763608183991833"/>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25400" cap="flat" cmpd="sng" algn="ctr">
      <a:noFill/>
      <a:round/>
    </a:ln>
    <a:effectLst/>
  </c:spPr>
  <c:txPr>
    <a:bodyPr/>
    <a:lstStyle/>
    <a:p>
      <a:pPr>
        <a:defRPr sz="12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3">
  <a:schemeClr val="accent3"/>
</cs:colorStyle>
</file>

<file path=xl/charts/colors15.xml><?xml version="1.0" encoding="utf-8"?>
<cs:colorStyle xmlns:cs="http://schemas.microsoft.com/office/drawing/2012/chartStyle" xmlns:a="http://schemas.openxmlformats.org/drawingml/2006/main" meth="withinLinearReversed" id="23">
  <a:schemeClr val="accent3"/>
</cs:colorStyle>
</file>

<file path=xl/charts/colors16.xml><?xml version="1.0" encoding="utf-8"?>
<cs:colorStyle xmlns:cs="http://schemas.microsoft.com/office/drawing/2012/chartStyle" xmlns:a="http://schemas.openxmlformats.org/drawingml/2006/main" meth="withinLinearReversed" id="23">
  <a:schemeClr val="accent3"/>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3">
  <a:schemeClr val="accent3"/>
</cs:colorStyle>
</file>

<file path=xl/charts/colors21.xml><?xml version="1.0" encoding="utf-8"?>
<cs:colorStyle xmlns:cs="http://schemas.microsoft.com/office/drawing/2012/chartStyle" xmlns:a="http://schemas.openxmlformats.org/drawingml/2006/main" meth="withinLinearReversed" id="25">
  <a:schemeClr val="accent5"/>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24.xml><?xml version="1.0" encoding="utf-8"?>
<cs:colorStyle xmlns:cs="http://schemas.microsoft.com/office/drawing/2012/chartStyle" xmlns:a="http://schemas.openxmlformats.org/drawingml/2006/main" meth="withinLinear" id="18">
  <a:schemeClr val="accent5"/>
</cs:colorStyle>
</file>

<file path=xl/charts/colors25.xml><?xml version="1.0" encoding="utf-8"?>
<cs:colorStyle xmlns:cs="http://schemas.microsoft.com/office/drawing/2012/chartStyle" xmlns:a="http://schemas.openxmlformats.org/drawingml/2006/main" meth="withinLinearReversed" id="25">
  <a:schemeClr val="accent5"/>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135">
  <cs:axisTitle>
    <cs:lnRef idx="0"/>
    <cs:fillRef idx="0"/>
    <cs:effectRef idx="0"/>
    <cs:fontRef idx="minor">
      <a:schemeClr val="dk1"/>
    </cs:fontRef>
    <cs:defRPr sz="1000" b="1" kern="1200"/>
  </cs:axisTitle>
  <cs:categoryAxis>
    <cs:lnRef idx="1">
      <a:schemeClr val="dk1">
        <a:tint val="75000"/>
      </a:schemeClr>
    </cs:lnRef>
    <cs:fillRef idx="0"/>
    <cs:effectRef idx="0"/>
    <cs:fontRef idx="minor">
      <a:schemeClr val="dk1"/>
    </cs:fontRef>
    <cs:spPr>
      <a:ln>
        <a:round/>
      </a:ln>
    </cs:spPr>
    <cs:defRPr sz="1000" kern="1200"/>
  </cs:categoryAxis>
  <cs:chartArea>
    <cs:lnRef idx="1">
      <a:schemeClr val="dk1">
        <a:tint val="75000"/>
      </a:schemeClr>
    </cs:lnRef>
    <cs:fillRef idx="1">
      <a:schemeClr val="lt1"/>
    </cs:fillRef>
    <cs:effectRef idx="0"/>
    <cs:fontRef idx="minor">
      <a:schemeClr val="dk1"/>
    </cs:fontRef>
    <cs:spPr>
      <a:ln>
        <a:round/>
      </a:ln>
    </cs:spPr>
    <cs:defRPr sz="1000" kern="1200"/>
  </cs:chartArea>
  <cs:dataLabel>
    <cs:lnRef idx="0"/>
    <cs:fillRef idx="0"/>
    <cs:effectRef idx="0"/>
    <cs:fontRef idx="minor">
      <a:schemeClr val="dk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mods="ignoreCSTransforms">
      <cs:styleClr val="0">
        <a:shade val="50000"/>
      </cs:styleClr>
    </cs:lnRef>
    <cs:fillRef idx="1">
      <cs:styleClr val="auto"/>
    </cs:fillRef>
    <cs:effectRef idx="0"/>
    <cs:fontRef idx="minor">
      <a:schemeClr val="dk1"/>
    </cs:fontRef>
    <cs:spPr>
      <a:ln>
        <a:round/>
      </a:ln>
    </cs:spPr>
  </cs:dataPoint>
  <cs:dataPoint3D>
    <cs:lnRef idx="1" mods="ignoreCSTransforms">
      <cs:styleClr val="0">
        <a:shade val="50000"/>
      </cs:styleClr>
    </cs:lnRef>
    <cs:fillRef idx="1">
      <cs:styleClr val="auto"/>
    </cs:fillRef>
    <cs:effectRef idx="0"/>
    <cs:fontRef idx="minor">
      <a:schemeClr val="dk1"/>
    </cs:fontRef>
    <cs:spPr>
      <a:ln>
        <a:round/>
      </a:ln>
    </cs:spPr>
  </cs:dataPoint3D>
  <cs:dataPointLine>
    <cs:lnRef idx="1">
      <cs:styleClr val="auto"/>
    </cs:lnRef>
    <cs:lineWidthScale>5</cs:lineWidthScale>
    <cs:fillRef idx="0"/>
    <cs:effectRef idx="0"/>
    <cs:fontRef idx="minor">
      <a:schemeClr val="dk1"/>
    </cs:fontRef>
    <cs:spPr>
      <a:ln cap="rnd">
        <a:round/>
      </a:ln>
    </cs:spPr>
  </cs:dataPointLine>
  <cs:dataPointMarker>
    <cs:lnRef idx="1">
      <cs:styleClr val="auto"/>
    </cs:lnRef>
    <cs:fillRef idx="1">
      <cs:styleClr val="auto"/>
    </cs:fillRef>
    <cs:effectRef idx="0"/>
    <cs:fontRef idx="minor">
      <a:schemeClr val="dk1"/>
    </cs:fontRef>
    <cs:spPr>
      <a:ln>
        <a:round/>
      </a:ln>
    </cs:spPr>
  </cs:dataPointMarker>
  <cs:dataPointMarkerLayout/>
  <cs:dataPointWireframe>
    <cs:lnRef idx="1">
      <cs:styleClr val="auto"/>
    </cs:lnRef>
    <cs:fillRef idx="0"/>
    <cs:effectRef idx="0"/>
    <cs:fontRef idx="minor">
      <a:schemeClr val="dk1"/>
    </cs:fontRef>
    <cs:spPr>
      <a:ln>
        <a:round/>
      </a:ln>
    </cs:spPr>
  </cs:dataPointWireframe>
  <cs:dataTable>
    <cs:lnRef idx="1">
      <a:schemeClr val="dk1">
        <a:tint val="75000"/>
      </a:schemeClr>
    </cs:lnRef>
    <cs:fillRef idx="0"/>
    <cs:effectRef idx="0"/>
    <cs:fontRef idx="minor">
      <a:schemeClr val="dk1"/>
    </cs:fontRef>
    <cs:spPr>
      <a:ln>
        <a:round/>
      </a:ln>
    </cs:spPr>
    <cs:defRPr sz="1000" kern="1200"/>
  </cs:dataTable>
  <cs:downBar>
    <cs:lnRef idx="1" mods="ignoreCSTransforms">
      <cs:styleClr val="0">
        <a:shade val="25000"/>
      </cs:styleClr>
    </cs:lnRef>
    <cs:fillRef idx="1" mods="ignoreCSTransforms">
      <cs:styleClr val="0">
        <a:shade val="25000"/>
      </cs:styleClr>
    </cs:fillRef>
    <cs:effectRef idx="0"/>
    <cs:fontRef idx="minor">
      <a:schemeClr val="dk1"/>
    </cs:fontRef>
    <cs:spPr>
      <a:ln>
        <a:round/>
      </a:ln>
    </cs:spPr>
  </cs:downBar>
  <cs:dropLine>
    <cs:lnRef idx="1">
      <a:schemeClr val="dk1"/>
    </cs:lnRef>
    <cs:fillRef idx="0"/>
    <cs:effectRef idx="0"/>
    <cs:fontRef idx="minor">
      <a:schemeClr val="dk1"/>
    </cs:fontRef>
    <cs:spPr>
      <a:ln>
        <a:round/>
      </a:ln>
    </cs:spPr>
  </cs:dropLine>
  <cs:errorBar>
    <cs:lnRef idx="1">
      <a:schemeClr val="dk1"/>
    </cs:lnRef>
    <cs:fillRef idx="1">
      <a:schemeClr val="dk1"/>
    </cs:fillRef>
    <cs:effectRef idx="0"/>
    <cs:fontRef idx="minor">
      <a:schemeClr val="dk1"/>
    </cs:fontRef>
    <cs:spPr>
      <a:ln>
        <a:round/>
      </a:ln>
    </cs:spPr>
  </cs:errorBar>
  <cs:floor>
    <cs:lnRef idx="1">
      <a:schemeClr val="dk1">
        <a:tint val="75000"/>
      </a:schemeClr>
    </cs:lnRef>
    <cs:fillRef idx="1" mods="ignoreCSTransforms">
      <cs:styleClr val="0">
        <a:tint val="20000"/>
      </cs:styleClr>
    </cs:fillRef>
    <cs:effectRef idx="0"/>
    <cs:fontRef idx="minor">
      <a:schemeClr val="dk1"/>
    </cs:fontRef>
    <cs:spPr>
      <a:ln>
        <a:round/>
      </a:ln>
    </cs:spPr>
  </cs:floor>
  <cs:gridlineMajor>
    <cs:lnRef idx="1">
      <a:schemeClr val="dk1">
        <a:tint val="75000"/>
      </a:schemeClr>
    </cs:lnRef>
    <cs:fillRef idx="0"/>
    <cs:effectRef idx="0"/>
    <cs:fontRef idx="minor">
      <a:schemeClr val="dk1"/>
    </cs:fontRef>
    <cs:spPr>
      <a:ln>
        <a:round/>
      </a:ln>
    </cs:spPr>
  </cs:gridlineMajor>
  <cs:gridlineMinor>
    <cs:lnRef idx="1">
      <a:schemeClr val="dk1">
        <a:tint val="50000"/>
      </a:schemeClr>
    </cs:lnRef>
    <cs:fillRef idx="0"/>
    <cs:effectRef idx="0"/>
    <cs:fontRef idx="minor">
      <a:schemeClr val="dk1"/>
    </cs:fontRef>
    <cs:spPr>
      <a:ln>
        <a:round/>
      </a:ln>
    </cs:spPr>
  </cs:gridlineMinor>
  <cs:hiLoLine>
    <cs:lnRef idx="1">
      <a:schemeClr val="dk1"/>
    </cs:lnRef>
    <cs:fillRef idx="0"/>
    <cs:effectRef idx="0"/>
    <cs:fontRef idx="minor">
      <a:schemeClr val="dk1"/>
    </cs:fontRef>
    <cs:spPr>
      <a:ln>
        <a:round/>
      </a:ln>
    </cs:spPr>
  </cs:hiLoLine>
  <cs:leaderLine>
    <cs:lnRef idx="1">
      <a:schemeClr val="dk1"/>
    </cs:lnRef>
    <cs:fillRef idx="0"/>
    <cs:effectRef idx="0"/>
    <cs:fontRef idx="minor">
      <a:schemeClr val="dk1"/>
    </cs:fontRef>
    <cs:spPr>
      <a:ln>
        <a:round/>
      </a:ln>
    </cs:spPr>
  </cs:leaderLine>
  <cs:legend>
    <cs:lnRef idx="0"/>
    <cs:fillRef idx="0"/>
    <cs:effectRef idx="0"/>
    <cs:fontRef idx="minor">
      <a:schemeClr val="dk1"/>
    </cs:fontRef>
    <cs:defRPr sz="1000" kern="1200"/>
  </cs:legend>
  <cs:plotArea>
    <cs:lnRef idx="0"/>
    <cs:fillRef idx="1" mods="ignoreCSTransforms">
      <cs:styleClr val="0">
        <a:tint val="20000"/>
      </cs:styleClr>
    </cs:fillRef>
    <cs:effectRef idx="0"/>
    <cs:fontRef idx="minor">
      <a:schemeClr val="dk1"/>
    </cs:fontRef>
  </cs:plotArea>
  <cs:plotArea3D>
    <cs:lnRef idx="0"/>
    <cs:fillRef idx="0"/>
    <cs:effectRef idx="0"/>
    <cs:fontRef idx="minor">
      <a:schemeClr val="dk1"/>
    </cs:fontRef>
  </cs:plotArea3D>
  <cs:seriesAxis>
    <cs:lnRef idx="1">
      <a:schemeClr val="dk1">
        <a:tint val="75000"/>
      </a:schemeClr>
    </cs:lnRef>
    <cs:fillRef idx="0"/>
    <cs:effectRef idx="0"/>
    <cs:fontRef idx="minor">
      <a:schemeClr val="dk1"/>
    </cs:fontRef>
    <cs:spPr>
      <a:ln>
        <a:round/>
      </a:ln>
    </cs:spPr>
    <cs:defRPr sz="1000" kern="1200"/>
  </cs:seriesAxis>
  <cs:seriesLine>
    <cs:lnRef idx="1">
      <a:schemeClr val="dk1"/>
    </cs:lnRef>
    <cs:fillRef idx="0"/>
    <cs:effectRef idx="0"/>
    <cs:fontRef idx="minor">
      <a:schemeClr val="dk1"/>
    </cs:fontRef>
    <cs:spPr>
      <a:ln>
        <a:round/>
      </a:ln>
    </cs:spPr>
  </cs:seriesLine>
  <cs:title>
    <cs:lnRef idx="0"/>
    <cs:fillRef idx="0"/>
    <cs:effectRef idx="0"/>
    <cs:fontRef idx="minor">
      <a:schemeClr val="dk1"/>
    </cs:fontRef>
    <cs:defRPr sz="1800" b="1" kern="1200"/>
  </cs:title>
  <cs:trendline>
    <cs:lnRef idx="1">
      <a:schemeClr val="dk1"/>
    </cs:lnRef>
    <cs:fillRef idx="0"/>
    <cs:effectRef idx="0"/>
    <cs:fontRef idx="minor">
      <a:schemeClr val="dk1"/>
    </cs:fontRef>
    <cs:spPr>
      <a:ln cap="rnd">
        <a:round/>
      </a:ln>
    </cs:spPr>
  </cs:trendline>
  <cs:trendlineLabel>
    <cs:lnRef idx="0"/>
    <cs:fillRef idx="0"/>
    <cs:effectRef idx="0"/>
    <cs:fontRef idx="minor">
      <a:schemeClr val="dk1"/>
    </cs:fontRef>
    <cs:defRPr sz="1000" kern="1200"/>
  </cs:trendlineLabel>
  <cs:upBar>
    <cs:lnRef idx="1" mods="ignoreCSTransforms">
      <cs:styleClr val="0">
        <a:shade val="25000"/>
      </cs:styleClr>
    </cs:lnRef>
    <cs:fillRef idx="1">
      <a:schemeClr val="lt1"/>
    </cs:fillRef>
    <cs:effectRef idx="0"/>
    <cs:fontRef idx="minor">
      <a:schemeClr val="dk1"/>
    </cs:fontRef>
    <cs:spPr>
      <a:ln>
        <a:round/>
      </a:ln>
    </cs:spPr>
  </cs:upBar>
  <cs:valueAxis>
    <cs:lnRef idx="1">
      <a:schemeClr val="dk1">
        <a:tint val="75000"/>
      </a:schemeClr>
    </cs:lnRef>
    <cs:fillRef idx="0"/>
    <cs:effectRef idx="0"/>
    <cs:fontRef idx="minor">
      <a:schemeClr val="dk1"/>
    </cs:fontRef>
    <cs:spPr>
      <a:ln>
        <a:round/>
      </a:ln>
    </cs:spPr>
    <cs:defRPr sz="1000" kern="1200"/>
  </cs:valueAxis>
  <cs:wall>
    <cs:lnRef idx="0"/>
    <cs:fillRef idx="1" mods="ignoreCSTransforms">
      <cs:styleClr val="0">
        <a:tint val="20000"/>
      </cs:styleClr>
    </cs:fillRef>
    <cs:effectRef idx="0"/>
    <cs:fontRef idx="minor">
      <a:schemeClr val="dk1"/>
    </cs:fontRef>
  </cs:wall>
</cs:chartStyle>
</file>

<file path=xl/charts/style34.xml><?xml version="1.0" encoding="utf-8"?>
<cs:chartStyle xmlns:cs="http://schemas.microsoft.com/office/drawing/2012/chartStyle" xmlns:a="http://schemas.openxmlformats.org/drawingml/2006/main" id="135">
  <cs:axisTitle>
    <cs:lnRef idx="0"/>
    <cs:fillRef idx="0"/>
    <cs:effectRef idx="0"/>
    <cs:fontRef idx="minor">
      <a:schemeClr val="dk1"/>
    </cs:fontRef>
    <cs:defRPr sz="1000" b="1" kern="1200"/>
  </cs:axisTitle>
  <cs:categoryAxis>
    <cs:lnRef idx="1">
      <a:schemeClr val="dk1">
        <a:tint val="75000"/>
      </a:schemeClr>
    </cs:lnRef>
    <cs:fillRef idx="0"/>
    <cs:effectRef idx="0"/>
    <cs:fontRef idx="minor">
      <a:schemeClr val="dk1"/>
    </cs:fontRef>
    <cs:spPr>
      <a:ln>
        <a:round/>
      </a:ln>
    </cs:spPr>
    <cs:defRPr sz="1000" kern="1200"/>
  </cs:categoryAxis>
  <cs:chartArea>
    <cs:lnRef idx="1">
      <a:schemeClr val="dk1">
        <a:tint val="75000"/>
      </a:schemeClr>
    </cs:lnRef>
    <cs:fillRef idx="1">
      <a:schemeClr val="lt1"/>
    </cs:fillRef>
    <cs:effectRef idx="0"/>
    <cs:fontRef idx="minor">
      <a:schemeClr val="dk1"/>
    </cs:fontRef>
    <cs:spPr>
      <a:ln>
        <a:round/>
      </a:ln>
    </cs:spPr>
    <cs:defRPr sz="1000" kern="1200"/>
  </cs:chartArea>
  <cs:dataLabel>
    <cs:lnRef idx="0"/>
    <cs:fillRef idx="0"/>
    <cs:effectRef idx="0"/>
    <cs:fontRef idx="minor">
      <a:schemeClr val="dk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mods="ignoreCSTransforms">
      <cs:styleClr val="0">
        <a:shade val="50000"/>
      </cs:styleClr>
    </cs:lnRef>
    <cs:fillRef idx="1">
      <cs:styleClr val="auto"/>
    </cs:fillRef>
    <cs:effectRef idx="0"/>
    <cs:fontRef idx="minor">
      <a:schemeClr val="dk1"/>
    </cs:fontRef>
    <cs:spPr>
      <a:ln>
        <a:round/>
      </a:ln>
    </cs:spPr>
  </cs:dataPoint>
  <cs:dataPoint3D>
    <cs:lnRef idx="1" mods="ignoreCSTransforms">
      <cs:styleClr val="0">
        <a:shade val="50000"/>
      </cs:styleClr>
    </cs:lnRef>
    <cs:fillRef idx="1">
      <cs:styleClr val="auto"/>
    </cs:fillRef>
    <cs:effectRef idx="0"/>
    <cs:fontRef idx="minor">
      <a:schemeClr val="dk1"/>
    </cs:fontRef>
    <cs:spPr>
      <a:ln>
        <a:round/>
      </a:ln>
    </cs:spPr>
  </cs:dataPoint3D>
  <cs:dataPointLine>
    <cs:lnRef idx="1">
      <cs:styleClr val="auto"/>
    </cs:lnRef>
    <cs:lineWidthScale>5</cs:lineWidthScale>
    <cs:fillRef idx="0"/>
    <cs:effectRef idx="0"/>
    <cs:fontRef idx="minor">
      <a:schemeClr val="dk1"/>
    </cs:fontRef>
    <cs:spPr>
      <a:ln cap="rnd">
        <a:round/>
      </a:ln>
    </cs:spPr>
  </cs:dataPointLine>
  <cs:dataPointMarker>
    <cs:lnRef idx="1">
      <cs:styleClr val="auto"/>
    </cs:lnRef>
    <cs:fillRef idx="1">
      <cs:styleClr val="auto"/>
    </cs:fillRef>
    <cs:effectRef idx="0"/>
    <cs:fontRef idx="minor">
      <a:schemeClr val="dk1"/>
    </cs:fontRef>
    <cs:spPr>
      <a:ln>
        <a:round/>
      </a:ln>
    </cs:spPr>
  </cs:dataPointMarker>
  <cs:dataPointMarkerLayout/>
  <cs:dataPointWireframe>
    <cs:lnRef idx="1">
      <cs:styleClr val="auto"/>
    </cs:lnRef>
    <cs:fillRef idx="0"/>
    <cs:effectRef idx="0"/>
    <cs:fontRef idx="minor">
      <a:schemeClr val="dk1"/>
    </cs:fontRef>
    <cs:spPr>
      <a:ln>
        <a:round/>
      </a:ln>
    </cs:spPr>
  </cs:dataPointWireframe>
  <cs:dataTable>
    <cs:lnRef idx="1">
      <a:schemeClr val="dk1">
        <a:tint val="75000"/>
      </a:schemeClr>
    </cs:lnRef>
    <cs:fillRef idx="0"/>
    <cs:effectRef idx="0"/>
    <cs:fontRef idx="minor">
      <a:schemeClr val="dk1"/>
    </cs:fontRef>
    <cs:spPr>
      <a:ln>
        <a:round/>
      </a:ln>
    </cs:spPr>
    <cs:defRPr sz="1000" kern="1200"/>
  </cs:dataTable>
  <cs:downBar>
    <cs:lnRef idx="1" mods="ignoreCSTransforms">
      <cs:styleClr val="0">
        <a:shade val="25000"/>
      </cs:styleClr>
    </cs:lnRef>
    <cs:fillRef idx="1" mods="ignoreCSTransforms">
      <cs:styleClr val="0">
        <a:shade val="25000"/>
      </cs:styleClr>
    </cs:fillRef>
    <cs:effectRef idx="0"/>
    <cs:fontRef idx="minor">
      <a:schemeClr val="dk1"/>
    </cs:fontRef>
    <cs:spPr>
      <a:ln>
        <a:round/>
      </a:ln>
    </cs:spPr>
  </cs:downBar>
  <cs:dropLine>
    <cs:lnRef idx="1">
      <a:schemeClr val="dk1"/>
    </cs:lnRef>
    <cs:fillRef idx="0"/>
    <cs:effectRef idx="0"/>
    <cs:fontRef idx="minor">
      <a:schemeClr val="dk1"/>
    </cs:fontRef>
    <cs:spPr>
      <a:ln>
        <a:round/>
      </a:ln>
    </cs:spPr>
  </cs:dropLine>
  <cs:errorBar>
    <cs:lnRef idx="1">
      <a:schemeClr val="dk1"/>
    </cs:lnRef>
    <cs:fillRef idx="1">
      <a:schemeClr val="dk1"/>
    </cs:fillRef>
    <cs:effectRef idx="0"/>
    <cs:fontRef idx="minor">
      <a:schemeClr val="dk1"/>
    </cs:fontRef>
    <cs:spPr>
      <a:ln>
        <a:round/>
      </a:ln>
    </cs:spPr>
  </cs:errorBar>
  <cs:floor>
    <cs:lnRef idx="1">
      <a:schemeClr val="dk1">
        <a:tint val="75000"/>
      </a:schemeClr>
    </cs:lnRef>
    <cs:fillRef idx="1" mods="ignoreCSTransforms">
      <cs:styleClr val="0">
        <a:tint val="20000"/>
      </cs:styleClr>
    </cs:fillRef>
    <cs:effectRef idx="0"/>
    <cs:fontRef idx="minor">
      <a:schemeClr val="dk1"/>
    </cs:fontRef>
    <cs:spPr>
      <a:ln>
        <a:round/>
      </a:ln>
    </cs:spPr>
  </cs:floor>
  <cs:gridlineMajor>
    <cs:lnRef idx="1">
      <a:schemeClr val="dk1">
        <a:tint val="75000"/>
      </a:schemeClr>
    </cs:lnRef>
    <cs:fillRef idx="0"/>
    <cs:effectRef idx="0"/>
    <cs:fontRef idx="minor">
      <a:schemeClr val="dk1"/>
    </cs:fontRef>
    <cs:spPr>
      <a:ln>
        <a:round/>
      </a:ln>
    </cs:spPr>
  </cs:gridlineMajor>
  <cs:gridlineMinor>
    <cs:lnRef idx="1">
      <a:schemeClr val="dk1">
        <a:tint val="50000"/>
      </a:schemeClr>
    </cs:lnRef>
    <cs:fillRef idx="0"/>
    <cs:effectRef idx="0"/>
    <cs:fontRef idx="minor">
      <a:schemeClr val="dk1"/>
    </cs:fontRef>
    <cs:spPr>
      <a:ln>
        <a:round/>
      </a:ln>
    </cs:spPr>
  </cs:gridlineMinor>
  <cs:hiLoLine>
    <cs:lnRef idx="1">
      <a:schemeClr val="dk1"/>
    </cs:lnRef>
    <cs:fillRef idx="0"/>
    <cs:effectRef idx="0"/>
    <cs:fontRef idx="minor">
      <a:schemeClr val="dk1"/>
    </cs:fontRef>
    <cs:spPr>
      <a:ln>
        <a:round/>
      </a:ln>
    </cs:spPr>
  </cs:hiLoLine>
  <cs:leaderLine>
    <cs:lnRef idx="1">
      <a:schemeClr val="dk1"/>
    </cs:lnRef>
    <cs:fillRef idx="0"/>
    <cs:effectRef idx="0"/>
    <cs:fontRef idx="minor">
      <a:schemeClr val="dk1"/>
    </cs:fontRef>
    <cs:spPr>
      <a:ln>
        <a:round/>
      </a:ln>
    </cs:spPr>
  </cs:leaderLine>
  <cs:legend>
    <cs:lnRef idx="0"/>
    <cs:fillRef idx="0"/>
    <cs:effectRef idx="0"/>
    <cs:fontRef idx="minor">
      <a:schemeClr val="dk1"/>
    </cs:fontRef>
    <cs:defRPr sz="1000" kern="1200"/>
  </cs:legend>
  <cs:plotArea>
    <cs:lnRef idx="0"/>
    <cs:fillRef idx="1" mods="ignoreCSTransforms">
      <cs:styleClr val="0">
        <a:tint val="20000"/>
      </cs:styleClr>
    </cs:fillRef>
    <cs:effectRef idx="0"/>
    <cs:fontRef idx="minor">
      <a:schemeClr val="dk1"/>
    </cs:fontRef>
  </cs:plotArea>
  <cs:plotArea3D>
    <cs:lnRef idx="0"/>
    <cs:fillRef idx="0"/>
    <cs:effectRef idx="0"/>
    <cs:fontRef idx="minor">
      <a:schemeClr val="dk1"/>
    </cs:fontRef>
  </cs:plotArea3D>
  <cs:seriesAxis>
    <cs:lnRef idx="1">
      <a:schemeClr val="dk1">
        <a:tint val="75000"/>
      </a:schemeClr>
    </cs:lnRef>
    <cs:fillRef idx="0"/>
    <cs:effectRef idx="0"/>
    <cs:fontRef idx="minor">
      <a:schemeClr val="dk1"/>
    </cs:fontRef>
    <cs:spPr>
      <a:ln>
        <a:round/>
      </a:ln>
    </cs:spPr>
    <cs:defRPr sz="1000" kern="1200"/>
  </cs:seriesAxis>
  <cs:seriesLine>
    <cs:lnRef idx="1">
      <a:schemeClr val="dk1"/>
    </cs:lnRef>
    <cs:fillRef idx="0"/>
    <cs:effectRef idx="0"/>
    <cs:fontRef idx="minor">
      <a:schemeClr val="dk1"/>
    </cs:fontRef>
    <cs:spPr>
      <a:ln>
        <a:round/>
      </a:ln>
    </cs:spPr>
  </cs:seriesLine>
  <cs:title>
    <cs:lnRef idx="0"/>
    <cs:fillRef idx="0"/>
    <cs:effectRef idx="0"/>
    <cs:fontRef idx="minor">
      <a:schemeClr val="dk1"/>
    </cs:fontRef>
    <cs:defRPr sz="1800" b="1" kern="1200"/>
  </cs:title>
  <cs:trendline>
    <cs:lnRef idx="1">
      <a:schemeClr val="dk1"/>
    </cs:lnRef>
    <cs:fillRef idx="0"/>
    <cs:effectRef idx="0"/>
    <cs:fontRef idx="minor">
      <a:schemeClr val="dk1"/>
    </cs:fontRef>
    <cs:spPr>
      <a:ln cap="rnd">
        <a:round/>
      </a:ln>
    </cs:spPr>
  </cs:trendline>
  <cs:trendlineLabel>
    <cs:lnRef idx="0"/>
    <cs:fillRef idx="0"/>
    <cs:effectRef idx="0"/>
    <cs:fontRef idx="minor">
      <a:schemeClr val="dk1"/>
    </cs:fontRef>
    <cs:defRPr sz="1000" kern="1200"/>
  </cs:trendlineLabel>
  <cs:upBar>
    <cs:lnRef idx="1" mods="ignoreCSTransforms">
      <cs:styleClr val="0">
        <a:shade val="25000"/>
      </cs:styleClr>
    </cs:lnRef>
    <cs:fillRef idx="1">
      <a:schemeClr val="lt1"/>
    </cs:fillRef>
    <cs:effectRef idx="0"/>
    <cs:fontRef idx="minor">
      <a:schemeClr val="dk1"/>
    </cs:fontRef>
    <cs:spPr>
      <a:ln>
        <a:round/>
      </a:ln>
    </cs:spPr>
  </cs:upBar>
  <cs:valueAxis>
    <cs:lnRef idx="1">
      <a:schemeClr val="dk1">
        <a:tint val="75000"/>
      </a:schemeClr>
    </cs:lnRef>
    <cs:fillRef idx="0"/>
    <cs:effectRef idx="0"/>
    <cs:fontRef idx="minor">
      <a:schemeClr val="dk1"/>
    </cs:fontRef>
    <cs:spPr>
      <a:ln>
        <a:round/>
      </a:ln>
    </cs:spPr>
    <cs:defRPr sz="1000" kern="1200"/>
  </cs:valueAxis>
  <cs:wall>
    <cs:lnRef idx="0"/>
    <cs:fillRef idx="1" mods="ignoreCSTransforms">
      <cs:styleClr val="0">
        <a:tint val="20000"/>
      </cs:styleClr>
    </cs:fillRef>
    <cs:effectRef idx="0"/>
    <cs:fontRef idx="minor">
      <a:schemeClr val="dk1"/>
    </cs:fontRef>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01.xml.rels><?xml version="1.0" encoding="UTF-8" standalone="yes"?>
<Relationships xmlns="http://schemas.openxmlformats.org/package/2006/relationships"><Relationship Id="rId1" Type="http://schemas.openxmlformats.org/officeDocument/2006/relationships/image" Target="../media/image52.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53.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54.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55.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56.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57.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3.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34.xml.rels><?xml version="1.0" encoding="UTF-8" standalone="yes"?>
<Relationships xmlns="http://schemas.openxmlformats.org/package/2006/relationships"><Relationship Id="rId1" Type="http://schemas.openxmlformats.org/officeDocument/2006/relationships/image" Target="../media/image1.emf"/></Relationships>
</file>

<file path=xl/drawings/_rels/drawing35.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3.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48.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49.xml"/><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50.xml"/><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5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5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7.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58.xml.rels><?xml version="1.0" encoding="UTF-8" standalone="yes"?>
<Relationships xmlns="http://schemas.openxmlformats.org/package/2006/relationships"><Relationship Id="rId1" Type="http://schemas.openxmlformats.org/officeDocument/2006/relationships/image" Target="../media/image14.png"/></Relationships>
</file>

<file path=xl/drawings/_rels/drawing59.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61.xml.rels><?xml version="1.0" encoding="UTF-8" standalone="yes"?>
<Relationships xmlns="http://schemas.openxmlformats.org/package/2006/relationships"><Relationship Id="rId1" Type="http://schemas.openxmlformats.org/officeDocument/2006/relationships/image" Target="../media/image17.png"/></Relationships>
</file>

<file path=xl/drawings/_rels/drawing62.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3.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4.xml.rels><?xml version="1.0" encoding="UTF-8" standalone="yes"?>
<Relationships xmlns="http://schemas.openxmlformats.org/package/2006/relationships"><Relationship Id="rId1" Type="http://schemas.openxmlformats.org/officeDocument/2006/relationships/image" Target="../media/image20.png"/></Relationships>
</file>

<file path=xl/drawings/_rels/drawing65.xml.rels><?xml version="1.0" encoding="UTF-8" standalone="yes"?>
<Relationships xmlns="http://schemas.openxmlformats.org/package/2006/relationships"><Relationship Id="rId1" Type="http://schemas.openxmlformats.org/officeDocument/2006/relationships/image" Target="../media/image21.png"/></Relationships>
</file>

<file path=xl/drawings/_rels/drawing66.xml.rels><?xml version="1.0" encoding="UTF-8" standalone="yes"?>
<Relationships xmlns="http://schemas.openxmlformats.org/package/2006/relationships"><Relationship Id="rId1" Type="http://schemas.openxmlformats.org/officeDocument/2006/relationships/image" Target="../media/image22.png"/></Relationships>
</file>

<file path=xl/drawings/_rels/drawing67.xml.rels><?xml version="1.0" encoding="UTF-8" standalone="yes"?>
<Relationships xmlns="http://schemas.openxmlformats.org/package/2006/relationships"><Relationship Id="rId1" Type="http://schemas.openxmlformats.org/officeDocument/2006/relationships/image" Target="../media/image23.png"/></Relationships>
</file>

<file path=xl/drawings/_rels/drawing68.xml.rels><?xml version="1.0" encoding="UTF-8" standalone="yes"?>
<Relationships xmlns="http://schemas.openxmlformats.org/package/2006/relationships"><Relationship Id="rId1" Type="http://schemas.openxmlformats.org/officeDocument/2006/relationships/image" Target="../media/image2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0.xml.rels><?xml version="1.0" encoding="UTF-8" standalone="yes"?>
<Relationships xmlns="http://schemas.openxmlformats.org/package/2006/relationships"><Relationship Id="rId1" Type="http://schemas.openxmlformats.org/officeDocument/2006/relationships/image" Target="../media/image26.emf"/></Relationships>
</file>

<file path=xl/drawings/_rels/drawing71.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2.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73.xml.rels><?xml version="1.0" encoding="UTF-8" standalone="yes"?>
<Relationships xmlns="http://schemas.openxmlformats.org/package/2006/relationships"><Relationship Id="rId1" Type="http://schemas.openxmlformats.org/officeDocument/2006/relationships/image" Target="../media/image28.png"/></Relationships>
</file>

<file path=xl/drawings/_rels/drawing74.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5.xml.rels><?xml version="1.0" encoding="UTF-8" standalone="yes"?>
<Relationships xmlns="http://schemas.openxmlformats.org/package/2006/relationships"><Relationship Id="rId1" Type="http://schemas.openxmlformats.org/officeDocument/2006/relationships/image" Target="../media/image30.png"/></Relationships>
</file>

<file path=xl/drawings/_rels/drawing76.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7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79.xml.rels><?xml version="1.0" encoding="UTF-8" standalone="yes"?>
<Relationships xmlns="http://schemas.openxmlformats.org/package/2006/relationships"><Relationship Id="rId1"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0.xml.rels><?xml version="1.0" encoding="UTF-8" standalone="yes"?>
<Relationships xmlns="http://schemas.openxmlformats.org/package/2006/relationships"><Relationship Id="rId1" Type="http://schemas.openxmlformats.org/officeDocument/2006/relationships/image" Target="../media/image33.png"/></Relationships>
</file>

<file path=xl/drawings/_rels/drawing81.xml.rels><?xml version="1.0" encoding="UTF-8" standalone="yes"?>
<Relationships xmlns="http://schemas.openxmlformats.org/package/2006/relationships"><Relationship Id="rId1" Type="http://schemas.openxmlformats.org/officeDocument/2006/relationships/image" Target="../media/image34.png"/></Relationships>
</file>

<file path=xl/drawings/_rels/drawing82.xml.rels><?xml version="1.0" encoding="UTF-8" standalone="yes"?>
<Relationships xmlns="http://schemas.openxmlformats.org/package/2006/relationships"><Relationship Id="rId1" Type="http://schemas.openxmlformats.org/officeDocument/2006/relationships/image" Target="../media/image35.png"/></Relationships>
</file>

<file path=xl/drawings/_rels/drawing83.xml.rels><?xml version="1.0" encoding="UTF-8" standalone="yes"?>
<Relationships xmlns="http://schemas.openxmlformats.org/package/2006/relationships"><Relationship Id="rId1" Type="http://schemas.openxmlformats.org/officeDocument/2006/relationships/image" Target="../media/image36.png"/></Relationships>
</file>

<file path=xl/drawings/_rels/drawing84.xml.rels><?xml version="1.0" encoding="UTF-8" standalone="yes"?>
<Relationships xmlns="http://schemas.openxmlformats.org/package/2006/relationships"><Relationship Id="rId1" Type="http://schemas.openxmlformats.org/officeDocument/2006/relationships/image" Target="../media/image37.png"/></Relationships>
</file>

<file path=xl/drawings/_rels/drawing85.xml.rels><?xml version="1.0" encoding="UTF-8" standalone="yes"?>
<Relationships xmlns="http://schemas.openxmlformats.org/package/2006/relationships"><Relationship Id="rId1" Type="http://schemas.openxmlformats.org/officeDocument/2006/relationships/image" Target="../media/image38.png"/></Relationships>
</file>

<file path=xl/drawings/_rels/drawing8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87.xml.rels><?xml version="1.0" encoding="UTF-8" standalone="yes"?>
<Relationships xmlns="http://schemas.openxmlformats.org/package/2006/relationships"><Relationship Id="rId1" Type="http://schemas.openxmlformats.org/officeDocument/2006/relationships/image" Target="../media/image40.png"/></Relationships>
</file>

<file path=xl/drawings/_rels/drawing88.xml.rels><?xml version="1.0" encoding="UTF-8" standalone="yes"?>
<Relationships xmlns="http://schemas.openxmlformats.org/package/2006/relationships"><Relationship Id="rId1" Type="http://schemas.openxmlformats.org/officeDocument/2006/relationships/image" Target="../media/image41.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2.png"/></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0.xml.rels><?xml version="1.0" encoding="UTF-8" standalone="yes"?>
<Relationships xmlns="http://schemas.openxmlformats.org/package/2006/relationships"><Relationship Id="rId1" Type="http://schemas.openxmlformats.org/officeDocument/2006/relationships/image" Target="../media/image43.png"/></Relationships>
</file>

<file path=xl/drawings/_rels/drawing91.xml.rels><?xml version="1.0" encoding="UTF-8" standalone="yes"?>
<Relationships xmlns="http://schemas.openxmlformats.org/package/2006/relationships"><Relationship Id="rId1" Type="http://schemas.openxmlformats.org/officeDocument/2006/relationships/image" Target="../media/image44.png"/></Relationships>
</file>

<file path=xl/drawings/_rels/drawing92.xml.rels><?xml version="1.0" encoding="UTF-8" standalone="yes"?>
<Relationships xmlns="http://schemas.openxmlformats.org/package/2006/relationships"><Relationship Id="rId1" Type="http://schemas.openxmlformats.org/officeDocument/2006/relationships/image" Target="../media/image45.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6.png"/></Relationships>
</file>

<file path=xl/drawings/_rels/drawing94.xml.rels><?xml version="1.0" encoding="UTF-8" standalone="yes"?>
<Relationships xmlns="http://schemas.openxmlformats.org/package/2006/relationships"><Relationship Id="rId1" Type="http://schemas.openxmlformats.org/officeDocument/2006/relationships/image" Target="../media/image47.png"/></Relationships>
</file>

<file path=xl/drawings/_rels/drawing95.xml.rels><?xml version="1.0" encoding="UTF-8" standalone="yes"?>
<Relationships xmlns="http://schemas.openxmlformats.org/package/2006/relationships"><Relationship Id="rId1" Type="http://schemas.openxmlformats.org/officeDocument/2006/relationships/image" Target="../media/image48.png"/></Relationships>
</file>

<file path=xl/drawings/_rels/drawing96.xml.rels><?xml version="1.0" encoding="UTF-8" standalone="yes"?>
<Relationships xmlns="http://schemas.openxmlformats.org/package/2006/relationships"><Relationship Id="rId1" Type="http://schemas.openxmlformats.org/officeDocument/2006/relationships/image" Target="../media/image49.png"/></Relationships>
</file>

<file path=xl/drawings/_rels/drawing97.xml.rels><?xml version="1.0" encoding="UTF-8" standalone="yes"?>
<Relationships xmlns="http://schemas.openxmlformats.org/package/2006/relationships"><Relationship Id="rId1" Type="http://schemas.openxmlformats.org/officeDocument/2006/relationships/image" Target="../media/image50.png"/></Relationships>
</file>

<file path=xl/drawings/_rels/drawing98.xml.rels><?xml version="1.0" encoding="UTF-8" standalone="yes"?>
<Relationships xmlns="http://schemas.openxmlformats.org/package/2006/relationships"><Relationship Id="rId1" Type="http://schemas.openxmlformats.org/officeDocument/2006/relationships/image" Target="../media/image51.png"/></Relationships>
</file>

<file path=xl/drawings/_rels/drawing99.xml.rels><?xml version="1.0" encoding="UTF-8" standalone="yes"?>
<Relationships xmlns="http://schemas.openxmlformats.org/package/2006/relationships"><Relationship Id="rId1" Type="http://schemas.openxmlformats.org/officeDocument/2006/relationships/chart" Target="../charts/chart54.xml"/></Relationships>
</file>

<file path=xl/drawings/drawing1.xml><?xml version="1.0" encoding="utf-8"?>
<xdr:wsDr xmlns:xdr="http://schemas.openxmlformats.org/drawingml/2006/spreadsheetDrawing" xmlns:a="http://schemas.openxmlformats.org/drawingml/2006/main">
  <xdr:twoCellAnchor>
    <xdr:from>
      <xdr:col>0</xdr:col>
      <xdr:colOff>421823</xdr:colOff>
      <xdr:row>14</xdr:row>
      <xdr:rowOff>0</xdr:rowOff>
    </xdr:from>
    <xdr:to>
      <xdr:col>13</xdr:col>
      <xdr:colOff>409575</xdr:colOff>
      <xdr:row>43</xdr:row>
      <xdr:rowOff>123826</xdr:rowOff>
    </xdr:to>
    <xdr:graphicFrame macro="">
      <xdr:nvGraphicFramePr>
        <xdr:cNvPr id="2" name="GB_REG_nb_lo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651138</xdr:colOff>
      <xdr:row>4</xdr:row>
      <xdr:rowOff>39423</xdr:rowOff>
    </xdr:from>
    <xdr:to>
      <xdr:col>11</xdr:col>
      <xdr:colOff>657225</xdr:colOff>
      <xdr:row>26</xdr:row>
      <xdr:rowOff>0</xdr:rowOff>
    </xdr:to>
    <xdr:grpSp>
      <xdr:nvGrpSpPr>
        <xdr:cNvPr id="2" name="Groupe 1"/>
        <xdr:cNvGrpSpPr/>
      </xdr:nvGrpSpPr>
      <xdr:grpSpPr>
        <a:xfrm>
          <a:off x="8499738" y="801423"/>
          <a:ext cx="5044812" cy="4542102"/>
          <a:chOff x="3611068" y="2026123"/>
          <a:chExt cx="5041471" cy="3770067"/>
        </a:xfrm>
      </xdr:grpSpPr>
      <xdr:graphicFrame macro="">
        <xdr:nvGraphicFramePr>
          <xdr:cNvPr id="3" name="Graphique 2"/>
          <xdr:cNvGraphicFramePr>
            <a:graphicFrameLocks/>
          </xdr:cNvGraphicFramePr>
        </xdr:nvGraphicFramePr>
        <xdr:xfrm>
          <a:off x="3611068" y="2026123"/>
          <a:ext cx="5041471" cy="3770067"/>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ZoneTexte 3"/>
          <xdr:cNvSpPr txBox="1"/>
        </xdr:nvSpPr>
        <xdr:spPr>
          <a:xfrm>
            <a:off x="6273603" y="3583476"/>
            <a:ext cx="984251" cy="414279"/>
          </a:xfrm>
          <a:prstGeom prst="rect">
            <a:avLst/>
          </a:prstGeom>
          <a:solidFill>
            <a:schemeClr val="lt1"/>
          </a:solidFill>
          <a:ln w="317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050" b="1">
                <a:solidFill>
                  <a:sysClr val="windowText" lastClr="000000"/>
                </a:solidFill>
              </a:rPr>
              <a:t>2020 : 9 641</a:t>
            </a:r>
          </a:p>
          <a:p>
            <a:pPr algn="ctr"/>
            <a:r>
              <a:rPr lang="fr-FR" sz="1050" b="1">
                <a:solidFill>
                  <a:srgbClr val="FF0000"/>
                </a:solidFill>
              </a:rPr>
              <a:t>2021 : 9 934</a:t>
            </a:r>
          </a:p>
        </xdr:txBody>
      </xdr:sp>
    </xdr:grpSp>
    <xdr:clientData/>
  </xdr:twoCellAnchor>
</xdr:wsDr>
</file>

<file path=xl/drawings/drawing100.xml><?xml version="1.0" encoding="utf-8"?>
<c:userShapes xmlns:c="http://schemas.openxmlformats.org/drawingml/2006/chart">
  <cdr:relSizeAnchor xmlns:cdr="http://schemas.openxmlformats.org/drawingml/2006/chartDrawing">
    <cdr:from>
      <cdr:x>0.00671</cdr:x>
      <cdr:y>0.00275</cdr:y>
    </cdr:from>
    <cdr:to>
      <cdr:x>0.20268</cdr:x>
      <cdr:y>0.07983</cdr:y>
    </cdr:to>
    <cdr:sp macro="" textlink="">
      <cdr:nvSpPr>
        <cdr:cNvPr id="2" name="ZoneTexte 1"/>
        <cdr:cNvSpPr txBox="1"/>
      </cdr:nvSpPr>
      <cdr:spPr>
        <a:xfrm xmlns:a="http://schemas.openxmlformats.org/drawingml/2006/main">
          <a:off x="47625" y="9525"/>
          <a:ext cx="139065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fr-FR" sz="1100"/>
            <a:t>En milliards d'euros</a:t>
          </a:r>
        </a:p>
      </cdr:txBody>
    </cdr:sp>
  </cdr:relSizeAnchor>
</c:userShapes>
</file>

<file path=xl/drawings/drawing101.xml><?xml version="1.0" encoding="utf-8"?>
<xdr:wsDr xmlns:xdr="http://schemas.openxmlformats.org/drawingml/2006/spreadsheetDrawing" xmlns:a="http://schemas.openxmlformats.org/drawingml/2006/main">
  <xdr:twoCellAnchor editAs="oneCell">
    <xdr:from>
      <xdr:col>0</xdr:col>
      <xdr:colOff>590550</xdr:colOff>
      <xdr:row>3</xdr:row>
      <xdr:rowOff>142875</xdr:rowOff>
    </xdr:from>
    <xdr:to>
      <xdr:col>12</xdr:col>
      <xdr:colOff>469412</xdr:colOff>
      <xdr:row>22</xdr:row>
      <xdr:rowOff>138616</xdr:rowOff>
    </xdr:to>
    <xdr:pic>
      <xdr:nvPicPr>
        <xdr:cNvPr id="2" name="Image 1"/>
        <xdr:cNvPicPr>
          <a:picLocks noChangeAspect="1"/>
        </xdr:cNvPicPr>
      </xdr:nvPicPr>
      <xdr:blipFill>
        <a:blip xmlns:r="http://schemas.openxmlformats.org/officeDocument/2006/relationships" r:embed="rId1"/>
        <a:stretch>
          <a:fillRect/>
        </a:stretch>
      </xdr:blipFill>
      <xdr:spPr>
        <a:xfrm>
          <a:off x="590550" y="819150"/>
          <a:ext cx="9022862" cy="3615241"/>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12</xdr:col>
      <xdr:colOff>720051</xdr:colOff>
      <xdr:row>23</xdr:row>
      <xdr:rowOff>15539</xdr:rowOff>
    </xdr:to>
    <xdr:pic>
      <xdr:nvPicPr>
        <xdr:cNvPr id="2" name="Image 1"/>
        <xdr:cNvPicPr>
          <a:picLocks noChangeAspect="1"/>
        </xdr:cNvPicPr>
      </xdr:nvPicPr>
      <xdr:blipFill>
        <a:blip xmlns:r="http://schemas.openxmlformats.org/officeDocument/2006/relationships" r:embed="rId1"/>
        <a:stretch>
          <a:fillRect/>
        </a:stretch>
      </xdr:blipFill>
      <xdr:spPr>
        <a:xfrm>
          <a:off x="1524000" y="1057275"/>
          <a:ext cx="8340051" cy="344453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7</xdr:col>
      <xdr:colOff>154036</xdr:colOff>
      <xdr:row>22</xdr:row>
      <xdr:rowOff>85616</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247775"/>
          <a:ext cx="5688061" cy="3133616"/>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editAs="oneCell">
    <xdr:from>
      <xdr:col>1</xdr:col>
      <xdr:colOff>152400</xdr:colOff>
      <xdr:row>5</xdr:row>
      <xdr:rowOff>9525</xdr:rowOff>
    </xdr:from>
    <xdr:to>
      <xdr:col>8</xdr:col>
      <xdr:colOff>9680</xdr:colOff>
      <xdr:row>24</xdr:row>
      <xdr:rowOff>96714</xdr:rowOff>
    </xdr:to>
    <xdr:pic>
      <xdr:nvPicPr>
        <xdr:cNvPr id="2" name="Image 1"/>
        <xdr:cNvPicPr>
          <a:picLocks noChangeAspect="1"/>
        </xdr:cNvPicPr>
      </xdr:nvPicPr>
      <xdr:blipFill>
        <a:blip xmlns:r="http://schemas.openxmlformats.org/officeDocument/2006/relationships" r:embed="rId1"/>
        <a:stretch>
          <a:fillRect/>
        </a:stretch>
      </xdr:blipFill>
      <xdr:spPr>
        <a:xfrm>
          <a:off x="914400" y="1066800"/>
          <a:ext cx="6181880" cy="3706689"/>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534008</xdr:colOff>
      <xdr:row>27</xdr:row>
      <xdr:rowOff>107053</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7011008" cy="4298053"/>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585729</xdr:colOff>
      <xdr:row>19</xdr:row>
      <xdr:rowOff>7868</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66775"/>
          <a:ext cx="5919729" cy="2865368"/>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0.23958</cdr:x>
      <cdr:y>0.02431</cdr:y>
    </cdr:from>
    <cdr:to>
      <cdr:x>0.52917</cdr:x>
      <cdr:y>0.14931</cdr:y>
    </cdr:to>
    <cdr:sp macro="" textlink="">
      <cdr:nvSpPr>
        <cdr:cNvPr id="2" name="ZoneTexte 1"/>
        <cdr:cNvSpPr txBox="1"/>
      </cdr:nvSpPr>
      <cdr:spPr>
        <a:xfrm xmlns:a="http://schemas.openxmlformats.org/drawingml/2006/main">
          <a:off x="1095375" y="66675"/>
          <a:ext cx="13239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800">
            <a:solidFill>
              <a:srgbClr val="000000"/>
            </a:solidFill>
            <a:latin typeface="Calibri" panose="020F0502020204030204" pitchFamily="34" charset="0"/>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5</xdr:col>
      <xdr:colOff>264582</xdr:colOff>
      <xdr:row>2</xdr:row>
      <xdr:rowOff>161925</xdr:rowOff>
    </xdr:from>
    <xdr:to>
      <xdr:col>11</xdr:col>
      <xdr:colOff>400549</xdr:colOff>
      <xdr:row>24</xdr:row>
      <xdr:rowOff>0</xdr:rowOff>
    </xdr:to>
    <xdr:grpSp>
      <xdr:nvGrpSpPr>
        <xdr:cNvPr id="2" name="Groupe 1"/>
        <xdr:cNvGrpSpPr/>
      </xdr:nvGrpSpPr>
      <xdr:grpSpPr>
        <a:xfrm>
          <a:off x="6293907" y="542925"/>
          <a:ext cx="4955617" cy="4200525"/>
          <a:chOff x="14749991" y="-559859"/>
          <a:chExt cx="4955617" cy="4532400"/>
        </a:xfrm>
      </xdr:grpSpPr>
      <xdr:graphicFrame macro="">
        <xdr:nvGraphicFramePr>
          <xdr:cNvPr id="3" name="Graphique 2"/>
          <xdr:cNvGraphicFramePr>
            <a:graphicFrameLocks/>
          </xdr:cNvGraphicFramePr>
        </xdr:nvGraphicFramePr>
        <xdr:xfrm>
          <a:off x="14914034" y="-559859"/>
          <a:ext cx="4791574" cy="4532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ZoneTexte 3"/>
          <xdr:cNvSpPr txBox="1"/>
        </xdr:nvSpPr>
        <xdr:spPr>
          <a:xfrm>
            <a:off x="14749991" y="-463550"/>
            <a:ext cx="1217084" cy="476249"/>
          </a:xfrm>
          <a:prstGeom prst="rect">
            <a:avLst/>
          </a:prstGeom>
          <a:solidFill>
            <a:schemeClr val="lt1"/>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050" b="1"/>
              <a:t>2020 : 9 641</a:t>
            </a:r>
          </a:p>
          <a:p>
            <a:pPr algn="ctr"/>
            <a:r>
              <a:rPr lang="fr-FR" sz="1050" b="1">
                <a:solidFill>
                  <a:srgbClr val="FF0000"/>
                </a:solidFill>
              </a:rPr>
              <a:t>2021</a:t>
            </a:r>
            <a:r>
              <a:rPr lang="fr-FR" sz="1050" b="1" baseline="0">
                <a:solidFill>
                  <a:srgbClr val="FF0000"/>
                </a:solidFill>
              </a:rPr>
              <a:t> : 9 934</a:t>
            </a:r>
            <a:endParaRPr lang="fr-FR" sz="1050" b="1">
              <a:solidFill>
                <a:srgbClr val="FF0000"/>
              </a:solidFill>
            </a:endParaRPr>
          </a:p>
        </xdr:txBody>
      </xdr:sp>
    </xdr:grpSp>
    <xdr:clientData/>
  </xdr:twoCellAnchor>
</xdr:wsDr>
</file>

<file path=xl/drawings/drawing13.xml><?xml version="1.0" encoding="utf-8"?>
<c:userShapes xmlns:c="http://schemas.openxmlformats.org/drawingml/2006/chart">
  <cdr:relSizeAnchor xmlns:cdr="http://schemas.openxmlformats.org/drawingml/2006/chartDrawing">
    <cdr:from>
      <cdr:x>0.23958</cdr:x>
      <cdr:y>0.02431</cdr:y>
    </cdr:from>
    <cdr:to>
      <cdr:x>0.52917</cdr:x>
      <cdr:y>0.14931</cdr:y>
    </cdr:to>
    <cdr:sp macro="" textlink="">
      <cdr:nvSpPr>
        <cdr:cNvPr id="2" name="ZoneTexte 1"/>
        <cdr:cNvSpPr txBox="1"/>
      </cdr:nvSpPr>
      <cdr:spPr>
        <a:xfrm xmlns:a="http://schemas.openxmlformats.org/drawingml/2006/main">
          <a:off x="1095375" y="66675"/>
          <a:ext cx="13239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800">
            <a:solidFill>
              <a:srgbClr val="000000"/>
            </a:solidFill>
            <a:latin typeface="Calibri" panose="020F0502020204030204"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11</xdr:row>
      <xdr:rowOff>53788</xdr:rowOff>
    </xdr:from>
    <xdr:to>
      <xdr:col>12</xdr:col>
      <xdr:colOff>0</xdr:colOff>
      <xdr:row>32</xdr:row>
      <xdr:rowOff>38100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182034</xdr:colOff>
      <xdr:row>9</xdr:row>
      <xdr:rowOff>349250</xdr:rowOff>
    </xdr:from>
    <xdr:to>
      <xdr:col>11</xdr:col>
      <xdr:colOff>404859</xdr:colOff>
      <xdr:row>28</xdr:row>
      <xdr:rowOff>124400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295275</xdr:colOff>
      <xdr:row>11</xdr:row>
      <xdr:rowOff>114298</xdr:rowOff>
    </xdr:from>
    <xdr:to>
      <xdr:col>13</xdr:col>
      <xdr:colOff>460950</xdr:colOff>
      <xdr:row>31</xdr:row>
      <xdr:rowOff>133350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5</xdr:col>
      <xdr:colOff>348502</xdr:colOff>
      <xdr:row>14</xdr:row>
      <xdr:rowOff>68355</xdr:rowOff>
    </xdr:from>
    <xdr:to>
      <xdr:col>11</xdr:col>
      <xdr:colOff>137708</xdr:colOff>
      <xdr:row>33</xdr:row>
      <xdr:rowOff>133935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0.05426</cdr:x>
      <cdr:y>0.02439</cdr:y>
    </cdr:from>
    <cdr:to>
      <cdr:x>0.47978</cdr:x>
      <cdr:y>0.074</cdr:y>
    </cdr:to>
    <cdr:sp macro="" textlink="">
      <cdr:nvSpPr>
        <cdr:cNvPr id="2" name="ZoneTexte 1"/>
        <cdr:cNvSpPr txBox="1"/>
      </cdr:nvSpPr>
      <cdr:spPr>
        <a:xfrm xmlns:a="http://schemas.openxmlformats.org/drawingml/2006/main">
          <a:off x="248129" y="66915"/>
          <a:ext cx="1945821" cy="1360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800">
            <a:solidFill>
              <a:srgbClr val="000000"/>
            </a:solidFill>
            <a:latin typeface="Calibri" panose="020F0502020204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twoCellAnchor editAs="absolute">
    <xdr:from>
      <xdr:col>0</xdr:col>
      <xdr:colOff>318559</xdr:colOff>
      <xdr:row>13</xdr:row>
      <xdr:rowOff>33867</xdr:rowOff>
    </xdr:from>
    <xdr:to>
      <xdr:col>10</xdr:col>
      <xdr:colOff>23730</xdr:colOff>
      <xdr:row>32</xdr:row>
      <xdr:rowOff>75567</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740865</xdr:colOff>
      <xdr:row>4</xdr:row>
      <xdr:rowOff>95250</xdr:rowOff>
    </xdr:from>
    <xdr:to>
      <xdr:col>9</xdr:col>
      <xdr:colOff>486641</xdr:colOff>
      <xdr:row>14</xdr:row>
      <xdr:rowOff>0</xdr:rowOff>
    </xdr:to>
    <xdr:graphicFrame macro="">
      <xdr:nvGraphicFramePr>
        <xdr:cNvPr id="2" name="GB_REG_MSU_part_pay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211668</xdr:colOff>
      <xdr:row>12</xdr:row>
      <xdr:rowOff>130175</xdr:rowOff>
    </xdr:from>
    <xdr:to>
      <xdr:col>9</xdr:col>
      <xdr:colOff>413198</xdr:colOff>
      <xdr:row>31</xdr:row>
      <xdr:rowOff>171875</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311152</xdr:colOff>
      <xdr:row>11</xdr:row>
      <xdr:rowOff>182033</xdr:rowOff>
    </xdr:from>
    <xdr:to>
      <xdr:col>10</xdr:col>
      <xdr:colOff>628040</xdr:colOff>
      <xdr:row>31</xdr:row>
      <xdr:rowOff>33233</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11</xdr:row>
      <xdr:rowOff>21167</xdr:rowOff>
    </xdr:from>
    <xdr:to>
      <xdr:col>9</xdr:col>
      <xdr:colOff>314325</xdr:colOff>
      <xdr:row>30</xdr:row>
      <xdr:rowOff>95250</xdr:rowOff>
    </xdr:to>
    <xdr:grpSp>
      <xdr:nvGrpSpPr>
        <xdr:cNvPr id="2" name="fonds_propres"/>
        <xdr:cNvGrpSpPr/>
      </xdr:nvGrpSpPr>
      <xdr:grpSpPr>
        <a:xfrm>
          <a:off x="0" y="2049992"/>
          <a:ext cx="7172325" cy="3693583"/>
          <a:chOff x="3837842" y="9398213"/>
          <a:chExt cx="4941434" cy="2635526"/>
        </a:xfrm>
      </xdr:grpSpPr>
      <xdr:graphicFrame macro="">
        <xdr:nvGraphicFramePr>
          <xdr:cNvPr id="3" name="Graphique 2"/>
          <xdr:cNvGraphicFramePr/>
        </xdr:nvGraphicFramePr>
        <xdr:xfrm>
          <a:off x="3837842" y="9398213"/>
          <a:ext cx="3481754" cy="263552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e 3"/>
          <xdr:cNvGrpSpPr/>
        </xdr:nvGrpSpPr>
        <xdr:grpSpPr>
          <a:xfrm>
            <a:off x="7286707" y="9636963"/>
            <a:ext cx="1492569" cy="2145196"/>
            <a:chOff x="7286707" y="9636963"/>
            <a:chExt cx="1492569" cy="2145196"/>
          </a:xfrm>
        </xdr:grpSpPr>
        <xdr:sp macro="" textlink="">
          <xdr:nvSpPr>
            <xdr:cNvPr id="5" name="Accolade fermante 4"/>
            <xdr:cNvSpPr/>
          </xdr:nvSpPr>
          <xdr:spPr>
            <a:xfrm>
              <a:off x="7286707" y="9914583"/>
              <a:ext cx="206123" cy="1867576"/>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FR" sz="1100"/>
            </a:p>
          </xdr:txBody>
        </xdr:sp>
        <xdr:sp macro="" textlink="">
          <xdr:nvSpPr>
            <xdr:cNvPr id="6" name="Accolade fermante 5"/>
            <xdr:cNvSpPr/>
          </xdr:nvSpPr>
          <xdr:spPr>
            <a:xfrm>
              <a:off x="7698952" y="9636963"/>
              <a:ext cx="316366" cy="2143212"/>
            </a:xfrm>
            <a:prstGeom prst="rightBrace">
              <a:avLst>
                <a:gd name="adj1" fmla="val 8333"/>
                <a:gd name="adj2" fmla="val 56949"/>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fr-FR" sz="1100"/>
            </a:p>
          </xdr:txBody>
        </xdr:sp>
        <xdr:sp macro="" textlink="">
          <xdr:nvSpPr>
            <xdr:cNvPr id="7" name="ZoneTexte 6"/>
            <xdr:cNvSpPr txBox="1"/>
          </xdr:nvSpPr>
          <xdr:spPr>
            <a:xfrm>
              <a:off x="7478506" y="10668005"/>
              <a:ext cx="384652" cy="3233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fr-FR" sz="1050" b="1"/>
                <a:t>Tier 1</a:t>
              </a:r>
            </a:p>
            <a:p>
              <a:pPr algn="ctr"/>
              <a:r>
                <a:rPr lang="fr-FR" sz="1050" b="1"/>
                <a:t>498</a:t>
              </a:r>
            </a:p>
          </xdr:txBody>
        </xdr:sp>
        <xdr:sp macro="" textlink="">
          <xdr:nvSpPr>
            <xdr:cNvPr id="8" name="ZoneTexte 7"/>
            <xdr:cNvSpPr txBox="1"/>
          </xdr:nvSpPr>
          <xdr:spPr>
            <a:xfrm>
              <a:off x="8035755" y="10574940"/>
              <a:ext cx="743521" cy="433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fr-FR" sz="1050" b="1"/>
                <a:t>Total des</a:t>
              </a:r>
            </a:p>
            <a:p>
              <a:pPr algn="ctr"/>
              <a:r>
                <a:rPr lang="fr-FR" sz="1050" b="1"/>
                <a:t> fonds propres</a:t>
              </a:r>
            </a:p>
            <a:p>
              <a:pPr algn="ctr"/>
              <a:r>
                <a:rPr lang="fr-FR" sz="1050" b="1"/>
                <a:t>574</a:t>
              </a:r>
            </a:p>
          </xdr:txBody>
        </xdr:sp>
      </xdr:grpSp>
    </xdr:grpSp>
    <xdr:clientData/>
  </xdr:twoCellAnchor>
</xdr:wsDr>
</file>

<file path=xl/drawings/drawing23.xml><?xml version="1.0" encoding="utf-8"?>
<xdr:wsDr xmlns:xdr="http://schemas.openxmlformats.org/drawingml/2006/spreadsheetDrawing" xmlns:a="http://schemas.openxmlformats.org/drawingml/2006/main">
  <xdr:twoCellAnchor>
    <xdr:from>
      <xdr:col>8</xdr:col>
      <xdr:colOff>514350</xdr:colOff>
      <xdr:row>4</xdr:row>
      <xdr:rowOff>28575</xdr:rowOff>
    </xdr:from>
    <xdr:to>
      <xdr:col>16</xdr:col>
      <xdr:colOff>225799</xdr:colOff>
      <xdr:row>21</xdr:row>
      <xdr:rowOff>82363</xdr:rowOff>
    </xdr:to>
    <xdr:graphicFrame macro="">
      <xdr:nvGraphicFramePr>
        <xdr:cNvPr id="2" name="repartition_RW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0</xdr:col>
      <xdr:colOff>461434</xdr:colOff>
      <xdr:row>11</xdr:row>
      <xdr:rowOff>129117</xdr:rowOff>
    </xdr:from>
    <xdr:to>
      <xdr:col>9</xdr:col>
      <xdr:colOff>483047</xdr:colOff>
      <xdr:row>30</xdr:row>
      <xdr:rowOff>170817</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137584</xdr:colOff>
      <xdr:row>11</xdr:row>
      <xdr:rowOff>62442</xdr:rowOff>
    </xdr:from>
    <xdr:to>
      <xdr:col>10</xdr:col>
      <xdr:colOff>159197</xdr:colOff>
      <xdr:row>30</xdr:row>
      <xdr:rowOff>104142</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342899</xdr:colOff>
      <xdr:row>17</xdr:row>
      <xdr:rowOff>0</xdr:rowOff>
    </xdr:from>
    <xdr:to>
      <xdr:col>6</xdr:col>
      <xdr:colOff>295274</xdr:colOff>
      <xdr:row>35</xdr:row>
      <xdr:rowOff>57150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13</xdr:row>
      <xdr:rowOff>85725</xdr:rowOff>
    </xdr:from>
    <xdr:to>
      <xdr:col>4</xdr:col>
      <xdr:colOff>438150</xdr:colOff>
      <xdr:row>33</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1760007</xdr:colOff>
      <xdr:row>20</xdr:row>
      <xdr:rowOff>172509</xdr:rowOff>
    </xdr:from>
    <xdr:to>
      <xdr:col>2</xdr:col>
      <xdr:colOff>137582</xdr:colOff>
      <xdr:row>24</xdr:row>
      <xdr:rowOff>76200</xdr:rowOff>
    </xdr:to>
    <xdr:sp macro="" textlink="">
      <xdr:nvSpPr>
        <xdr:cNvPr id="3" name="ZoneTexte 2"/>
        <xdr:cNvSpPr txBox="1"/>
      </xdr:nvSpPr>
      <xdr:spPr>
        <a:xfrm>
          <a:off x="1760007" y="4087284"/>
          <a:ext cx="1301750" cy="665691"/>
        </a:xfrm>
        <a:prstGeom prst="rect">
          <a:avLst/>
        </a:prstGeom>
        <a:solidFill>
          <a:schemeClr val="lt1"/>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050" b="1" u="sng"/>
            <a:t>Total</a:t>
          </a:r>
          <a:r>
            <a:rPr lang="fr-FR" sz="1050" b="1" u="sng" baseline="0"/>
            <a:t> HQLA </a:t>
          </a:r>
        </a:p>
        <a:p>
          <a:pPr algn="ctr"/>
          <a:r>
            <a:rPr lang="fr-FR" sz="1050" b="1"/>
            <a:t>2020 : 1 490</a:t>
          </a:r>
        </a:p>
        <a:p>
          <a:pPr algn="ctr"/>
          <a:r>
            <a:rPr lang="fr-FR" sz="1050" b="1"/>
            <a:t>2021</a:t>
          </a:r>
          <a:r>
            <a:rPr lang="fr-FR" sz="1050" b="1" baseline="0"/>
            <a:t> : 1 660</a:t>
          </a:r>
          <a:endParaRPr lang="fr-FR" sz="1050" b="1"/>
        </a:p>
      </xdr:txBody>
    </xdr:sp>
    <xdr:clientData/>
  </xdr:twoCellAnchor>
</xdr:wsDr>
</file>

<file path=xl/drawings/drawing28.xml><?xml version="1.0" encoding="utf-8"?>
<c:userShapes xmlns:c="http://schemas.openxmlformats.org/drawingml/2006/chart">
  <cdr:relSizeAnchor xmlns:cdr="http://schemas.openxmlformats.org/drawingml/2006/chartDrawing">
    <cdr:from>
      <cdr:x>0.23958</cdr:x>
      <cdr:y>0.02431</cdr:y>
    </cdr:from>
    <cdr:to>
      <cdr:x>0.52917</cdr:x>
      <cdr:y>0.14931</cdr:y>
    </cdr:to>
    <cdr:sp macro="" textlink="">
      <cdr:nvSpPr>
        <cdr:cNvPr id="2" name="ZoneTexte 1"/>
        <cdr:cNvSpPr txBox="1"/>
      </cdr:nvSpPr>
      <cdr:spPr>
        <a:xfrm xmlns:a="http://schemas.openxmlformats.org/drawingml/2006/main">
          <a:off x="1095375" y="66675"/>
          <a:ext cx="1323975"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800">
            <a:solidFill>
              <a:srgbClr val="000000"/>
            </a:solidFill>
            <a:latin typeface="Calibri" panose="020F0502020204030204" pitchFamily="34" charset="0"/>
          </a:endParaRPr>
        </a:p>
      </cdr:txBody>
    </cdr:sp>
  </cdr:relSizeAnchor>
</c:userShapes>
</file>

<file path=xl/drawings/drawing29.xml><?xml version="1.0" encoding="utf-8"?>
<xdr:wsDr xmlns:xdr="http://schemas.openxmlformats.org/drawingml/2006/spreadsheetDrawing" xmlns:a="http://schemas.openxmlformats.org/drawingml/2006/main">
  <xdr:twoCellAnchor editAs="absolute">
    <xdr:from>
      <xdr:col>0</xdr:col>
      <xdr:colOff>285750</xdr:colOff>
      <xdr:row>13</xdr:row>
      <xdr:rowOff>104775</xdr:rowOff>
    </xdr:from>
    <xdr:to>
      <xdr:col>8</xdr:col>
      <xdr:colOff>323850</xdr:colOff>
      <xdr:row>30</xdr:row>
      <xdr:rowOff>66675</xdr:rowOff>
    </xdr:to>
    <xdr:graphicFrame macro="">
      <xdr:nvGraphicFramePr>
        <xdr:cNvPr id="2" name="GB_COR_LC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102659</xdr:colOff>
      <xdr:row>24</xdr:row>
      <xdr:rowOff>20108</xdr:rowOff>
    </xdr:from>
    <xdr:to>
      <xdr:col>8</xdr:col>
      <xdr:colOff>39592</xdr:colOff>
      <xdr:row>41</xdr:row>
      <xdr:rowOff>11642</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293159</xdr:colOff>
      <xdr:row>23</xdr:row>
      <xdr:rowOff>189442</xdr:rowOff>
    </xdr:from>
    <xdr:to>
      <xdr:col>19</xdr:col>
      <xdr:colOff>685800</xdr:colOff>
      <xdr:row>45</xdr:row>
      <xdr:rowOff>156442</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0.7875</cdr:x>
      <cdr:y>0.19164</cdr:y>
    </cdr:from>
    <cdr:to>
      <cdr:x>1</cdr:x>
      <cdr:y>0.56205</cdr:y>
    </cdr:to>
    <cdr:grpSp>
      <cdr:nvGrpSpPr>
        <cdr:cNvPr id="24" name="Groupe 18"/>
        <cdr:cNvGrpSpPr/>
      </cdr:nvGrpSpPr>
      <cdr:grpSpPr>
        <a:xfrm xmlns:a="http://schemas.openxmlformats.org/drawingml/2006/main">
          <a:off x="4643080" y="613325"/>
          <a:ext cx="1252895" cy="1185460"/>
          <a:chOff x="2852058" y="1341087"/>
          <a:chExt cx="1498576" cy="992538"/>
        </a:xfrm>
      </cdr:grpSpPr>
      <cdr:sp macro="" textlink="">
        <cdr:nvSpPr>
          <cdr:cNvPr id="25" name="Rectangle 1"/>
          <cdr:cNvSpPr/>
        </cdr:nvSpPr>
        <cdr:spPr>
          <a:xfrm xmlns:a="http://schemas.openxmlformats.org/drawingml/2006/main">
            <a:off x="2857500" y="1390650"/>
            <a:ext cx="434304" cy="942975"/>
          </a:xfrm>
          <a:prstGeom xmlns:a="http://schemas.openxmlformats.org/drawingml/2006/main" prst="rect">
            <a:avLst/>
          </a:prstGeom>
          <a:solidFill xmlns:a="http://schemas.openxmlformats.org/drawingml/2006/main">
            <a:schemeClr val="accent6">
              <a:lumMod val="75000"/>
            </a:scheme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sp macro="" textlink="">
        <cdr:nvSpPr>
          <cdr:cNvPr id="26" name="Rectangle 2"/>
          <cdr:cNvSpPr/>
        </cdr:nvSpPr>
        <cdr:spPr>
          <a:xfrm xmlns:a="http://schemas.openxmlformats.org/drawingml/2006/main">
            <a:off x="2858861" y="1389290"/>
            <a:ext cx="432943" cy="493940"/>
          </a:xfrm>
          <a:prstGeom xmlns:a="http://schemas.openxmlformats.org/drawingml/2006/main" prst="rect">
            <a:avLst/>
          </a:prstGeom>
          <a:solidFill xmlns:a="http://schemas.openxmlformats.org/drawingml/2006/main">
            <a:srgbClr val="AAABD6"/>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sp macro="" textlink="">
        <cdr:nvSpPr>
          <cdr:cNvPr id="27" name="Connecteur droit 10"/>
          <cdr:cNvSpPr/>
        </cdr:nvSpPr>
        <cdr:spPr>
          <a:xfrm xmlns:a="http://schemas.openxmlformats.org/drawingml/2006/main">
            <a:off x="2852058" y="1879146"/>
            <a:ext cx="533400"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fr-FR"/>
          </a:p>
        </cdr:txBody>
      </cdr:sp>
      <cdr:sp macro="" textlink="">
        <cdr:nvSpPr>
          <cdr:cNvPr id="28" name="Rectangle 11"/>
          <cdr:cNvSpPr/>
        </cdr:nvSpPr>
        <cdr:spPr>
          <a:xfrm xmlns:a="http://schemas.openxmlformats.org/drawingml/2006/main">
            <a:off x="2961061" y="1683704"/>
            <a:ext cx="261258" cy="43573"/>
          </a:xfrm>
          <a:prstGeom xmlns:a="http://schemas.openxmlformats.org/drawingml/2006/main" prst="rect">
            <a:avLst/>
          </a:prstGeom>
          <a:solidFill xmlns:a="http://schemas.openxmlformats.org/drawingml/2006/main">
            <a:schemeClr val="accent3">
              <a:lumMod val="75000"/>
            </a:schemeClr>
          </a:solidFill>
          <a:ln xmlns:a="http://schemas.openxmlformats.org/drawingml/2006/main" w="9525">
            <a:solidFill>
              <a:schemeClr val="bg1"/>
            </a:solidFill>
          </a:ln>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fr-FR"/>
          </a:p>
        </cdr:txBody>
      </cdr:sp>
      <cdr:sp macro="" textlink="">
        <cdr:nvSpPr>
          <cdr:cNvPr id="29" name="ZoneTexte 12"/>
          <cdr:cNvSpPr txBox="1"/>
        </cdr:nvSpPr>
        <cdr:spPr>
          <a:xfrm xmlns:a="http://schemas.openxmlformats.org/drawingml/2006/main">
            <a:off x="3246134" y="1341087"/>
            <a:ext cx="1047536" cy="164354"/>
          </a:xfrm>
          <a:prstGeom xmlns:a="http://schemas.openxmlformats.org/drawingml/2006/main" prst="rect">
            <a:avLst/>
          </a:prstGeom>
          <a:ln xmlns:a="http://schemas.openxmlformats.org/drawingml/2006/main">
            <a:noFill/>
          </a:ln>
        </cdr:spPr>
        <cdr:txBody>
          <a:bodyPr xmlns:a="http://schemas.openxmlformats.org/drawingml/2006/main" vertOverflow="clip" wrap="square" rtlCol="0" anchor="t"/>
          <a:lstStyle xmlns:a="http://schemas.openxmlformats.org/drawingml/2006/main"/>
          <a:p xmlns:a="http://schemas.openxmlformats.org/drawingml/2006/main">
            <a:r>
              <a:rPr lang="fr-FR" sz="1050">
                <a:latin typeface="+mn-lt"/>
                <a:cs typeface="Arial" pitchFamily="34" charset="0"/>
              </a:rPr>
              <a:t>Quartile</a:t>
            </a:r>
            <a:r>
              <a:rPr lang="fr-FR" sz="1050">
                <a:latin typeface="Arial" pitchFamily="34" charset="0"/>
                <a:cs typeface="Arial" pitchFamily="34" charset="0"/>
              </a:rPr>
              <a:t> 3</a:t>
            </a:r>
          </a:p>
        </cdr:txBody>
      </cdr:sp>
      <cdr:sp macro="" textlink="">
        <cdr:nvSpPr>
          <cdr:cNvPr id="30" name="ZoneTexte 1"/>
          <cdr:cNvSpPr txBox="1"/>
        </cdr:nvSpPr>
        <cdr:spPr>
          <a:xfrm xmlns:a="http://schemas.openxmlformats.org/drawingml/2006/main">
            <a:off x="3302414" y="1814002"/>
            <a:ext cx="825761" cy="170069"/>
          </a:xfrm>
          <a:prstGeom xmlns:a="http://schemas.openxmlformats.org/drawingml/2006/main" prst="rect">
            <a:avLst/>
          </a:prstGeom>
          <a:ln xmlns:a="http://schemas.openxmlformats.org/drawingml/2006/main">
            <a:no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50">
                <a:latin typeface="+mn-lt"/>
                <a:cs typeface="Arial" pitchFamily="34" charset="0"/>
              </a:rPr>
              <a:t>Médiane</a:t>
            </a:r>
          </a:p>
        </cdr:txBody>
      </cdr:sp>
      <cdr:sp macro="" textlink="">
        <cdr:nvSpPr>
          <cdr:cNvPr id="31" name="ZoneTexte 1"/>
          <cdr:cNvSpPr txBox="1"/>
        </cdr:nvSpPr>
        <cdr:spPr>
          <a:xfrm xmlns:a="http://schemas.openxmlformats.org/drawingml/2006/main">
            <a:off x="3235287" y="1616583"/>
            <a:ext cx="1115347" cy="152030"/>
          </a:xfrm>
          <a:prstGeom xmlns:a="http://schemas.openxmlformats.org/drawingml/2006/main" prst="rect">
            <a:avLst/>
          </a:prstGeom>
          <a:ln xmlns:a="http://schemas.openxmlformats.org/drawingml/2006/main">
            <a:no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50">
                <a:latin typeface="+mn-lt"/>
                <a:cs typeface="Arial" pitchFamily="34" charset="0"/>
              </a:rPr>
              <a:t>Ratio agrégé</a:t>
            </a:r>
          </a:p>
        </cdr:txBody>
      </cdr:sp>
      <cdr:sp macro="" textlink="">
        <cdr:nvSpPr>
          <cdr:cNvPr id="32" name="ZoneTexte 1"/>
          <cdr:cNvSpPr txBox="1"/>
        </cdr:nvSpPr>
        <cdr:spPr>
          <a:xfrm xmlns:a="http://schemas.openxmlformats.org/drawingml/2006/main">
            <a:off x="3289503" y="2193217"/>
            <a:ext cx="947203" cy="101740"/>
          </a:xfrm>
          <a:prstGeom xmlns:a="http://schemas.openxmlformats.org/drawingml/2006/main" prst="rect">
            <a:avLst/>
          </a:prstGeom>
          <a:ln xmlns:a="http://schemas.openxmlformats.org/drawingml/2006/main">
            <a:noFill/>
          </a:ln>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050">
                <a:latin typeface="+mn-lt"/>
                <a:cs typeface="Arial" pitchFamily="34" charset="0"/>
              </a:rPr>
              <a:t>Quartile 1</a:t>
            </a:r>
          </a:p>
        </cdr:txBody>
      </cdr:sp>
    </cdr:grpSp>
  </cdr:relSizeAnchor>
</c:userShapes>
</file>

<file path=xl/drawings/drawing31.xml><?xml version="1.0" encoding="utf-8"?>
<xdr:wsDr xmlns:xdr="http://schemas.openxmlformats.org/drawingml/2006/spreadsheetDrawing" xmlns:a="http://schemas.openxmlformats.org/drawingml/2006/main">
  <xdr:twoCellAnchor editAs="absolute">
    <xdr:from>
      <xdr:col>0</xdr:col>
      <xdr:colOff>365124</xdr:colOff>
      <xdr:row>19</xdr:row>
      <xdr:rowOff>48682</xdr:rowOff>
    </xdr:from>
    <xdr:to>
      <xdr:col>8</xdr:col>
      <xdr:colOff>523875</xdr:colOff>
      <xdr:row>45</xdr:row>
      <xdr:rowOff>66675</xdr:rowOff>
    </xdr:to>
    <xdr:graphicFrame macro="">
      <xdr:nvGraphicFramePr>
        <xdr:cNvPr id="2" name="GB_FIN_SUR_RO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7407</xdr:colOff>
      <xdr:row>22</xdr:row>
      <xdr:rowOff>183091</xdr:rowOff>
    </xdr:from>
    <xdr:to>
      <xdr:col>18</xdr:col>
      <xdr:colOff>100557</xdr:colOff>
      <xdr:row>46</xdr:row>
      <xdr:rowOff>57091</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276225</xdr:colOff>
      <xdr:row>10</xdr:row>
      <xdr:rowOff>114300</xdr:rowOff>
    </xdr:from>
    <xdr:to>
      <xdr:col>7</xdr:col>
      <xdr:colOff>504825</xdr:colOff>
      <xdr:row>31</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250205</xdr:colOff>
      <xdr:row>22</xdr:row>
      <xdr:rowOff>133349</xdr:rowOff>
    </xdr:from>
    <xdr:to>
      <xdr:col>3</xdr:col>
      <xdr:colOff>371476</xdr:colOff>
      <xdr:row>39</xdr:row>
      <xdr:rowOff>66674</xdr:rowOff>
    </xdr:to>
    <xdr:grpSp>
      <xdr:nvGrpSpPr>
        <xdr:cNvPr id="2" name="Groupe 1"/>
        <xdr:cNvGrpSpPr/>
      </xdr:nvGrpSpPr>
      <xdr:grpSpPr>
        <a:xfrm>
          <a:off x="250205" y="4371974"/>
          <a:ext cx="3721721" cy="3171825"/>
          <a:chOff x="5629056" y="2910417"/>
          <a:chExt cx="4058504" cy="2592541"/>
        </a:xfrm>
      </xdr:grpSpPr>
      <xdr:graphicFrame macro="">
        <xdr:nvGraphicFramePr>
          <xdr:cNvPr id="3" name="Graphique 2"/>
          <xdr:cNvGraphicFramePr>
            <a:graphicFrameLocks/>
          </xdr:cNvGraphicFramePr>
        </xdr:nvGraphicFramePr>
        <xdr:xfrm>
          <a:off x="5714999" y="2910417"/>
          <a:ext cx="3972561" cy="259254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ZoneTexte 3"/>
          <xdr:cNvSpPr txBox="1"/>
        </xdr:nvSpPr>
        <xdr:spPr>
          <a:xfrm>
            <a:off x="5629056" y="2975079"/>
            <a:ext cx="2957488" cy="242161"/>
          </a:xfrm>
          <a:prstGeom prst="rect">
            <a:avLst/>
          </a:prstGeom>
          <a:solidFill>
            <a:schemeClr val="lt1"/>
          </a:solidFill>
          <a:ln w="31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fr-FR" sz="1050" b="1"/>
              <a:t>Total de crédit fin</a:t>
            </a:r>
            <a:r>
              <a:rPr lang="fr-FR" sz="1050" b="1" baseline="0"/>
              <a:t> 2021 : 5 883 Md€</a:t>
            </a:r>
            <a:endParaRPr lang="fr-FR" sz="1050" b="1"/>
          </a:p>
        </xdr:txBody>
      </xdr:sp>
    </xdr:grpSp>
    <xdr:clientData/>
  </xdr:twoCellAnchor>
  <xdr:twoCellAnchor>
    <xdr:from>
      <xdr:col>4</xdr:col>
      <xdr:colOff>409575</xdr:colOff>
      <xdr:row>22</xdr:row>
      <xdr:rowOff>171449</xdr:rowOff>
    </xdr:from>
    <xdr:to>
      <xdr:col>11</xdr:col>
      <xdr:colOff>457200</xdr:colOff>
      <xdr:row>40</xdr:row>
      <xdr:rowOff>180974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editAs="oneCell">
    <xdr:from>
      <xdr:col>8</xdr:col>
      <xdr:colOff>485775</xdr:colOff>
      <xdr:row>4</xdr:row>
      <xdr:rowOff>104775</xdr:rowOff>
    </xdr:from>
    <xdr:to>
      <xdr:col>15</xdr:col>
      <xdr:colOff>704850</xdr:colOff>
      <xdr:row>20</xdr:row>
      <xdr:rowOff>38100</xdr:rowOff>
    </xdr:to>
    <xdr:pic>
      <xdr:nvPicPr>
        <xdr:cNvPr id="2" name="Imag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866775"/>
          <a:ext cx="5553075"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5.xml><?xml version="1.0" encoding="utf-8"?>
<xdr:wsDr xmlns:xdr="http://schemas.openxmlformats.org/drawingml/2006/spreadsheetDrawing" xmlns:a="http://schemas.openxmlformats.org/drawingml/2006/main">
  <xdr:twoCellAnchor>
    <xdr:from>
      <xdr:col>4</xdr:col>
      <xdr:colOff>541261</xdr:colOff>
      <xdr:row>3</xdr:row>
      <xdr:rowOff>180640</xdr:rowOff>
    </xdr:from>
    <xdr:to>
      <xdr:col>14</xdr:col>
      <xdr:colOff>14586</xdr:colOff>
      <xdr:row>21</xdr:row>
      <xdr:rowOff>0</xdr:rowOff>
    </xdr:to>
    <xdr:grpSp>
      <xdr:nvGrpSpPr>
        <xdr:cNvPr id="2" name="cred_men_ENF"/>
        <xdr:cNvGrpSpPr/>
      </xdr:nvGrpSpPr>
      <xdr:grpSpPr>
        <a:xfrm>
          <a:off x="4808461" y="895015"/>
          <a:ext cx="7093325" cy="3467435"/>
          <a:chOff x="4410626" y="466711"/>
          <a:chExt cx="3294575" cy="3084488"/>
        </a:xfrm>
        <a:solidFill>
          <a:sysClr val="window" lastClr="FFFFFF"/>
        </a:solidFill>
      </xdr:grpSpPr>
      <xdr:grpSp>
        <xdr:nvGrpSpPr>
          <xdr:cNvPr id="3" name="Groupe 2"/>
          <xdr:cNvGrpSpPr/>
        </xdr:nvGrpSpPr>
        <xdr:grpSpPr>
          <a:xfrm>
            <a:off x="4410626" y="703319"/>
            <a:ext cx="3294575" cy="2847880"/>
            <a:chOff x="4410626" y="703319"/>
            <a:chExt cx="3294575" cy="2847880"/>
          </a:xfrm>
          <a:grpFill/>
        </xdr:grpSpPr>
        <xdr:grpSp>
          <xdr:nvGrpSpPr>
            <xdr:cNvPr id="6" name="Groupe 5"/>
            <xdr:cNvGrpSpPr/>
          </xdr:nvGrpSpPr>
          <xdr:grpSpPr>
            <a:xfrm>
              <a:off x="4410626" y="703319"/>
              <a:ext cx="3294575" cy="2847880"/>
              <a:chOff x="4410626" y="703319"/>
              <a:chExt cx="3294575" cy="2847880"/>
            </a:xfrm>
            <a:grpFill/>
          </xdr:grpSpPr>
          <xdr:graphicFrame macro="">
            <xdr:nvGraphicFramePr>
              <xdr:cNvPr id="9" name="Graphique 8"/>
              <xdr:cNvGraphicFramePr/>
            </xdr:nvGraphicFramePr>
            <xdr:xfrm>
              <a:off x="5771589" y="703319"/>
              <a:ext cx="1933612" cy="268443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Graphique 9"/>
              <xdr:cNvGraphicFramePr/>
            </xdr:nvGraphicFramePr>
            <xdr:xfrm>
              <a:off x="4410626" y="721915"/>
              <a:ext cx="1403039" cy="2829284"/>
            </xdr:xfrm>
            <a:graphic>
              <a:graphicData uri="http://schemas.openxmlformats.org/drawingml/2006/chart">
                <c:chart xmlns:c="http://schemas.openxmlformats.org/drawingml/2006/chart" xmlns:r="http://schemas.openxmlformats.org/officeDocument/2006/relationships" r:id="rId2"/>
              </a:graphicData>
            </a:graphic>
          </xdr:graphicFrame>
        </xdr:grpSp>
        <xdr:cxnSp macro="">
          <xdr:nvCxnSpPr>
            <xdr:cNvPr id="7" name="Connecteur droit 6"/>
            <xdr:cNvCxnSpPr/>
          </xdr:nvCxnSpPr>
          <xdr:spPr>
            <a:xfrm>
              <a:off x="5621192" y="860963"/>
              <a:ext cx="859218" cy="130597"/>
            </a:xfrm>
            <a:prstGeom prst="line">
              <a:avLst/>
            </a:prstGeom>
            <a:grpFill/>
          </xdr:spPr>
          <xdr:style>
            <a:lnRef idx="1">
              <a:schemeClr val="dk1"/>
            </a:lnRef>
            <a:fillRef idx="0">
              <a:schemeClr val="dk1"/>
            </a:fillRef>
            <a:effectRef idx="0">
              <a:schemeClr val="dk1"/>
            </a:effectRef>
            <a:fontRef idx="minor">
              <a:schemeClr val="tx1"/>
            </a:fontRef>
          </xdr:style>
        </xdr:cxnSp>
        <xdr:cxnSp macro="">
          <xdr:nvCxnSpPr>
            <xdr:cNvPr id="8" name="Connecteur droit 7"/>
            <xdr:cNvCxnSpPr/>
          </xdr:nvCxnSpPr>
          <xdr:spPr>
            <a:xfrm>
              <a:off x="5613149" y="1557899"/>
              <a:ext cx="868711" cy="1537571"/>
            </a:xfrm>
            <a:prstGeom prst="line">
              <a:avLst/>
            </a:prstGeom>
            <a:grpFill/>
          </xdr:spPr>
          <xdr:style>
            <a:lnRef idx="1">
              <a:schemeClr val="dk1"/>
            </a:lnRef>
            <a:fillRef idx="0">
              <a:schemeClr val="dk1"/>
            </a:fillRef>
            <a:effectRef idx="0">
              <a:schemeClr val="dk1"/>
            </a:effectRef>
            <a:fontRef idx="minor">
              <a:schemeClr val="tx1"/>
            </a:fontRef>
          </xdr:style>
        </xdr:cxnSp>
      </xdr:grpSp>
      <xdr:sp macro="" textlink="">
        <xdr:nvSpPr>
          <xdr:cNvPr id="4" name="ZoneTexte 3"/>
          <xdr:cNvSpPr txBox="1"/>
        </xdr:nvSpPr>
        <xdr:spPr>
          <a:xfrm>
            <a:off x="4761259" y="466711"/>
            <a:ext cx="1003250" cy="225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050" b="1">
                <a:latin typeface="+mn-lt"/>
                <a:ea typeface="+mn-ea"/>
                <a:cs typeface="+mn-cs"/>
              </a:rPr>
              <a:t>Total</a:t>
            </a:r>
            <a:r>
              <a:rPr lang="fr-FR" sz="1050" b="1"/>
              <a:t> :</a:t>
            </a:r>
            <a:r>
              <a:rPr lang="fr-FR" sz="1050" b="1" baseline="0"/>
              <a:t> </a:t>
            </a:r>
            <a:r>
              <a:rPr lang="fr-FR" sz="1050" b="1"/>
              <a:t>3 589 </a:t>
            </a:r>
            <a:r>
              <a:rPr lang="fr-FR" sz="1050" b="1">
                <a:solidFill>
                  <a:schemeClr val="tx1"/>
                </a:solidFill>
                <a:effectLst/>
                <a:latin typeface="+mn-lt"/>
                <a:ea typeface="+mn-ea"/>
                <a:cs typeface="+mn-cs"/>
              </a:rPr>
              <a:t>Mds €</a:t>
            </a:r>
            <a:endParaRPr lang="fr-FR" sz="1050">
              <a:effectLst/>
            </a:endParaRPr>
          </a:p>
        </xdr:txBody>
      </xdr:sp>
      <xdr:sp macro="" textlink="">
        <xdr:nvSpPr>
          <xdr:cNvPr id="5" name="ZoneTexte 4"/>
          <xdr:cNvSpPr txBox="1"/>
        </xdr:nvSpPr>
        <xdr:spPr>
          <a:xfrm>
            <a:off x="6322073" y="468752"/>
            <a:ext cx="783679" cy="2257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fr-FR" sz="1050" b="1">
                <a:solidFill>
                  <a:schemeClr val="tx1"/>
                </a:solidFill>
                <a:effectLst/>
                <a:latin typeface="+mn-lt"/>
                <a:ea typeface="+mn-ea"/>
                <a:cs typeface="+mn-cs"/>
              </a:rPr>
              <a:t>Total :</a:t>
            </a:r>
            <a:r>
              <a:rPr lang="fr-FR" sz="1050" b="1" baseline="0">
                <a:solidFill>
                  <a:schemeClr val="tx1"/>
                </a:solidFill>
                <a:effectLst/>
                <a:latin typeface="+mn-lt"/>
                <a:ea typeface="+mn-ea"/>
                <a:cs typeface="+mn-cs"/>
              </a:rPr>
              <a:t> 1 153 </a:t>
            </a:r>
            <a:r>
              <a:rPr lang="fr-FR" sz="1050" b="1">
                <a:solidFill>
                  <a:schemeClr val="tx1"/>
                </a:solidFill>
                <a:effectLst/>
                <a:latin typeface="+mn-lt"/>
                <a:ea typeface="+mn-ea"/>
                <a:cs typeface="+mn-cs"/>
              </a:rPr>
              <a:t>Mds €</a:t>
            </a:r>
            <a:endParaRPr lang="fr-FR" sz="1050">
              <a:effectLst/>
            </a:endParaRPr>
          </a:p>
        </xdr:txBody>
      </xdr:sp>
    </xdr:grpSp>
    <xdr:clientData/>
  </xdr:twoCellAnchor>
</xdr:wsDr>
</file>

<file path=xl/drawings/drawing36.xml><?xml version="1.0" encoding="utf-8"?>
<xdr:wsDr xmlns:xdr="http://schemas.openxmlformats.org/drawingml/2006/spreadsheetDrawing" xmlns:a="http://schemas.openxmlformats.org/drawingml/2006/main">
  <xdr:twoCellAnchor>
    <xdr:from>
      <xdr:col>5</xdr:col>
      <xdr:colOff>180975</xdr:colOff>
      <xdr:row>5</xdr:row>
      <xdr:rowOff>38100</xdr:rowOff>
    </xdr:from>
    <xdr:to>
      <xdr:col>18</xdr:col>
      <xdr:colOff>521155</xdr:colOff>
      <xdr:row>39</xdr:row>
      <xdr:rowOff>180975</xdr:rowOff>
    </xdr:to>
    <xdr:graphicFrame macro="">
      <xdr:nvGraphicFramePr>
        <xdr:cNvPr id="2" name="GB_FIN_cred_act_EN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0.79947</cdr:x>
      <cdr:y>0.12648</cdr:y>
    </cdr:from>
    <cdr:to>
      <cdr:x>0.8893</cdr:x>
      <cdr:y>0.26861</cdr:y>
    </cdr:to>
    <cdr:sp macro="" textlink="">
      <cdr:nvSpPr>
        <cdr:cNvPr id="3" name="ZoneTexte 2"/>
        <cdr:cNvSpPr txBox="1"/>
      </cdr:nvSpPr>
      <cdr:spPr>
        <a:xfrm xmlns:a="http://schemas.openxmlformats.org/drawingml/2006/main">
          <a:off x="8137071" y="813708"/>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0.56039</cdr:x>
      <cdr:y>0.45763</cdr:y>
    </cdr:from>
    <cdr:to>
      <cdr:x>0.7382</cdr:x>
      <cdr:y>0.55045</cdr:y>
    </cdr:to>
    <cdr:sp macro="" textlink="">
      <cdr:nvSpPr>
        <cdr:cNvPr id="4" name="ZoneTexte 3"/>
        <cdr:cNvSpPr txBox="1"/>
      </cdr:nvSpPr>
      <cdr:spPr>
        <a:xfrm xmlns:a="http://schemas.openxmlformats.org/drawingml/2006/main">
          <a:off x="5933972" y="2937886"/>
          <a:ext cx="1882844" cy="595890"/>
        </a:xfrm>
        <a:prstGeom xmlns:a="http://schemas.openxmlformats.org/drawingml/2006/main" prst="rect">
          <a:avLst/>
        </a:prstGeom>
        <a:solidFill xmlns:a="http://schemas.openxmlformats.org/drawingml/2006/main">
          <a:schemeClr val="bg1"/>
        </a:solidFill>
        <a:ln xmlns:a="http://schemas.openxmlformats.org/drawingml/2006/main">
          <a:solidFill>
            <a:schemeClr val="accent1">
              <a:shade val="50000"/>
            </a:schemeClr>
          </a:solidFill>
        </a:ln>
      </cdr:spPr>
      <cdr:txBody>
        <a:bodyPr xmlns:a="http://schemas.openxmlformats.org/drawingml/2006/main" vertOverflow="clip" wrap="none" rtlCol="0"/>
        <a:lstStyle xmlns:a="http://schemas.openxmlformats.org/drawingml/2006/main"/>
        <a:p xmlns:a="http://schemas.openxmlformats.org/drawingml/2006/main">
          <a:r>
            <a:rPr lang="fr-FR" sz="1050" b="1">
              <a:solidFill>
                <a:sysClr val="windowText" lastClr="000000"/>
              </a:solidFill>
            </a:rPr>
            <a:t>Total 2021</a:t>
          </a:r>
        </a:p>
        <a:p xmlns:a="http://schemas.openxmlformats.org/drawingml/2006/main">
          <a:r>
            <a:rPr lang="fr-FR" sz="1050">
              <a:solidFill>
                <a:sysClr val="windowText" lastClr="000000"/>
              </a:solidFill>
            </a:rPr>
            <a:t>1</a:t>
          </a:r>
          <a:r>
            <a:rPr lang="fr-FR" sz="1050" baseline="0">
              <a:solidFill>
                <a:sysClr val="windowText" lastClr="000000"/>
              </a:solidFill>
            </a:rPr>
            <a:t> 740</a:t>
          </a:r>
          <a:r>
            <a:rPr lang="fr-FR" sz="1050">
              <a:solidFill>
                <a:sysClr val="windowText" lastClr="000000"/>
              </a:solidFill>
            </a:rPr>
            <a:t> Milliards d'euros</a:t>
          </a:r>
          <a:r>
            <a:rPr lang="fr-FR" sz="1050" baseline="0">
              <a:solidFill>
                <a:sysClr val="windowText" lastClr="000000"/>
              </a:solidFill>
            </a:rPr>
            <a:t> </a:t>
          </a:r>
        </a:p>
        <a:p xmlns:a="http://schemas.openxmlformats.org/drawingml/2006/main">
          <a:r>
            <a:rPr lang="fr-FR" sz="1050" baseline="0">
              <a:solidFill>
                <a:sysClr val="windowText" lastClr="000000"/>
              </a:solidFill>
            </a:rPr>
            <a:t>(+5 % par rapport a 2020)</a:t>
          </a:r>
          <a:endParaRPr lang="fr-FR" sz="1050">
            <a:solidFill>
              <a:sysClr val="windowText" lastClr="000000"/>
            </a:solidFill>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0</xdr:col>
      <xdr:colOff>234701</xdr:colOff>
      <xdr:row>11</xdr:row>
      <xdr:rowOff>88294</xdr:rowOff>
    </xdr:from>
    <xdr:to>
      <xdr:col>9</xdr:col>
      <xdr:colOff>65616</xdr:colOff>
      <xdr:row>33</xdr:row>
      <xdr:rowOff>24341</xdr:rowOff>
    </xdr:to>
    <xdr:graphicFrame macro="">
      <xdr:nvGraphicFramePr>
        <xdr:cNvPr id="2" name="tx_dout_men_EN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201083</xdr:colOff>
      <xdr:row>10</xdr:row>
      <xdr:rowOff>0</xdr:rowOff>
    </xdr:from>
    <xdr:to>
      <xdr:col>4</xdr:col>
      <xdr:colOff>529166</xdr:colOff>
      <xdr:row>32</xdr:row>
      <xdr:rowOff>105833</xdr:rowOff>
    </xdr:to>
    <xdr:graphicFrame macro="">
      <xdr:nvGraphicFramePr>
        <xdr:cNvPr id="2" name="taux_non_per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0.26099</cdr:x>
      <cdr:y>0.07418</cdr:y>
    </cdr:to>
    <cdr:sp macro="" textlink="">
      <cdr:nvSpPr>
        <cdr:cNvPr id="2" name="ZoneTexte 1"/>
        <cdr:cNvSpPr txBox="1"/>
      </cdr:nvSpPr>
      <cdr:spPr>
        <a:xfrm xmlns:a="http://schemas.openxmlformats.org/drawingml/2006/main">
          <a:off x="0" y="0"/>
          <a:ext cx="2010834"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fr-FR" sz="1100" i="0"/>
        </a:p>
      </cdr:txBody>
    </cdr:sp>
  </cdr:relSizeAnchor>
</c:userShapes>
</file>

<file path=xl/drawings/drawing40.xml><?xml version="1.0" encoding="utf-8"?>
<c:userShapes xmlns:c="http://schemas.openxmlformats.org/drawingml/2006/chart">
  <cdr:relSizeAnchor xmlns:cdr="http://schemas.openxmlformats.org/drawingml/2006/chartDrawing">
    <cdr:from>
      <cdr:x>0.74479</cdr:x>
      <cdr:y>0.18056</cdr:y>
    </cdr:from>
    <cdr:to>
      <cdr:x>0.99479</cdr:x>
      <cdr:y>0.25</cdr:y>
    </cdr:to>
    <cdr:sp macro="" textlink="">
      <cdr:nvSpPr>
        <cdr:cNvPr id="2" name="ZoneTexte 1"/>
        <cdr:cNvSpPr txBox="1"/>
      </cdr:nvSpPr>
      <cdr:spPr>
        <a:xfrm xmlns:a="http://schemas.openxmlformats.org/drawingml/2006/main">
          <a:off x="3405188" y="495300"/>
          <a:ext cx="11430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userShapes>
</file>

<file path=xl/drawings/drawing41.xml><?xml version="1.0" encoding="utf-8"?>
<xdr:wsDr xmlns:xdr="http://schemas.openxmlformats.org/drawingml/2006/spreadsheetDrawing" xmlns:a="http://schemas.openxmlformats.org/drawingml/2006/main">
  <xdr:twoCellAnchor>
    <xdr:from>
      <xdr:col>0</xdr:col>
      <xdr:colOff>528776</xdr:colOff>
      <xdr:row>11</xdr:row>
      <xdr:rowOff>195481</xdr:rowOff>
    </xdr:from>
    <xdr:to>
      <xdr:col>12</xdr:col>
      <xdr:colOff>9525</xdr:colOff>
      <xdr:row>34</xdr:row>
      <xdr:rowOff>123825</xdr:rowOff>
    </xdr:to>
    <xdr:graphicFrame macro="">
      <xdr:nvGraphicFramePr>
        <xdr:cNvPr id="2" name="GB_FIN_tx_dout_men_EN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0</xdr:col>
      <xdr:colOff>528776</xdr:colOff>
      <xdr:row>9</xdr:row>
      <xdr:rowOff>195481</xdr:rowOff>
    </xdr:from>
    <xdr:to>
      <xdr:col>9</xdr:col>
      <xdr:colOff>104775</xdr:colOff>
      <xdr:row>32</xdr:row>
      <xdr:rowOff>57150</xdr:rowOff>
    </xdr:to>
    <xdr:graphicFrame macro="">
      <xdr:nvGraphicFramePr>
        <xdr:cNvPr id="2" name="GB_FIN_tx_dout_men_EN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9</xdr:col>
      <xdr:colOff>161925</xdr:colOff>
      <xdr:row>5</xdr:row>
      <xdr:rowOff>0</xdr:rowOff>
    </xdr:from>
    <xdr:to>
      <xdr:col>15</xdr:col>
      <xdr:colOff>638174</xdr:colOff>
      <xdr:row>24</xdr:row>
      <xdr:rowOff>116682</xdr:rowOff>
    </xdr:to>
    <xdr:graphicFrame macro="">
      <xdr:nvGraphicFramePr>
        <xdr:cNvPr id="2" name="GB_ST_reparti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104775</xdr:colOff>
      <xdr:row>4</xdr:row>
      <xdr:rowOff>171449</xdr:rowOff>
    </xdr:from>
    <xdr:to>
      <xdr:col>22</xdr:col>
      <xdr:colOff>190499</xdr:colOff>
      <xdr:row>24</xdr:row>
      <xdr:rowOff>180974</xdr:rowOff>
    </xdr:to>
    <xdr:graphicFrame macro="">
      <xdr:nvGraphicFramePr>
        <xdr:cNvPr id="3" name="GB_ST_reparti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editAs="absolute">
    <xdr:from>
      <xdr:col>8</xdr:col>
      <xdr:colOff>571500</xdr:colOff>
      <xdr:row>4</xdr:row>
      <xdr:rowOff>92528</xdr:rowOff>
    </xdr:from>
    <xdr:to>
      <xdr:col>18</xdr:col>
      <xdr:colOff>428625</xdr:colOff>
      <xdr:row>24</xdr:row>
      <xdr:rowOff>95250</xdr:rowOff>
    </xdr:to>
    <xdr:graphicFrame macro="">
      <xdr:nvGraphicFramePr>
        <xdr:cNvPr id="2" name="GB_FIN_nego_acti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editAs="absolute">
    <xdr:from>
      <xdr:col>8</xdr:col>
      <xdr:colOff>542925</xdr:colOff>
      <xdr:row>2</xdr:row>
      <xdr:rowOff>149678</xdr:rowOff>
    </xdr:from>
    <xdr:to>
      <xdr:col>18</xdr:col>
      <xdr:colOff>400050</xdr:colOff>
      <xdr:row>25</xdr:row>
      <xdr:rowOff>0</xdr:rowOff>
    </xdr:to>
    <xdr:graphicFrame macro="">
      <xdr:nvGraphicFramePr>
        <xdr:cNvPr id="2" name="GB_FIN_nego_acti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0</xdr:col>
      <xdr:colOff>657225</xdr:colOff>
      <xdr:row>13</xdr:row>
      <xdr:rowOff>142875</xdr:rowOff>
    </xdr:from>
    <xdr:to>
      <xdr:col>11</xdr:col>
      <xdr:colOff>57150</xdr:colOff>
      <xdr:row>34</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0</xdr:col>
      <xdr:colOff>657225</xdr:colOff>
      <xdr:row>13</xdr:row>
      <xdr:rowOff>142875</xdr:rowOff>
    </xdr:from>
    <xdr:to>
      <xdr:col>11</xdr:col>
      <xdr:colOff>57150</xdr:colOff>
      <xdr:row>34</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0</xdr:col>
      <xdr:colOff>457200</xdr:colOff>
      <xdr:row>16</xdr:row>
      <xdr:rowOff>133350</xdr:rowOff>
    </xdr:from>
    <xdr:to>
      <xdr:col>8</xdr:col>
      <xdr:colOff>457200</xdr:colOff>
      <xdr:row>35</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0</xdr:col>
      <xdr:colOff>352425</xdr:colOff>
      <xdr:row>22</xdr:row>
      <xdr:rowOff>104775</xdr:rowOff>
    </xdr:from>
    <xdr:to>
      <xdr:col>9</xdr:col>
      <xdr:colOff>371474</xdr:colOff>
      <xdr:row>40</xdr:row>
      <xdr:rowOff>180975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654844</xdr:colOff>
      <xdr:row>26</xdr:row>
      <xdr:rowOff>114299</xdr:rowOff>
    </xdr:from>
    <xdr:to>
      <xdr:col>15</xdr:col>
      <xdr:colOff>615684</xdr:colOff>
      <xdr:row>47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8748</xdr:rowOff>
    </xdr:from>
    <xdr:to>
      <xdr:col>5</xdr:col>
      <xdr:colOff>424230</xdr:colOff>
      <xdr:row>45</xdr:row>
      <xdr:rowOff>93416</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0</xdr:col>
      <xdr:colOff>333374</xdr:colOff>
      <xdr:row>12</xdr:row>
      <xdr:rowOff>152398</xdr:rowOff>
    </xdr:from>
    <xdr:to>
      <xdr:col>8</xdr:col>
      <xdr:colOff>134624</xdr:colOff>
      <xdr:row>34</xdr:row>
      <xdr:rowOff>18598</xdr:rowOff>
    </xdr:to>
    <xdr:graphicFrame macro="">
      <xdr:nvGraphicFramePr>
        <xdr:cNvPr id="2" name="ue_CET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0.84552</cdr:x>
      <cdr:y>0.02289</cdr:y>
    </cdr:from>
    <cdr:to>
      <cdr:x>0.9897</cdr:x>
      <cdr:y>0.14292</cdr:y>
    </cdr:to>
    <cdr:sp macro="" textlink="">
      <cdr:nvSpPr>
        <cdr:cNvPr id="3" name="ZoneTexte 1"/>
        <cdr:cNvSpPr txBox="1"/>
      </cdr:nvSpPr>
      <cdr:spPr>
        <a:xfrm xmlns:a="http://schemas.openxmlformats.org/drawingml/2006/main">
          <a:off x="7293551" y="96982"/>
          <a:ext cx="1243713" cy="508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fr-FR" sz="800">
            <a:solidFill>
              <a:srgbClr val="000000"/>
            </a:solidFill>
            <a:latin typeface="Calibri" panose="020F0502020204030204" pitchFamily="34" charset="0"/>
          </a:endParaRPr>
        </a:p>
      </cdr:txBody>
    </cdr:sp>
  </cdr:relSizeAnchor>
</c:userShapes>
</file>

<file path=xl/drawings/drawing52.xml><?xml version="1.0" encoding="utf-8"?>
<xdr:wsDr xmlns:xdr="http://schemas.openxmlformats.org/drawingml/2006/spreadsheetDrawing" xmlns:a="http://schemas.openxmlformats.org/drawingml/2006/main">
  <xdr:twoCellAnchor>
    <xdr:from>
      <xdr:col>0</xdr:col>
      <xdr:colOff>508749</xdr:colOff>
      <xdr:row>9</xdr:row>
      <xdr:rowOff>0</xdr:rowOff>
    </xdr:from>
    <xdr:to>
      <xdr:col>8</xdr:col>
      <xdr:colOff>537884</xdr:colOff>
      <xdr:row>29</xdr:row>
      <xdr:rowOff>56031</xdr:rowOff>
    </xdr:to>
    <xdr:grpSp>
      <xdr:nvGrpSpPr>
        <xdr:cNvPr id="2" name="UE_ROA"/>
        <xdr:cNvGrpSpPr/>
      </xdr:nvGrpSpPr>
      <xdr:grpSpPr>
        <a:xfrm>
          <a:off x="508749" y="1714500"/>
          <a:ext cx="6410885" cy="3866031"/>
          <a:chOff x="-3813410" y="513642"/>
          <a:chExt cx="6805264" cy="4049055"/>
        </a:xfrm>
      </xdr:grpSpPr>
      <xdr:graphicFrame macro="">
        <xdr:nvGraphicFramePr>
          <xdr:cNvPr id="3" name="Graphique 2"/>
          <xdr:cNvGraphicFramePr>
            <a:graphicFrameLocks/>
          </xdr:cNvGraphicFramePr>
        </xdr:nvGraphicFramePr>
        <xdr:xfrm>
          <a:off x="-3813410" y="513642"/>
          <a:ext cx="6805264" cy="4049055"/>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4" name="irc_mi" descr="Résultat de recherche d'images pour &quot;drapeau allemagne&quot;"/>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9348" y="3148713"/>
            <a:ext cx="526762"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5" name="irc_mi" descr="Résultat de recherche d'images pour &quot;drapeau italie&quo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23454" y="3148713"/>
            <a:ext cx="542737"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6" name="irc_mi" descr="Résultat de recherche d'images pour &quot;drapeau france&quo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036449" y="3139211"/>
            <a:ext cx="557158"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7" name="irc_mi" descr="Résultat de recherche d'images pour &quot;drapeau espagne&quot;"/>
          <xdr:cNvPicPr preferRelativeResize="0">
            <a:picLocks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062284" y="3150390"/>
            <a:ext cx="535167"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8" name="irc_mi" descr="Résultat de recherche d'images pour &quot;drapeau union européenne&quot;"/>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04345" y="3148713"/>
            <a:ext cx="520506"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9" name="Rectangle 8"/>
          <xdr:cNvSpPr/>
        </xdr:nvSpPr>
        <xdr:spPr>
          <a:xfrm>
            <a:off x="-15888" y="3129709"/>
            <a:ext cx="543067" cy="329987"/>
          </a:xfrm>
          <a:prstGeom prst="rect">
            <a:avLst/>
          </a:prstGeom>
          <a:solidFill>
            <a:srgbClr val="00206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400">
                <a:solidFill>
                  <a:srgbClr val="FFCD2D"/>
                </a:solidFill>
              </a:rPr>
              <a:t>€</a:t>
            </a:r>
            <a:endParaRPr lang="fr-FR" sz="1200">
              <a:solidFill>
                <a:srgbClr val="FFCD2D"/>
              </a:solidFill>
            </a:endParaRPr>
          </a:p>
        </xdr:txBody>
      </xdr:sp>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173130</xdr:colOff>
      <xdr:row>9</xdr:row>
      <xdr:rowOff>0</xdr:rowOff>
    </xdr:from>
    <xdr:to>
      <xdr:col>8</xdr:col>
      <xdr:colOff>345855</xdr:colOff>
      <xdr:row>30</xdr:row>
      <xdr:rowOff>27005</xdr:rowOff>
    </xdr:to>
    <xdr:grpSp>
      <xdr:nvGrpSpPr>
        <xdr:cNvPr id="2" name="UE_ROE"/>
        <xdr:cNvGrpSpPr/>
      </xdr:nvGrpSpPr>
      <xdr:grpSpPr>
        <a:xfrm>
          <a:off x="173130" y="1714500"/>
          <a:ext cx="6411600" cy="4027505"/>
          <a:chOff x="118723" y="1958167"/>
          <a:chExt cx="6867514" cy="3892548"/>
        </a:xfrm>
      </xdr:grpSpPr>
      <xdr:graphicFrame macro="">
        <xdr:nvGraphicFramePr>
          <xdr:cNvPr id="3" name="Graphique 2"/>
          <xdr:cNvGraphicFramePr>
            <a:graphicFrameLocks/>
          </xdr:cNvGraphicFramePr>
        </xdr:nvGraphicFramePr>
        <xdr:xfrm>
          <a:off x="118723" y="1958167"/>
          <a:ext cx="6867514" cy="3892548"/>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4" name="irc_mi" descr="Résultat de recherche d'images pour &quot;drapeau allemagne&quot;"/>
          <xdr:cNvPicPr preferRelativeResize="0">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6616" y="4742588"/>
            <a:ext cx="526762"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5" name="irc_mi" descr="Résultat de recherche d'images pour &quot;drapeau italie&quo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010086" y="4722492"/>
            <a:ext cx="542737"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6" name="irc_mi" descr="Résultat de recherche d'images pour &quot;drapeau france&quo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10474" y="4672253"/>
            <a:ext cx="557159"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7" name="irc_mi" descr="Résultat de recherche d'images pour &quot;drapeau espagne&quot;"/>
          <xdr:cNvPicPr preferRelativeResize="0">
            <a:picLocks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82346" y="4685847"/>
            <a:ext cx="535167"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8" name="irc_mi" descr="Résultat de recherche d'images pour &quot;drapeau union européenne&quot;"/>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981423" y="4682301"/>
            <a:ext cx="520506" cy="329987"/>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9" name="Rectangle 8"/>
          <xdr:cNvSpPr/>
        </xdr:nvSpPr>
        <xdr:spPr>
          <a:xfrm>
            <a:off x="3994890" y="4682301"/>
            <a:ext cx="543066" cy="329987"/>
          </a:xfrm>
          <a:prstGeom prst="rect">
            <a:avLst/>
          </a:prstGeom>
          <a:solidFill>
            <a:srgbClr val="00206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400">
                <a:solidFill>
                  <a:srgbClr val="FFCD2D"/>
                </a:solidFill>
              </a:rPr>
              <a:t>€</a:t>
            </a:r>
            <a:endParaRPr lang="fr-FR" sz="1200">
              <a:solidFill>
                <a:srgbClr val="FFCD2D"/>
              </a:solidFill>
            </a:endParaRPr>
          </a:p>
        </xdr:txBody>
      </xdr:sp>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386441</xdr:colOff>
      <xdr:row>8</xdr:row>
      <xdr:rowOff>169068</xdr:rowOff>
    </xdr:from>
    <xdr:to>
      <xdr:col>8</xdr:col>
      <xdr:colOff>63866</xdr:colOff>
      <xdr:row>30</xdr:row>
      <xdr:rowOff>35268</xdr:rowOff>
    </xdr:to>
    <xdr:grpSp>
      <xdr:nvGrpSpPr>
        <xdr:cNvPr id="2" name="UE_tx_NPL"/>
        <xdr:cNvGrpSpPr/>
      </xdr:nvGrpSpPr>
      <xdr:grpSpPr>
        <a:xfrm>
          <a:off x="386441" y="2350293"/>
          <a:ext cx="6506850" cy="4057200"/>
          <a:chOff x="776613" y="2196144"/>
          <a:chExt cx="6228522" cy="4107996"/>
        </a:xfrm>
      </xdr:grpSpPr>
      <xdr:graphicFrame macro="">
        <xdr:nvGraphicFramePr>
          <xdr:cNvPr id="3" name="Graphique 2"/>
          <xdr:cNvGraphicFramePr/>
        </xdr:nvGraphicFramePr>
        <xdr:xfrm>
          <a:off x="776613" y="2196144"/>
          <a:ext cx="6228522" cy="4107996"/>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4" name="irc_mi" descr="Résultat de recherche d'images pour &quot;drapeau union européenne&quo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79926" y="2406138"/>
            <a:ext cx="439670" cy="413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5" name="irc_mi" descr="Résultat de recherche d'images pour &quot;drapeau italie&quo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64080" y="2406138"/>
            <a:ext cx="439670" cy="413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6" name="irc_mi" descr="Résultat de recherche d'images pour &quot;drapeau allemagne&quot;"/>
          <xdr:cNvPicPr preferRelativeResize="0">
            <a:picLocks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324002" y="2406138"/>
            <a:ext cx="439670" cy="413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pic>
        <xdr:nvPicPr>
          <xdr:cNvPr id="7" name="irc_mi" descr="Résultat de recherche d'images pour &quot;drapeau france&quot;"/>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351964" y="2406138"/>
            <a:ext cx="439670" cy="413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sp macro="" textlink="">
        <xdr:nvSpPr>
          <xdr:cNvPr id="8" name="Rectangle 7"/>
          <xdr:cNvSpPr/>
        </xdr:nvSpPr>
        <xdr:spPr>
          <a:xfrm>
            <a:off x="4407887" y="2406138"/>
            <a:ext cx="439937" cy="413535"/>
          </a:xfrm>
          <a:prstGeom prst="rect">
            <a:avLst/>
          </a:prstGeom>
          <a:solidFill>
            <a:srgbClr val="002060"/>
          </a:solid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2400">
                <a:solidFill>
                  <a:srgbClr val="FFCD2D"/>
                </a:solidFill>
              </a:rPr>
              <a:t>€</a:t>
            </a:r>
            <a:endParaRPr lang="fr-FR" sz="1200">
              <a:solidFill>
                <a:srgbClr val="FFCD2D"/>
              </a:solidFill>
            </a:endParaRPr>
          </a:p>
        </xdr:txBody>
      </xdr:sp>
      <xdr:pic>
        <xdr:nvPicPr>
          <xdr:cNvPr id="9" name="irc_mi" descr="Résultat de recherche d'images pour &quot;drapeau espagne&quot;"/>
          <xdr:cNvPicPr preferRelativeResize="0">
            <a:picLocks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436117" y="2406138"/>
            <a:ext cx="439670" cy="413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editAs="oneCell">
    <xdr:from>
      <xdr:col>2</xdr:col>
      <xdr:colOff>0</xdr:colOff>
      <xdr:row>11</xdr:row>
      <xdr:rowOff>0</xdr:rowOff>
    </xdr:from>
    <xdr:to>
      <xdr:col>18</xdr:col>
      <xdr:colOff>421717</xdr:colOff>
      <xdr:row>41</xdr:row>
      <xdr:rowOff>15737</xdr:rowOff>
    </xdr:to>
    <xdr:pic>
      <xdr:nvPicPr>
        <xdr:cNvPr id="2" name="Image 1"/>
        <xdr:cNvPicPr>
          <a:picLocks noChangeAspect="1"/>
        </xdr:cNvPicPr>
      </xdr:nvPicPr>
      <xdr:blipFill>
        <a:blip xmlns:r="http://schemas.openxmlformats.org/officeDocument/2006/relationships" r:embed="rId1"/>
        <a:stretch>
          <a:fillRect/>
        </a:stretch>
      </xdr:blipFill>
      <xdr:spPr>
        <a:xfrm>
          <a:off x="3371850" y="2200275"/>
          <a:ext cx="12613717" cy="5730737"/>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13</xdr:col>
      <xdr:colOff>470159</xdr:colOff>
      <xdr:row>30</xdr:row>
      <xdr:rowOff>11016</xdr:rowOff>
    </xdr:to>
    <xdr:pic>
      <xdr:nvPicPr>
        <xdr:cNvPr id="2" name="Image 1"/>
        <xdr:cNvPicPr>
          <a:picLocks noChangeAspect="1"/>
        </xdr:cNvPicPr>
      </xdr:nvPicPr>
      <xdr:blipFill>
        <a:blip xmlns:r="http://schemas.openxmlformats.org/officeDocument/2006/relationships" r:embed="rId1"/>
        <a:stretch>
          <a:fillRect/>
        </a:stretch>
      </xdr:blipFill>
      <xdr:spPr>
        <a:xfrm>
          <a:off x="2171700" y="2009775"/>
          <a:ext cx="8852159" cy="401151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6</xdr:col>
      <xdr:colOff>581025</xdr:colOff>
      <xdr:row>4</xdr:row>
      <xdr:rowOff>47625</xdr:rowOff>
    </xdr:from>
    <xdr:to>
      <xdr:col>11</xdr:col>
      <xdr:colOff>755426</xdr:colOff>
      <xdr:row>17</xdr:row>
      <xdr:rowOff>84396</xdr:rowOff>
    </xdr:to>
    <xdr:graphicFrame macro="">
      <xdr:nvGraphicFramePr>
        <xdr:cNvPr id="2" name="GB_REG_MSU_part_pay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editAs="oneCell">
    <xdr:from>
      <xdr:col>13</xdr:col>
      <xdr:colOff>0</xdr:colOff>
      <xdr:row>4</xdr:row>
      <xdr:rowOff>0</xdr:rowOff>
    </xdr:from>
    <xdr:to>
      <xdr:col>22</xdr:col>
      <xdr:colOff>665116</xdr:colOff>
      <xdr:row>19</xdr:row>
      <xdr:rowOff>70473</xdr:rowOff>
    </xdr:to>
    <xdr:pic>
      <xdr:nvPicPr>
        <xdr:cNvPr id="2" name="Image 1"/>
        <xdr:cNvPicPr>
          <a:picLocks noChangeAspect="1"/>
        </xdr:cNvPicPr>
      </xdr:nvPicPr>
      <xdr:blipFill>
        <a:blip xmlns:r="http://schemas.openxmlformats.org/officeDocument/2006/relationships" r:embed="rId1"/>
        <a:stretch>
          <a:fillRect/>
        </a:stretch>
      </xdr:blipFill>
      <xdr:spPr>
        <a:xfrm>
          <a:off x="9906000" y="1057275"/>
          <a:ext cx="7523116" cy="4261473"/>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537221</xdr:colOff>
      <xdr:row>27</xdr:row>
      <xdr:rowOff>165069</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676275"/>
          <a:ext cx="8919221" cy="54990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190499</xdr:colOff>
      <xdr:row>23</xdr:row>
      <xdr:rowOff>22409</xdr:rowOff>
    </xdr:from>
    <xdr:to>
      <xdr:col>3</xdr:col>
      <xdr:colOff>571501</xdr:colOff>
      <xdr:row>44</xdr:row>
      <xdr:rowOff>180974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15</xdr:row>
      <xdr:rowOff>0</xdr:rowOff>
    </xdr:from>
    <xdr:to>
      <xdr:col>14</xdr:col>
      <xdr:colOff>152859</xdr:colOff>
      <xdr:row>41</xdr:row>
      <xdr:rowOff>168084</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3924300"/>
          <a:ext cx="9687384" cy="5121084"/>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6</xdr:col>
      <xdr:colOff>81946</xdr:colOff>
      <xdr:row>27</xdr:row>
      <xdr:rowOff>110002</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2390775"/>
          <a:ext cx="4749196" cy="3158002"/>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3</xdr:col>
      <xdr:colOff>0</xdr:colOff>
      <xdr:row>17</xdr:row>
      <xdr:rowOff>0</xdr:rowOff>
    </xdr:from>
    <xdr:to>
      <xdr:col>12</xdr:col>
      <xdr:colOff>122525</xdr:colOff>
      <xdr:row>40</xdr:row>
      <xdr:rowOff>68966</xdr:rowOff>
    </xdr:to>
    <xdr:pic>
      <xdr:nvPicPr>
        <xdr:cNvPr id="2" name="Image 1"/>
        <xdr:cNvPicPr>
          <a:picLocks noChangeAspect="1"/>
        </xdr:cNvPicPr>
      </xdr:nvPicPr>
      <xdr:blipFill>
        <a:blip xmlns:r="http://schemas.openxmlformats.org/officeDocument/2006/relationships" r:embed="rId1"/>
        <a:stretch>
          <a:fillRect/>
        </a:stretch>
      </xdr:blipFill>
      <xdr:spPr>
        <a:xfrm>
          <a:off x="2286000" y="4105275"/>
          <a:ext cx="6980525" cy="445046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22</xdr:col>
      <xdr:colOff>38238</xdr:colOff>
      <xdr:row>26</xdr:row>
      <xdr:rowOff>131439</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866775"/>
          <a:ext cx="10382388" cy="4322439"/>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28</xdr:col>
      <xdr:colOff>203591</xdr:colOff>
      <xdr:row>27</xdr:row>
      <xdr:rowOff>131439</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10376291" cy="4322439"/>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23</xdr:col>
      <xdr:colOff>684417</xdr:colOff>
      <xdr:row>28</xdr:row>
      <xdr:rowOff>32387</xdr:rowOff>
    </xdr:to>
    <xdr:pic>
      <xdr:nvPicPr>
        <xdr:cNvPr id="2" name="Image 1"/>
        <xdr:cNvPicPr>
          <a:picLocks noChangeAspect="1"/>
        </xdr:cNvPicPr>
      </xdr:nvPicPr>
      <xdr:blipFill>
        <a:blip xmlns:r="http://schemas.openxmlformats.org/officeDocument/2006/relationships" r:embed="rId1"/>
        <a:stretch>
          <a:fillRect/>
        </a:stretch>
      </xdr:blipFill>
      <xdr:spPr>
        <a:xfrm>
          <a:off x="1524000" y="1057275"/>
          <a:ext cx="10418967" cy="4413887"/>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16</xdr:col>
      <xdr:colOff>147189</xdr:colOff>
      <xdr:row>27</xdr:row>
      <xdr:rowOff>131439</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10205589" cy="4322439"/>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14</xdr:col>
      <xdr:colOff>317878</xdr:colOff>
      <xdr:row>27</xdr:row>
      <xdr:rowOff>131439</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10223878" cy="4322439"/>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348163</xdr:colOff>
      <xdr:row>25</xdr:row>
      <xdr:rowOff>12523</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057275"/>
          <a:ext cx="7968163" cy="3822523"/>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7</xdr:col>
      <xdr:colOff>0</xdr:colOff>
      <xdr:row>5</xdr:row>
      <xdr:rowOff>0</xdr:rowOff>
    </xdr:from>
    <xdr:to>
      <xdr:col>17</xdr:col>
      <xdr:colOff>592024</xdr:colOff>
      <xdr:row>19</xdr:row>
      <xdr:rowOff>151170</xdr:rowOff>
    </xdr:to>
    <xdr:pic>
      <xdr:nvPicPr>
        <xdr:cNvPr id="2" name="Image 1"/>
        <xdr:cNvPicPr>
          <a:picLocks noChangeAspect="1"/>
        </xdr:cNvPicPr>
      </xdr:nvPicPr>
      <xdr:blipFill>
        <a:blip xmlns:r="http://schemas.openxmlformats.org/officeDocument/2006/relationships" r:embed="rId1"/>
        <a:stretch>
          <a:fillRect/>
        </a:stretch>
      </xdr:blipFill>
      <xdr:spPr>
        <a:xfrm>
          <a:off x="5334000" y="1057275"/>
          <a:ext cx="8212024" cy="338967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133349</xdr:colOff>
      <xdr:row>5</xdr:row>
      <xdr:rowOff>228600</xdr:rowOff>
    </xdr:from>
    <xdr:to>
      <xdr:col>12</xdr:col>
      <xdr:colOff>314324</xdr:colOff>
      <xdr:row>24</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12</xdr:col>
      <xdr:colOff>133350</xdr:colOff>
      <xdr:row>24</xdr:row>
      <xdr:rowOff>123825</xdr:rowOff>
    </xdr:to>
    <xdr:pic>
      <xdr:nvPicPr>
        <xdr:cNvPr id="5" name="Imag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1057275"/>
          <a:ext cx="871537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95250</xdr:colOff>
      <xdr:row>2</xdr:row>
      <xdr:rowOff>180975</xdr:rowOff>
    </xdr:from>
    <xdr:to>
      <xdr:col>10</xdr:col>
      <xdr:colOff>217775</xdr:colOff>
      <xdr:row>26</xdr:row>
      <xdr:rowOff>59441</xdr:rowOff>
    </xdr:to>
    <xdr:pic>
      <xdr:nvPicPr>
        <xdr:cNvPr id="4" name="Image 3"/>
        <xdr:cNvPicPr>
          <a:picLocks noChangeAspect="1"/>
        </xdr:cNvPicPr>
      </xdr:nvPicPr>
      <xdr:blipFill>
        <a:blip xmlns:r="http://schemas.openxmlformats.org/officeDocument/2006/relationships" r:embed="rId1"/>
        <a:stretch>
          <a:fillRect/>
        </a:stretch>
      </xdr:blipFill>
      <xdr:spPr>
        <a:xfrm>
          <a:off x="857250" y="666750"/>
          <a:ext cx="6980525" cy="445046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absolute">
    <xdr:from>
      <xdr:col>1</xdr:col>
      <xdr:colOff>0</xdr:colOff>
      <xdr:row>4</xdr:row>
      <xdr:rowOff>0</xdr:rowOff>
    </xdr:from>
    <xdr:to>
      <xdr:col>8</xdr:col>
      <xdr:colOff>95325</xdr:colOff>
      <xdr:row>23</xdr:row>
      <xdr:rowOff>95249</xdr:rowOff>
    </xdr:to>
    <xdr:graphicFrame macro="">
      <xdr:nvGraphicFramePr>
        <xdr:cNvPr id="2" name="GB_FIN_SUR_coef_exp"/>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744371</xdr:colOff>
      <xdr:row>25</xdr:row>
      <xdr:rowOff>146647</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7602371" cy="3956647"/>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457140</xdr:colOff>
      <xdr:row>27</xdr:row>
      <xdr:rowOff>107053</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8096190" cy="4298053"/>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104368</xdr:colOff>
      <xdr:row>25</xdr:row>
      <xdr:rowOff>145139</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866775"/>
          <a:ext cx="8486368" cy="4145639"/>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1</xdr:col>
      <xdr:colOff>0</xdr:colOff>
      <xdr:row>4</xdr:row>
      <xdr:rowOff>0</xdr:rowOff>
    </xdr:from>
    <xdr:to>
      <xdr:col>15</xdr:col>
      <xdr:colOff>477374</xdr:colOff>
      <xdr:row>26</xdr:row>
      <xdr:rowOff>129000</xdr:rowOff>
    </xdr:to>
    <xdr:graphicFrame macro="">
      <xdr:nvGraphicFramePr>
        <xdr:cNvPr id="2" name="GB_SUR_SI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7.xml><?xml version="1.0" encoding="utf-8"?>
<c:userShapes xmlns:c="http://schemas.openxmlformats.org/drawingml/2006/chart">
  <cdr:relSizeAnchor xmlns:cdr="http://schemas.openxmlformats.org/drawingml/2006/chartDrawing">
    <cdr:from>
      <cdr:x>0.00559</cdr:x>
      <cdr:y>0.00622</cdr:y>
    </cdr:from>
    <cdr:to>
      <cdr:x>0.13549</cdr:x>
      <cdr:y>0.06616</cdr:y>
    </cdr:to>
    <cdr:sp macro="" textlink="">
      <cdr:nvSpPr>
        <cdr:cNvPr id="2" name="ZoneTexte 1"/>
        <cdr:cNvSpPr txBox="1"/>
      </cdr:nvSpPr>
      <cdr:spPr>
        <a:xfrm xmlns:a="http://schemas.openxmlformats.org/drawingml/2006/main">
          <a:off x="62034" y="30408"/>
          <a:ext cx="1440961" cy="29307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indent="0" defTabSz="914400" rtl="0" eaLnBrk="1" fontAlgn="auto" latinLnBrk="0" hangingPunct="1">
            <a:lnSpc>
              <a:spcPct val="100000"/>
            </a:lnSpc>
            <a:spcBef>
              <a:spcPts val="0"/>
            </a:spcBef>
            <a:spcAft>
              <a:spcPts val="0"/>
            </a:spcAft>
            <a:buClrTx/>
            <a:buSzTx/>
            <a:buFontTx/>
            <a:buNone/>
            <a:tabLst/>
            <a:defRPr/>
          </a:pPr>
          <a:r>
            <a:rPr lang="fr-FR" sz="1000" b="0" i="0" baseline="0">
              <a:effectLst/>
              <a:latin typeface="+mn-lt"/>
              <a:ea typeface="+mn-ea"/>
              <a:cs typeface="+mn-cs"/>
            </a:rPr>
            <a:t>En milliards d'euros</a:t>
          </a:r>
          <a:endParaRPr lang="fr-FR" sz="1000">
            <a:effectLst/>
          </a:endParaRPr>
        </a:p>
        <a:p xmlns:a="http://schemas.openxmlformats.org/drawingml/2006/main">
          <a:endParaRPr lang="fr-FR" sz="1000"/>
        </a:p>
      </cdr:txBody>
    </cdr:sp>
  </cdr:relSizeAnchor>
</c:userShapes>
</file>

<file path=xl/drawings/drawing7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11</xdr:col>
      <xdr:colOff>20695</xdr:colOff>
      <xdr:row>27</xdr:row>
      <xdr:rowOff>125342</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057275"/>
          <a:ext cx="10193395" cy="4316342"/>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17</xdr:col>
      <xdr:colOff>481711</xdr:colOff>
      <xdr:row>26</xdr:row>
      <xdr:rowOff>137535</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66775"/>
          <a:ext cx="10254361" cy="432853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10</xdr:row>
      <xdr:rowOff>180974</xdr:rowOff>
    </xdr:from>
    <xdr:to>
      <xdr:col>7</xdr:col>
      <xdr:colOff>716925</xdr:colOff>
      <xdr:row>28</xdr:row>
      <xdr:rowOff>133349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0.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489101</xdr:colOff>
      <xdr:row>29</xdr:row>
      <xdr:rowOff>125342</xdr:rowOff>
    </xdr:to>
    <xdr:pic>
      <xdr:nvPicPr>
        <xdr:cNvPr id="6" name="Image 5"/>
        <xdr:cNvPicPr>
          <a:picLocks noChangeAspect="1"/>
        </xdr:cNvPicPr>
      </xdr:nvPicPr>
      <xdr:blipFill>
        <a:blip xmlns:r="http://schemas.openxmlformats.org/officeDocument/2006/relationships" r:embed="rId1"/>
        <a:stretch>
          <a:fillRect/>
        </a:stretch>
      </xdr:blipFill>
      <xdr:spPr>
        <a:xfrm>
          <a:off x="762000" y="1434353"/>
          <a:ext cx="10193395" cy="4316342"/>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619125</xdr:colOff>
      <xdr:row>3</xdr:row>
      <xdr:rowOff>47625</xdr:rowOff>
    </xdr:from>
    <xdr:to>
      <xdr:col>14</xdr:col>
      <xdr:colOff>150617</xdr:colOff>
      <xdr:row>25</xdr:row>
      <xdr:rowOff>179064</xdr:rowOff>
    </xdr:to>
    <xdr:pic>
      <xdr:nvPicPr>
        <xdr:cNvPr id="4" name="Image 3"/>
        <xdr:cNvPicPr>
          <a:picLocks noChangeAspect="1"/>
        </xdr:cNvPicPr>
      </xdr:nvPicPr>
      <xdr:blipFill>
        <a:blip xmlns:r="http://schemas.openxmlformats.org/officeDocument/2006/relationships" r:embed="rId1"/>
        <a:stretch>
          <a:fillRect/>
        </a:stretch>
      </xdr:blipFill>
      <xdr:spPr>
        <a:xfrm>
          <a:off x="619125" y="723900"/>
          <a:ext cx="10199492" cy="4322439"/>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298005</xdr:colOff>
      <xdr:row>19</xdr:row>
      <xdr:rowOff>154185</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66775"/>
          <a:ext cx="5127180" cy="30116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1</xdr:col>
      <xdr:colOff>85725</xdr:colOff>
      <xdr:row>3</xdr:row>
      <xdr:rowOff>38100</xdr:rowOff>
    </xdr:from>
    <xdr:to>
      <xdr:col>11</xdr:col>
      <xdr:colOff>712086</xdr:colOff>
      <xdr:row>19</xdr:row>
      <xdr:rowOff>87136</xdr:rowOff>
    </xdr:to>
    <xdr:pic>
      <xdr:nvPicPr>
        <xdr:cNvPr id="2" name="Image 1"/>
        <xdr:cNvPicPr>
          <a:picLocks noChangeAspect="1"/>
        </xdr:cNvPicPr>
      </xdr:nvPicPr>
      <xdr:blipFill>
        <a:blip xmlns:r="http://schemas.openxmlformats.org/officeDocument/2006/relationships" r:embed="rId1"/>
        <a:stretch>
          <a:fillRect/>
        </a:stretch>
      </xdr:blipFill>
      <xdr:spPr>
        <a:xfrm>
          <a:off x="847725" y="714375"/>
          <a:ext cx="8760711" cy="309703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16</xdr:col>
      <xdr:colOff>139088</xdr:colOff>
      <xdr:row>38</xdr:row>
      <xdr:rowOff>133144</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13455038" cy="6419644"/>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761999</xdr:colOff>
      <xdr:row>4</xdr:row>
      <xdr:rowOff>0</xdr:rowOff>
    </xdr:from>
    <xdr:to>
      <xdr:col>15</xdr:col>
      <xdr:colOff>163285</xdr:colOff>
      <xdr:row>25</xdr:row>
      <xdr:rowOff>71981</xdr:rowOff>
    </xdr:to>
    <xdr:pic>
      <xdr:nvPicPr>
        <xdr:cNvPr id="2" name="Image 1"/>
        <xdr:cNvPicPr>
          <a:picLocks noChangeAspect="1"/>
        </xdr:cNvPicPr>
      </xdr:nvPicPr>
      <xdr:blipFill>
        <a:blip xmlns:r="http://schemas.openxmlformats.org/officeDocument/2006/relationships" r:embed="rId1"/>
        <a:stretch>
          <a:fillRect/>
        </a:stretch>
      </xdr:blipFill>
      <xdr:spPr>
        <a:xfrm>
          <a:off x="761999" y="870857"/>
          <a:ext cx="9416143" cy="4072481"/>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14</xdr:col>
      <xdr:colOff>567836</xdr:colOff>
      <xdr:row>26</xdr:row>
      <xdr:rowOff>125342</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866775"/>
          <a:ext cx="10473836" cy="4316342"/>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1009651</xdr:colOff>
      <xdr:row>3</xdr:row>
      <xdr:rowOff>28576</xdr:rowOff>
    </xdr:from>
    <xdr:to>
      <xdr:col>13</xdr:col>
      <xdr:colOff>228860</xdr:colOff>
      <xdr:row>22</xdr:row>
      <xdr:rowOff>142876</xdr:rowOff>
    </xdr:to>
    <xdr:pic>
      <xdr:nvPicPr>
        <xdr:cNvPr id="3" name="Image 2"/>
        <xdr:cNvPicPr>
          <a:picLocks noChangeAspect="1"/>
        </xdr:cNvPicPr>
      </xdr:nvPicPr>
      <xdr:blipFill>
        <a:blip xmlns:r="http://schemas.openxmlformats.org/officeDocument/2006/relationships" r:embed="rId1"/>
        <a:stretch>
          <a:fillRect/>
        </a:stretch>
      </xdr:blipFill>
      <xdr:spPr>
        <a:xfrm>
          <a:off x="1009651" y="704851"/>
          <a:ext cx="7744084" cy="3733800"/>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20</xdr:col>
      <xdr:colOff>620384</xdr:colOff>
      <xdr:row>27</xdr:row>
      <xdr:rowOff>131439</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1057275"/>
          <a:ext cx="10126334" cy="4322439"/>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24</xdr:col>
      <xdr:colOff>324788</xdr:colOff>
      <xdr:row>27</xdr:row>
      <xdr:rowOff>125342</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057275"/>
          <a:ext cx="10821338" cy="431634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343201</xdr:colOff>
      <xdr:row>4</xdr:row>
      <xdr:rowOff>248516</xdr:rowOff>
    </xdr:from>
    <xdr:to>
      <xdr:col>16</xdr:col>
      <xdr:colOff>57150</xdr:colOff>
      <xdr:row>29</xdr:row>
      <xdr:rowOff>6200</xdr:rowOff>
    </xdr:to>
    <xdr:graphicFrame macro="">
      <xdr:nvGraphicFramePr>
        <xdr:cNvPr id="2" name="total_bilan_F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0.xml><?xml version="1.0" encoding="utf-8"?>
<xdr:wsDr xmlns:xdr="http://schemas.openxmlformats.org/drawingml/2006/spreadsheetDrawing" xmlns:a="http://schemas.openxmlformats.org/drawingml/2006/main">
  <xdr:twoCellAnchor editAs="oneCell">
    <xdr:from>
      <xdr:col>1</xdr:col>
      <xdr:colOff>0</xdr:colOff>
      <xdr:row>2</xdr:row>
      <xdr:rowOff>142875</xdr:rowOff>
    </xdr:from>
    <xdr:to>
      <xdr:col>12</xdr:col>
      <xdr:colOff>400856</xdr:colOff>
      <xdr:row>28</xdr:row>
      <xdr:rowOff>73194</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628650"/>
          <a:ext cx="9297206" cy="4883319"/>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733425</xdr:colOff>
      <xdr:row>3</xdr:row>
      <xdr:rowOff>0</xdr:rowOff>
    </xdr:from>
    <xdr:to>
      <xdr:col>12</xdr:col>
      <xdr:colOff>284222</xdr:colOff>
      <xdr:row>29</xdr:row>
      <xdr:rowOff>27864</xdr:rowOff>
    </xdr:to>
    <xdr:pic>
      <xdr:nvPicPr>
        <xdr:cNvPr id="2" name="Image 1"/>
        <xdr:cNvPicPr>
          <a:picLocks noChangeAspect="1"/>
        </xdr:cNvPicPr>
      </xdr:nvPicPr>
      <xdr:blipFill>
        <a:blip xmlns:r="http://schemas.openxmlformats.org/officeDocument/2006/relationships" r:embed="rId1"/>
        <a:stretch>
          <a:fillRect/>
        </a:stretch>
      </xdr:blipFill>
      <xdr:spPr>
        <a:xfrm>
          <a:off x="733425" y="676275"/>
          <a:ext cx="8742422" cy="4980864"/>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7</xdr:col>
      <xdr:colOff>543893</xdr:colOff>
      <xdr:row>21</xdr:row>
      <xdr:rowOff>42940</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057275"/>
          <a:ext cx="6773243" cy="309094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608287</xdr:colOff>
      <xdr:row>20</xdr:row>
      <xdr:rowOff>49036</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66775"/>
          <a:ext cx="6828112" cy="309703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339385</xdr:colOff>
      <xdr:row>19</xdr:row>
      <xdr:rowOff>183160</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676275"/>
          <a:ext cx="7797460" cy="323116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335837</xdr:colOff>
      <xdr:row>19</xdr:row>
      <xdr:rowOff>44448</xdr:rowOff>
    </xdr:to>
    <xdr:pic>
      <xdr:nvPicPr>
        <xdr:cNvPr id="2" name="Image 1"/>
        <xdr:cNvPicPr>
          <a:picLocks noChangeAspect="1"/>
        </xdr:cNvPicPr>
      </xdr:nvPicPr>
      <xdr:blipFill>
        <a:blip xmlns:r="http://schemas.openxmlformats.org/officeDocument/2006/relationships" r:embed="rId1"/>
        <a:stretch>
          <a:fillRect/>
        </a:stretch>
      </xdr:blipFill>
      <xdr:spPr>
        <a:xfrm>
          <a:off x="762000" y="866775"/>
          <a:ext cx="6431837" cy="2901948"/>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12</xdr:col>
      <xdr:colOff>183556</xdr:colOff>
      <xdr:row>16</xdr:row>
      <xdr:rowOff>187683</xdr:rowOff>
    </xdr:to>
    <xdr:pic>
      <xdr:nvPicPr>
        <xdr:cNvPr id="2" name="Image 1"/>
        <xdr:cNvPicPr>
          <a:picLocks noChangeAspect="1"/>
        </xdr:cNvPicPr>
      </xdr:nvPicPr>
      <xdr:blipFill>
        <a:blip xmlns:r="http://schemas.openxmlformats.org/officeDocument/2006/relationships" r:embed="rId1"/>
        <a:stretch>
          <a:fillRect/>
        </a:stretch>
      </xdr:blipFill>
      <xdr:spPr>
        <a:xfrm>
          <a:off x="1524000" y="676275"/>
          <a:ext cx="7803556" cy="2664183"/>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15</xdr:col>
      <xdr:colOff>61890</xdr:colOff>
      <xdr:row>20</xdr:row>
      <xdr:rowOff>76438</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247775"/>
          <a:ext cx="10729890" cy="2743438"/>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10</xdr:col>
      <xdr:colOff>402965</xdr:colOff>
      <xdr:row>24</xdr:row>
      <xdr:rowOff>148155</xdr:rowOff>
    </xdr:to>
    <xdr:pic>
      <xdr:nvPicPr>
        <xdr:cNvPr id="3" name="Image 2"/>
        <xdr:cNvPicPr>
          <a:picLocks noChangeAspect="1"/>
        </xdr:cNvPicPr>
      </xdr:nvPicPr>
      <xdr:blipFill>
        <a:blip xmlns:r="http://schemas.openxmlformats.org/officeDocument/2006/relationships" r:embed="rId1"/>
        <a:stretch>
          <a:fillRect/>
        </a:stretch>
      </xdr:blipFill>
      <xdr:spPr>
        <a:xfrm>
          <a:off x="762000" y="1057275"/>
          <a:ext cx="7260965" cy="376765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238124</xdr:colOff>
      <xdr:row>23</xdr:row>
      <xdr:rowOff>76200</xdr:rowOff>
    </xdr:to>
    <xdr:graphicFrame macro="">
      <xdr:nvGraphicFramePr>
        <xdr:cNvPr id="3" name="GB_COR_RWA"/>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quipes/sites/etudstat/Rapport%20Chiffre/RC_2021/Fichier%20excels/Rapport_Chiffres_ACPR_2021_Banque_Chapitr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xte"/>
      <sheetName val="SOMMAIRE"/>
      <sheetName val="F1.Etat_civil"/>
      <sheetName val="F1.Actifs_Pays"/>
      <sheetName val="F2.Credits_Secteur"/>
      <sheetName val="F2.Depots_Secteur RE"/>
      <sheetName val="F2.Depots"/>
      <sheetName val="F2.PGE_Flux"/>
      <sheetName val="F2.PGE_Secteur"/>
      <sheetName val="F3.Total_bilan"/>
      <sheetName val="F3.Structure_Actif"/>
      <sheetName val="F3.Structure_Passif"/>
      <sheetName val="F3.Dépôts_Contreparties"/>
      <sheetName val="F3.IF_Actif"/>
      <sheetName val="F3.Prets_Passif"/>
      <sheetName val="F3.PNB"/>
      <sheetName val="F3.RoE"/>
      <sheetName val="F3.RoA"/>
      <sheetName val="F3.coef exploitation"/>
      <sheetName val="F4.Fonds_Propres"/>
      <sheetName val="F4.Repartition_RWA"/>
      <sheetName val="F4.PD_Moy"/>
      <sheetName val="F4.LGD_Moy"/>
      <sheetName val="F5.Actifs_Liquides"/>
      <sheetName val="F5.Composition_Actifs_Liquides"/>
      <sheetName val="F5.LCR"/>
      <sheetName val="F5.Actif_Greves"/>
      <sheetName val="F5.NSFR"/>
      <sheetName val="F6.Credits_Secteur"/>
      <sheetName val="F6.Decom_pret"/>
      <sheetName val="F6.Credits_Geographie"/>
      <sheetName val="F6.Credits_Geo_ENF Menages"/>
      <sheetName val="F6.Credits_Secteur Activités"/>
      <sheetName val="F6.Taux_NPL"/>
      <sheetName val="F6.Taux_NPL %"/>
      <sheetName val="F6.NPL_secteurs ENF %"/>
      <sheetName val="F6.NPL_Menages ENF"/>
      <sheetName val="F6.ST_repartition"/>
      <sheetName val="F7.Portefeuille Nego_Actif"/>
      <sheetName val="F7.Portefeuille Nego_Passif"/>
      <sheetName val="F7.Derives_notionnels"/>
      <sheetName val="F7.Derives_bilan"/>
      <sheetName val="F7.VaR"/>
      <sheetName val="F7.RWA"/>
      <sheetName val="F8.CET1"/>
      <sheetName val="F8.UE_ROA"/>
      <sheetName val="F8.UE_ROE"/>
      <sheetName val="F6.UE_tx_NPL"/>
      <sheetName val="_evolution_dep"/>
      <sheetName val="UE_ratio_CET1"/>
    </sheetNames>
    <sheetDataSet>
      <sheetData sheetId="0" refreshError="1"/>
      <sheetData sheetId="1"/>
      <sheetData sheetId="2">
        <row r="6">
          <cell r="B6">
            <v>1991</v>
          </cell>
        </row>
      </sheetData>
      <sheetData sheetId="3">
        <row r="5">
          <cell r="D5" t="str">
            <v>Part dans le total de bilan agrégé des 113 SI du MSU au plus haut niveau de consolidation</v>
          </cell>
        </row>
      </sheetData>
      <sheetData sheetId="4">
        <row r="5">
          <cell r="B5">
            <v>2006</v>
          </cell>
        </row>
      </sheetData>
      <sheetData sheetId="5">
        <row r="5">
          <cell r="C5">
            <v>2010</v>
          </cell>
        </row>
      </sheetData>
      <sheetData sheetId="6">
        <row r="5">
          <cell r="B5">
            <v>2011</v>
          </cell>
        </row>
      </sheetData>
      <sheetData sheetId="7">
        <row r="7">
          <cell r="A7">
            <v>44075</v>
          </cell>
        </row>
      </sheetData>
      <sheetData sheetId="8">
        <row r="6">
          <cell r="B6" t="str">
            <v>Construction</v>
          </cell>
        </row>
      </sheetData>
      <sheetData sheetId="9">
        <row r="5">
          <cell r="B5" t="str">
            <v>Total de bilan du système bancaire français</v>
          </cell>
        </row>
      </sheetData>
      <sheetData sheetId="10">
        <row r="5">
          <cell r="D5">
            <v>2020</v>
          </cell>
        </row>
      </sheetData>
      <sheetData sheetId="11">
        <row r="5">
          <cell r="D5">
            <v>2020</v>
          </cell>
        </row>
      </sheetData>
      <sheetData sheetId="12">
        <row r="5">
          <cell r="B5" t="str">
            <v>Administrations publiques</v>
          </cell>
        </row>
      </sheetData>
      <sheetData sheetId="13">
        <row r="5">
          <cell r="B5" t="str">
            <v>Instruments de capitaux propres</v>
          </cell>
        </row>
      </sheetData>
      <sheetData sheetId="14">
        <row r="5">
          <cell r="B5" t="str">
            <v>Banques Centrales</v>
          </cell>
        </row>
      </sheetData>
      <sheetData sheetId="15">
        <row r="6">
          <cell r="H6" t="str">
            <v>6 grands groupes</v>
          </cell>
        </row>
      </sheetData>
      <sheetData sheetId="16">
        <row r="6">
          <cell r="C6">
            <v>2012</v>
          </cell>
        </row>
      </sheetData>
      <sheetData sheetId="17">
        <row r="6">
          <cell r="C6">
            <v>2012</v>
          </cell>
        </row>
      </sheetData>
      <sheetData sheetId="18">
        <row r="6">
          <cell r="C6">
            <v>2014</v>
          </cell>
        </row>
      </sheetData>
      <sheetData sheetId="19">
        <row r="6">
          <cell r="B6">
            <v>2015</v>
          </cell>
        </row>
      </sheetData>
      <sheetData sheetId="20">
        <row r="6">
          <cell r="A6" t="str">
            <v>Risque de crédit</v>
          </cell>
        </row>
      </sheetData>
      <sheetData sheetId="21">
        <row r="6">
          <cell r="C6">
            <v>2014</v>
          </cell>
        </row>
      </sheetData>
      <sheetData sheetId="22">
        <row r="6">
          <cell r="D6">
            <v>2015</v>
          </cell>
          <cell r="E6">
            <v>2016</v>
          </cell>
          <cell r="F6">
            <v>2017</v>
          </cell>
          <cell r="G6">
            <v>2018</v>
          </cell>
          <cell r="H6">
            <v>2019</v>
          </cell>
          <cell r="I6">
            <v>2020</v>
          </cell>
          <cell r="J6">
            <v>2021</v>
          </cell>
        </row>
      </sheetData>
      <sheetData sheetId="23">
        <row r="6">
          <cell r="B6">
            <v>2018</v>
          </cell>
        </row>
      </sheetData>
      <sheetData sheetId="24">
        <row r="6">
          <cell r="C6">
            <v>2020</v>
          </cell>
        </row>
      </sheetData>
      <sheetData sheetId="25">
        <row r="5">
          <cell r="B5">
            <v>2018</v>
          </cell>
        </row>
      </sheetData>
      <sheetData sheetId="26">
        <row r="4">
          <cell r="B4" t="str">
            <v>Prêts hors crédits hypothécaires</v>
          </cell>
        </row>
      </sheetData>
      <sheetData sheetId="27">
        <row r="6">
          <cell r="B6" t="str">
            <v>6 grands groupes</v>
          </cell>
        </row>
      </sheetData>
      <sheetData sheetId="28">
        <row r="5">
          <cell r="I5">
            <v>2021</v>
          </cell>
        </row>
      </sheetData>
      <sheetData sheetId="29" refreshError="1"/>
      <sheetData sheetId="30">
        <row r="7">
          <cell r="A7" t="str">
            <v>France</v>
          </cell>
        </row>
      </sheetData>
      <sheetData sheetId="31"/>
      <sheetData sheetId="32">
        <row r="5">
          <cell r="C5">
            <v>2019</v>
          </cell>
        </row>
      </sheetData>
      <sheetData sheetId="33">
        <row r="5">
          <cell r="B5" t="str">
            <v>Ménages</v>
          </cell>
        </row>
      </sheetData>
      <sheetData sheetId="34">
        <row r="5">
          <cell r="B5" t="str">
            <v>Prêts performants</v>
          </cell>
        </row>
      </sheetData>
      <sheetData sheetId="35">
        <row r="5">
          <cell r="B5" t="str">
            <v>Ménages</v>
          </cell>
        </row>
      </sheetData>
      <sheetData sheetId="36">
        <row r="6">
          <cell r="P6">
            <v>2015</v>
          </cell>
        </row>
      </sheetData>
      <sheetData sheetId="37">
        <row r="7">
          <cell r="B7" t="str">
            <v>Stade 1</v>
          </cell>
        </row>
      </sheetData>
      <sheetData sheetId="38">
        <row r="13">
          <cell r="B13">
            <v>2015</v>
          </cell>
        </row>
      </sheetData>
      <sheetData sheetId="39">
        <row r="14">
          <cell r="B14">
            <v>2015</v>
          </cell>
        </row>
      </sheetData>
      <sheetData sheetId="40">
        <row r="7">
          <cell r="B7">
            <v>2017</v>
          </cell>
        </row>
      </sheetData>
      <sheetData sheetId="41">
        <row r="6">
          <cell r="B6" t="str">
            <v>Actif</v>
          </cell>
        </row>
      </sheetData>
      <sheetData sheetId="42">
        <row r="7">
          <cell r="A7" t="str">
            <v>6 grands groupes</v>
          </cell>
        </row>
      </sheetData>
      <sheetData sheetId="43">
        <row r="7">
          <cell r="W7">
            <v>2015</v>
          </cell>
        </row>
      </sheetData>
      <sheetData sheetId="44">
        <row r="5">
          <cell r="B5" t="str">
            <v>Union européenne</v>
          </cell>
        </row>
      </sheetData>
      <sheetData sheetId="45">
        <row r="5">
          <cell r="B5" t="str">
            <v>Espagne</v>
          </cell>
        </row>
      </sheetData>
      <sheetData sheetId="46">
        <row r="5">
          <cell r="B5" t="str">
            <v>Espagne</v>
          </cell>
        </row>
      </sheetData>
      <sheetData sheetId="47">
        <row r="5">
          <cell r="B5" t="str">
            <v>Allemagne</v>
          </cell>
        </row>
      </sheetData>
      <sheetData sheetId="48" refreshError="1"/>
      <sheetData sheetId="49"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olstice">
    <a:dk1>
      <a:sysClr val="windowText" lastClr="000000"/>
    </a:dk1>
    <a:lt1>
      <a:sysClr val="window" lastClr="FFFFFF"/>
    </a:lt1>
    <a:dk2>
      <a:srgbClr val="4F271C"/>
    </a:dk2>
    <a:lt2>
      <a:srgbClr val="E7DEC9"/>
    </a:lt2>
    <a:accent1>
      <a:srgbClr val="3891A7"/>
    </a:accent1>
    <a:accent2>
      <a:srgbClr val="FEB80A"/>
    </a:accent2>
    <a:accent3>
      <a:srgbClr val="C32D2E"/>
    </a:accent3>
    <a:accent4>
      <a:srgbClr val="84AA33"/>
    </a:accent4>
    <a:accent5>
      <a:srgbClr val="964305"/>
    </a:accent5>
    <a:accent6>
      <a:srgbClr val="475A8D"/>
    </a:accent6>
    <a:hlink>
      <a:srgbClr val="8DC765"/>
    </a:hlink>
    <a:folHlink>
      <a:srgbClr val="AA8A14"/>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21.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12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129.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3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33.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34.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35.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36.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37.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39.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40.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1.xml"/><Relationship Id="rId1" Type="http://schemas.openxmlformats.org/officeDocument/2006/relationships/printerSettings" Target="../printerSettings/printerSettings25.bin"/><Relationship Id="rId4" Type="http://schemas.openxmlformats.org/officeDocument/2006/relationships/comments" Target="../comments1.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3.xml"/><Relationship Id="rId1" Type="http://schemas.openxmlformats.org/officeDocument/2006/relationships/printerSettings" Target="../printerSettings/printerSettings27.bin"/><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8.xml"/><Relationship Id="rId1" Type="http://schemas.openxmlformats.org/officeDocument/2006/relationships/printerSettings" Target="../printerSettings/printerSettings31.bin"/><Relationship Id="rId4" Type="http://schemas.openxmlformats.org/officeDocument/2006/relationships/comments" Target="../comments3.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42.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43.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8.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8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D148"/>
  <sheetViews>
    <sheetView showGridLines="0" tabSelected="1" topLeftCell="C1" workbookViewId="0">
      <pane ySplit="1" topLeftCell="A2" activePane="bottomLeft" state="frozen"/>
      <selection sqref="A1:H2"/>
      <selection pane="bottomLeft" activeCell="H3" sqref="H3"/>
    </sheetView>
  </sheetViews>
  <sheetFormatPr baseColWidth="10" defaultRowHeight="15" x14ac:dyDescent="0.25"/>
  <cols>
    <col min="1" max="1" width="10.42578125" customWidth="1"/>
    <col min="2" max="2" width="59.28515625" bestFit="1" customWidth="1"/>
    <col min="3" max="3" width="66.140625" customWidth="1"/>
    <col min="4" max="4" width="26.5703125" style="1057" bestFit="1" customWidth="1"/>
  </cols>
  <sheetData>
    <row r="1" spans="1:4" x14ac:dyDescent="0.25">
      <c r="A1" s="1035"/>
      <c r="B1" s="1035" t="s">
        <v>790</v>
      </c>
      <c r="C1" s="1035" t="s">
        <v>791</v>
      </c>
      <c r="D1" s="1035" t="s">
        <v>792</v>
      </c>
    </row>
    <row r="2" spans="1:4" x14ac:dyDescent="0.25">
      <c r="A2" s="1036"/>
      <c r="B2" s="1037" t="s">
        <v>793</v>
      </c>
      <c r="C2" s="1038" t="s">
        <v>794</v>
      </c>
      <c r="D2" s="1039" t="s">
        <v>795</v>
      </c>
    </row>
    <row r="3" spans="1:4" x14ac:dyDescent="0.25">
      <c r="A3" s="1036"/>
      <c r="B3" s="1037" t="s">
        <v>793</v>
      </c>
      <c r="C3" s="1038" t="s">
        <v>796</v>
      </c>
      <c r="D3" s="1040" t="s">
        <v>797</v>
      </c>
    </row>
    <row r="4" spans="1:4" x14ac:dyDescent="0.25">
      <c r="A4" s="1041"/>
      <c r="B4" s="1042" t="s">
        <v>798</v>
      </c>
      <c r="C4" s="1043" t="s">
        <v>799</v>
      </c>
      <c r="D4" s="1044" t="s">
        <v>800</v>
      </c>
    </row>
    <row r="5" spans="1:4" x14ac:dyDescent="0.25">
      <c r="A5" s="1041"/>
      <c r="B5" s="1042" t="s">
        <v>798</v>
      </c>
      <c r="C5" s="1043" t="s">
        <v>801</v>
      </c>
      <c r="D5" s="1044" t="s">
        <v>800</v>
      </c>
    </row>
    <row r="6" spans="1:4" x14ac:dyDescent="0.25">
      <c r="A6" s="1041"/>
      <c r="B6" s="1042" t="s">
        <v>798</v>
      </c>
      <c r="C6" s="1043" t="s">
        <v>802</v>
      </c>
      <c r="D6" s="1044" t="s">
        <v>803</v>
      </c>
    </row>
    <row r="7" spans="1:4" x14ac:dyDescent="0.25">
      <c r="A7" s="1041"/>
      <c r="B7" s="1042" t="s">
        <v>798</v>
      </c>
      <c r="C7" s="1043" t="s">
        <v>804</v>
      </c>
      <c r="D7" s="1044" t="s">
        <v>803</v>
      </c>
    </row>
    <row r="8" spans="1:4" ht="28.5" x14ac:dyDescent="0.25">
      <c r="A8" s="1041"/>
      <c r="B8" s="1042" t="s">
        <v>798</v>
      </c>
      <c r="C8" s="1045" t="s">
        <v>805</v>
      </c>
      <c r="D8" s="1046" t="s">
        <v>806</v>
      </c>
    </row>
    <row r="9" spans="1:4" x14ac:dyDescent="0.25">
      <c r="A9" s="1041"/>
      <c r="B9" s="1042" t="s">
        <v>798</v>
      </c>
      <c r="C9" s="1043" t="s">
        <v>807</v>
      </c>
      <c r="D9" s="1044" t="s">
        <v>808</v>
      </c>
    </row>
    <row r="10" spans="1:4" x14ac:dyDescent="0.25">
      <c r="A10" s="1041"/>
      <c r="B10" s="1042" t="s">
        <v>798</v>
      </c>
      <c r="C10" s="1043" t="s">
        <v>809</v>
      </c>
      <c r="D10" s="1044" t="s">
        <v>810</v>
      </c>
    </row>
    <row r="11" spans="1:4" x14ac:dyDescent="0.25">
      <c r="A11" s="1036"/>
      <c r="B11" s="1037" t="s">
        <v>811</v>
      </c>
      <c r="C11" s="1038" t="s">
        <v>812</v>
      </c>
      <c r="D11" s="1040" t="s">
        <v>813</v>
      </c>
    </row>
    <row r="12" spans="1:4" x14ac:dyDescent="0.25">
      <c r="A12" s="1036"/>
      <c r="B12" s="1037" t="s">
        <v>811</v>
      </c>
      <c r="C12" s="1038" t="s">
        <v>814</v>
      </c>
      <c r="D12" s="1039" t="s">
        <v>815</v>
      </c>
    </row>
    <row r="13" spans="1:4" x14ac:dyDescent="0.25">
      <c r="A13" s="1036"/>
      <c r="B13" s="1037" t="s">
        <v>811</v>
      </c>
      <c r="C13" s="1047" t="s">
        <v>816</v>
      </c>
      <c r="D13" s="1040" t="s">
        <v>817</v>
      </c>
    </row>
    <row r="14" spans="1:4" x14ac:dyDescent="0.25">
      <c r="A14" s="1036"/>
      <c r="B14" s="1037" t="s">
        <v>811</v>
      </c>
      <c r="C14" s="1048" t="s">
        <v>818</v>
      </c>
      <c r="D14" s="1049" t="s">
        <v>819</v>
      </c>
    </row>
    <row r="15" spans="1:4" x14ac:dyDescent="0.25">
      <c r="A15" s="1036"/>
      <c r="B15" s="1037" t="s">
        <v>811</v>
      </c>
      <c r="C15" s="1048" t="s">
        <v>820</v>
      </c>
      <c r="D15" s="1040" t="s">
        <v>821</v>
      </c>
    </row>
    <row r="16" spans="1:4" x14ac:dyDescent="0.25">
      <c r="A16" s="1036"/>
      <c r="B16" s="1037" t="s">
        <v>811</v>
      </c>
      <c r="C16" s="1048" t="s">
        <v>822</v>
      </c>
      <c r="D16" s="1040" t="s">
        <v>823</v>
      </c>
    </row>
    <row r="17" spans="1:4" x14ac:dyDescent="0.25">
      <c r="A17" s="1036"/>
      <c r="B17" s="1037" t="s">
        <v>811</v>
      </c>
      <c r="C17" s="1048" t="s">
        <v>824</v>
      </c>
      <c r="D17" s="1040" t="s">
        <v>823</v>
      </c>
    </row>
    <row r="18" spans="1:4" x14ac:dyDescent="0.25">
      <c r="A18" s="1036"/>
      <c r="B18" s="1037" t="s">
        <v>811</v>
      </c>
      <c r="C18" s="1048" t="s">
        <v>825</v>
      </c>
      <c r="D18" s="1040" t="s">
        <v>826</v>
      </c>
    </row>
    <row r="19" spans="1:4" x14ac:dyDescent="0.25">
      <c r="A19" s="1036"/>
      <c r="B19" s="1037" t="s">
        <v>811</v>
      </c>
      <c r="C19" s="1048" t="s">
        <v>827</v>
      </c>
      <c r="D19" s="1040" t="s">
        <v>828</v>
      </c>
    </row>
    <row r="20" spans="1:4" x14ac:dyDescent="0.25">
      <c r="A20" s="1036"/>
      <c r="B20" s="1037" t="s">
        <v>811</v>
      </c>
      <c r="C20" s="1048" t="s">
        <v>829</v>
      </c>
      <c r="D20" s="1040" t="s">
        <v>830</v>
      </c>
    </row>
    <row r="21" spans="1:4" x14ac:dyDescent="0.25">
      <c r="A21" s="1041"/>
      <c r="B21" s="1042" t="s">
        <v>831</v>
      </c>
      <c r="C21" s="1050" t="s">
        <v>832</v>
      </c>
      <c r="D21" s="1044" t="s">
        <v>833</v>
      </c>
    </row>
    <row r="22" spans="1:4" x14ac:dyDescent="0.25">
      <c r="A22" s="1041"/>
      <c r="B22" s="1042" t="s">
        <v>831</v>
      </c>
      <c r="C22" s="1050" t="s">
        <v>834</v>
      </c>
      <c r="D22" s="1044" t="s">
        <v>835</v>
      </c>
    </row>
    <row r="23" spans="1:4" x14ac:dyDescent="0.25">
      <c r="A23" s="1041"/>
      <c r="B23" s="1042" t="s">
        <v>831</v>
      </c>
      <c r="C23" s="1050" t="s">
        <v>836</v>
      </c>
      <c r="D23" s="1044" t="s">
        <v>837</v>
      </c>
    </row>
    <row r="24" spans="1:4" x14ac:dyDescent="0.25">
      <c r="A24" s="1041"/>
      <c r="B24" s="1042" t="s">
        <v>831</v>
      </c>
      <c r="C24" s="1050" t="s">
        <v>838</v>
      </c>
      <c r="D24" s="1044" t="s">
        <v>839</v>
      </c>
    </row>
    <row r="25" spans="1:4" ht="28.5" x14ac:dyDescent="0.25">
      <c r="A25" s="1051"/>
      <c r="B25" s="1037" t="s">
        <v>840</v>
      </c>
      <c r="C25" s="1038" t="s">
        <v>841</v>
      </c>
      <c r="D25" s="1040" t="s">
        <v>842</v>
      </c>
    </row>
    <row r="26" spans="1:4" x14ac:dyDescent="0.25">
      <c r="A26" s="1051"/>
      <c r="B26" s="1037" t="s">
        <v>840</v>
      </c>
      <c r="C26" s="1052" t="s">
        <v>843</v>
      </c>
      <c r="D26" s="1040" t="s">
        <v>844</v>
      </c>
    </row>
    <row r="27" spans="1:4" x14ac:dyDescent="0.25">
      <c r="A27" s="1051"/>
      <c r="B27" s="1037" t="s">
        <v>840</v>
      </c>
      <c r="C27" s="1048" t="s">
        <v>845</v>
      </c>
      <c r="D27" s="1040" t="s">
        <v>846</v>
      </c>
    </row>
    <row r="28" spans="1:4" x14ac:dyDescent="0.25">
      <c r="A28" s="1051"/>
      <c r="B28" s="1037" t="s">
        <v>840</v>
      </c>
      <c r="C28" s="1052" t="s">
        <v>847</v>
      </c>
      <c r="D28" s="1040" t="s">
        <v>848</v>
      </c>
    </row>
    <row r="29" spans="1:4" x14ac:dyDescent="0.25">
      <c r="A29" s="1051"/>
      <c r="B29" s="1037" t="s">
        <v>840</v>
      </c>
      <c r="C29" s="1052" t="s">
        <v>849</v>
      </c>
      <c r="D29" s="1040" t="s">
        <v>848</v>
      </c>
    </row>
    <row r="30" spans="1:4" x14ac:dyDescent="0.25">
      <c r="A30" s="1051"/>
      <c r="B30" s="1037" t="s">
        <v>840</v>
      </c>
      <c r="C30" s="1052" t="s">
        <v>850</v>
      </c>
      <c r="D30" s="1040" t="s">
        <v>851</v>
      </c>
    </row>
    <row r="31" spans="1:4" ht="28.5" x14ac:dyDescent="0.25">
      <c r="A31" s="1051"/>
      <c r="B31" s="1037" t="s">
        <v>840</v>
      </c>
      <c r="C31" s="1047" t="s">
        <v>852</v>
      </c>
      <c r="D31" s="1040" t="s">
        <v>853</v>
      </c>
    </row>
    <row r="32" spans="1:4" x14ac:dyDescent="0.25">
      <c r="A32" s="1041"/>
      <c r="B32" s="1042" t="s">
        <v>854</v>
      </c>
      <c r="C32" s="1043" t="s">
        <v>855</v>
      </c>
      <c r="D32" s="1044" t="s">
        <v>856</v>
      </c>
    </row>
    <row r="33" spans="1:4" x14ac:dyDescent="0.25">
      <c r="A33" s="1041"/>
      <c r="B33" s="1042" t="s">
        <v>854</v>
      </c>
      <c r="C33" s="1043" t="s">
        <v>857</v>
      </c>
      <c r="D33" s="1044" t="s">
        <v>858</v>
      </c>
    </row>
    <row r="34" spans="1:4" x14ac:dyDescent="0.25">
      <c r="A34" s="1053"/>
      <c r="B34" s="1042" t="s">
        <v>854</v>
      </c>
      <c r="C34" s="1043" t="s">
        <v>859</v>
      </c>
      <c r="D34" s="1044" t="s">
        <v>860</v>
      </c>
    </row>
    <row r="35" spans="1:4" x14ac:dyDescent="0.25">
      <c r="A35" s="1041"/>
      <c r="B35" s="1042" t="s">
        <v>854</v>
      </c>
      <c r="C35" s="1043" t="s">
        <v>861</v>
      </c>
      <c r="D35" s="1046" t="s">
        <v>862</v>
      </c>
    </row>
    <row r="36" spans="1:4" x14ac:dyDescent="0.25">
      <c r="A36" s="1041"/>
      <c r="B36" s="1042" t="s">
        <v>854</v>
      </c>
      <c r="C36" s="1043" t="s">
        <v>863</v>
      </c>
      <c r="D36" s="1046" t="s">
        <v>862</v>
      </c>
    </row>
    <row r="37" spans="1:4" x14ac:dyDescent="0.25">
      <c r="A37" s="1041"/>
      <c r="B37" s="1042" t="s">
        <v>854</v>
      </c>
      <c r="C37" s="1043" t="s">
        <v>864</v>
      </c>
      <c r="D37" s="1046" t="s">
        <v>865</v>
      </c>
    </row>
    <row r="38" spans="1:4" x14ac:dyDescent="0.25">
      <c r="A38" s="1053"/>
      <c r="B38" s="1042" t="s">
        <v>854</v>
      </c>
      <c r="C38" s="1043" t="s">
        <v>866</v>
      </c>
      <c r="D38" s="1044" t="s">
        <v>867</v>
      </c>
    </row>
    <row r="39" spans="1:4" x14ac:dyDescent="0.25">
      <c r="A39" s="1053"/>
      <c r="B39" s="1042" t="s">
        <v>854</v>
      </c>
      <c r="C39" s="1043" t="s">
        <v>868</v>
      </c>
      <c r="D39" s="1044" t="s">
        <v>869</v>
      </c>
    </row>
    <row r="40" spans="1:4" x14ac:dyDescent="0.25">
      <c r="A40" s="1053"/>
      <c r="B40" s="1042" t="s">
        <v>854</v>
      </c>
      <c r="C40" s="1043" t="s">
        <v>870</v>
      </c>
      <c r="D40" s="1046" t="s">
        <v>871</v>
      </c>
    </row>
    <row r="41" spans="1:4" ht="28.5" x14ac:dyDescent="0.25">
      <c r="A41" s="1053"/>
      <c r="B41" s="1042" t="s">
        <v>854</v>
      </c>
      <c r="C41" s="1045" t="s">
        <v>872</v>
      </c>
      <c r="D41" s="1044" t="s">
        <v>873</v>
      </c>
    </row>
    <row r="42" spans="1:4" ht="28.5" x14ac:dyDescent="0.25">
      <c r="A42" s="1053"/>
      <c r="B42" s="1042" t="s">
        <v>854</v>
      </c>
      <c r="C42" s="1045" t="s">
        <v>874</v>
      </c>
      <c r="D42" s="1044" t="s">
        <v>875</v>
      </c>
    </row>
    <row r="43" spans="1:4" x14ac:dyDescent="0.25">
      <c r="A43" s="1053"/>
      <c r="B43" s="1042" t="s">
        <v>854</v>
      </c>
      <c r="C43" s="1043" t="s">
        <v>876</v>
      </c>
      <c r="D43" s="1044" t="s">
        <v>875</v>
      </c>
    </row>
    <row r="44" spans="1:4" ht="28.5" x14ac:dyDescent="0.25">
      <c r="A44" s="1053"/>
      <c r="B44" s="1042" t="s">
        <v>854</v>
      </c>
      <c r="C44" s="1045" t="s">
        <v>877</v>
      </c>
      <c r="D44" s="1054"/>
    </row>
    <row r="45" spans="1:4" x14ac:dyDescent="0.25">
      <c r="A45" s="1051"/>
      <c r="B45" s="1037" t="s">
        <v>878</v>
      </c>
      <c r="C45" s="1052" t="s">
        <v>879</v>
      </c>
      <c r="D45" s="1040" t="s">
        <v>880</v>
      </c>
    </row>
    <row r="46" spans="1:4" x14ac:dyDescent="0.25">
      <c r="A46" s="1051"/>
      <c r="B46" s="1037" t="s">
        <v>878</v>
      </c>
      <c r="C46" s="1052" t="s">
        <v>881</v>
      </c>
      <c r="D46" s="1040" t="s">
        <v>882</v>
      </c>
    </row>
    <row r="47" spans="1:4" ht="28.5" x14ac:dyDescent="0.25">
      <c r="A47" s="1051"/>
      <c r="B47" s="1037" t="s">
        <v>878</v>
      </c>
      <c r="C47" s="1038" t="s">
        <v>883</v>
      </c>
      <c r="D47" s="1040" t="s">
        <v>884</v>
      </c>
    </row>
    <row r="48" spans="1:4" ht="28.5" x14ac:dyDescent="0.25">
      <c r="A48" s="1051"/>
      <c r="B48" s="1037" t="s">
        <v>878</v>
      </c>
      <c r="C48" s="1038" t="s">
        <v>885</v>
      </c>
      <c r="D48" s="1040" t="s">
        <v>886</v>
      </c>
    </row>
    <row r="49" spans="1:4" x14ac:dyDescent="0.25">
      <c r="A49" s="1051"/>
      <c r="B49" s="1037" t="s">
        <v>878</v>
      </c>
      <c r="C49" s="1052" t="s">
        <v>887</v>
      </c>
      <c r="D49" s="1040" t="s">
        <v>888</v>
      </c>
    </row>
    <row r="50" spans="1:4" ht="28.5" x14ac:dyDescent="0.25">
      <c r="A50" s="1051"/>
      <c r="B50" s="1037" t="s">
        <v>878</v>
      </c>
      <c r="C50" s="1038" t="s">
        <v>889</v>
      </c>
      <c r="D50" s="1040" t="s">
        <v>890</v>
      </c>
    </row>
    <row r="51" spans="1:4" x14ac:dyDescent="0.25">
      <c r="A51" s="1055"/>
      <c r="B51" s="1042" t="s">
        <v>891</v>
      </c>
      <c r="C51" s="1050" t="s">
        <v>892</v>
      </c>
      <c r="D51" s="1044" t="s">
        <v>893</v>
      </c>
    </row>
    <row r="52" spans="1:4" x14ac:dyDescent="0.25">
      <c r="A52" s="1055"/>
      <c r="B52" s="1042" t="s">
        <v>891</v>
      </c>
      <c r="C52" s="1050" t="s">
        <v>894</v>
      </c>
      <c r="D52" s="1044" t="s">
        <v>895</v>
      </c>
    </row>
    <row r="53" spans="1:4" x14ac:dyDescent="0.25">
      <c r="A53" s="1055"/>
      <c r="B53" s="1042" t="s">
        <v>891</v>
      </c>
      <c r="C53" s="1050" t="s">
        <v>896</v>
      </c>
      <c r="D53" s="1044" t="s">
        <v>897</v>
      </c>
    </row>
    <row r="54" spans="1:4" ht="28.5" x14ac:dyDescent="0.25">
      <c r="A54" s="1055"/>
      <c r="B54" s="1042" t="s">
        <v>891</v>
      </c>
      <c r="C54" s="1056" t="s">
        <v>898</v>
      </c>
      <c r="D54" s="1044" t="s">
        <v>899</v>
      </c>
    </row>
    <row r="56" spans="1:4" x14ac:dyDescent="0.25">
      <c r="B56" s="1042" t="s">
        <v>1049</v>
      </c>
      <c r="C56" s="1662" t="s">
        <v>2</v>
      </c>
      <c r="D56" s="2" t="s">
        <v>1</v>
      </c>
    </row>
    <row r="57" spans="1:4" ht="30" x14ac:dyDescent="0.25">
      <c r="B57" s="1042" t="s">
        <v>1049</v>
      </c>
      <c r="C57" s="1662" t="s">
        <v>4</v>
      </c>
      <c r="D57" s="2" t="s">
        <v>3</v>
      </c>
    </row>
    <row r="58" spans="1:4" ht="45" x14ac:dyDescent="0.25">
      <c r="B58" s="1042" t="s">
        <v>1049</v>
      </c>
      <c r="C58" s="1662" t="s">
        <v>6</v>
      </c>
      <c r="D58" s="2" t="s">
        <v>5</v>
      </c>
    </row>
    <row r="59" spans="1:4" ht="30" x14ac:dyDescent="0.25">
      <c r="B59" s="1042" t="s">
        <v>1049</v>
      </c>
      <c r="C59" s="1662" t="s">
        <v>8</v>
      </c>
      <c r="D59" s="2" t="s">
        <v>7</v>
      </c>
    </row>
    <row r="60" spans="1:4" ht="30" x14ac:dyDescent="0.25">
      <c r="B60" s="1042" t="s">
        <v>1049</v>
      </c>
      <c r="C60" s="1662" t="s">
        <v>10</v>
      </c>
      <c r="D60" s="2" t="s">
        <v>9</v>
      </c>
    </row>
    <row r="61" spans="1:4" ht="30" x14ac:dyDescent="0.25">
      <c r="B61" s="1042" t="s">
        <v>1049</v>
      </c>
      <c r="C61" s="1662" t="s">
        <v>12</v>
      </c>
      <c r="D61" s="2" t="s">
        <v>11</v>
      </c>
    </row>
    <row r="62" spans="1:4" ht="30" x14ac:dyDescent="0.25">
      <c r="B62" s="1042" t="s">
        <v>1049</v>
      </c>
      <c r="C62" s="1662" t="s">
        <v>14</v>
      </c>
      <c r="D62" s="2" t="s">
        <v>13</v>
      </c>
    </row>
    <row r="63" spans="1:4" x14ac:dyDescent="0.25">
      <c r="B63" s="1042" t="s">
        <v>1049</v>
      </c>
      <c r="C63" s="1662" t="s">
        <v>17</v>
      </c>
      <c r="D63" s="2" t="s">
        <v>16</v>
      </c>
    </row>
    <row r="64" spans="1:4" ht="30" x14ac:dyDescent="0.25">
      <c r="B64" s="1042" t="s">
        <v>1049</v>
      </c>
      <c r="C64" s="1662" t="s">
        <v>19</v>
      </c>
      <c r="D64" s="2" t="s">
        <v>18</v>
      </c>
    </row>
    <row r="65" spans="2:4" ht="30" x14ac:dyDescent="0.25">
      <c r="B65" s="1042" t="s">
        <v>1049</v>
      </c>
      <c r="C65" s="1662" t="s">
        <v>21</v>
      </c>
      <c r="D65" s="2" t="s">
        <v>15</v>
      </c>
    </row>
    <row r="66" spans="2:4" ht="30" x14ac:dyDescent="0.25">
      <c r="B66" s="1042" t="s">
        <v>1049</v>
      </c>
      <c r="C66" s="1662" t="s">
        <v>23</v>
      </c>
      <c r="D66" s="2" t="s">
        <v>20</v>
      </c>
    </row>
    <row r="67" spans="2:4" x14ac:dyDescent="0.25">
      <c r="B67" t="s">
        <v>1050</v>
      </c>
      <c r="C67" s="1662" t="s">
        <v>25</v>
      </c>
      <c r="D67" s="2" t="s">
        <v>24</v>
      </c>
    </row>
    <row r="68" spans="2:4" x14ac:dyDescent="0.25">
      <c r="B68" t="s">
        <v>1050</v>
      </c>
      <c r="C68" s="1662" t="s">
        <v>27</v>
      </c>
      <c r="D68" s="2" t="s">
        <v>22</v>
      </c>
    </row>
    <row r="69" spans="2:4" x14ac:dyDescent="0.25">
      <c r="B69" t="s">
        <v>1051</v>
      </c>
      <c r="C69" s="1662" t="s">
        <v>29</v>
      </c>
      <c r="D69" s="2" t="s">
        <v>26</v>
      </c>
    </row>
    <row r="70" spans="2:4" x14ac:dyDescent="0.25">
      <c r="B70" t="s">
        <v>1051</v>
      </c>
      <c r="C70" s="1662" t="s">
        <v>31</v>
      </c>
      <c r="D70" s="2" t="s">
        <v>28</v>
      </c>
    </row>
    <row r="71" spans="2:4" x14ac:dyDescent="0.25">
      <c r="B71" t="s">
        <v>1051</v>
      </c>
      <c r="C71" s="1662" t="s">
        <v>33</v>
      </c>
      <c r="D71" s="2" t="s">
        <v>30</v>
      </c>
    </row>
    <row r="72" spans="2:4" x14ac:dyDescent="0.25">
      <c r="B72" t="s">
        <v>1051</v>
      </c>
      <c r="C72" s="1662" t="s">
        <v>35</v>
      </c>
      <c r="D72" s="2" t="s">
        <v>32</v>
      </c>
    </row>
    <row r="73" spans="2:4" x14ac:dyDescent="0.25">
      <c r="B73" t="s">
        <v>1051</v>
      </c>
      <c r="C73" s="1662" t="s">
        <v>37</v>
      </c>
      <c r="D73" s="2" t="s">
        <v>36</v>
      </c>
    </row>
    <row r="74" spans="2:4" x14ac:dyDescent="0.25">
      <c r="B74" t="s">
        <v>1051</v>
      </c>
      <c r="C74" s="1662" t="s">
        <v>39</v>
      </c>
      <c r="D74" s="2" t="s">
        <v>38</v>
      </c>
    </row>
    <row r="75" spans="2:4" x14ac:dyDescent="0.25">
      <c r="B75" t="s">
        <v>1052</v>
      </c>
      <c r="C75" s="1662" t="s">
        <v>41</v>
      </c>
      <c r="D75" s="2" t="s">
        <v>34</v>
      </c>
    </row>
    <row r="76" spans="2:4" x14ac:dyDescent="0.25">
      <c r="B76" t="s">
        <v>1052</v>
      </c>
      <c r="C76" s="1662" t="s">
        <v>43</v>
      </c>
      <c r="D76" s="2" t="s">
        <v>42</v>
      </c>
    </row>
    <row r="77" spans="2:4" x14ac:dyDescent="0.25">
      <c r="B77" t="s">
        <v>1052</v>
      </c>
      <c r="C77" s="1662" t="s">
        <v>45</v>
      </c>
      <c r="D77" s="2" t="s">
        <v>40</v>
      </c>
    </row>
    <row r="78" spans="2:4" x14ac:dyDescent="0.25">
      <c r="B78" t="s">
        <v>1052</v>
      </c>
      <c r="C78" s="1662" t="s">
        <v>47</v>
      </c>
      <c r="D78" s="2" t="s">
        <v>46</v>
      </c>
    </row>
    <row r="79" spans="2:4" x14ac:dyDescent="0.25">
      <c r="B79" t="s">
        <v>1052</v>
      </c>
      <c r="C79" s="1662" t="s">
        <v>49</v>
      </c>
      <c r="D79" s="2" t="s">
        <v>44</v>
      </c>
    </row>
    <row r="80" spans="2:4" x14ac:dyDescent="0.25">
      <c r="B80" t="s">
        <v>1052</v>
      </c>
      <c r="C80" s="1662" t="s">
        <v>51</v>
      </c>
      <c r="D80" s="2" t="s">
        <v>50</v>
      </c>
    </row>
    <row r="81" spans="2:4" x14ac:dyDescent="0.25">
      <c r="B81" t="s">
        <v>1052</v>
      </c>
      <c r="C81" s="1662" t="s">
        <v>53</v>
      </c>
      <c r="D81" s="2" t="s">
        <v>48</v>
      </c>
    </row>
    <row r="82" spans="2:4" x14ac:dyDescent="0.25">
      <c r="B82" t="s">
        <v>1052</v>
      </c>
      <c r="C82" s="1662" t="s">
        <v>55</v>
      </c>
      <c r="D82" s="2" t="s">
        <v>54</v>
      </c>
    </row>
    <row r="83" spans="2:4" ht="30" x14ac:dyDescent="0.25">
      <c r="B83" t="s">
        <v>1052</v>
      </c>
      <c r="C83" s="1662" t="s">
        <v>57</v>
      </c>
      <c r="D83" s="2" t="s">
        <v>56</v>
      </c>
    </row>
    <row r="84" spans="2:4" x14ac:dyDescent="0.25">
      <c r="B84" t="s">
        <v>1052</v>
      </c>
      <c r="C84" s="1662" t="s">
        <v>59</v>
      </c>
      <c r="D84" s="2" t="s">
        <v>52</v>
      </c>
    </row>
    <row r="85" spans="2:4" x14ac:dyDescent="0.25">
      <c r="B85" t="s">
        <v>1052</v>
      </c>
      <c r="C85" s="1662" t="s">
        <v>61</v>
      </c>
      <c r="D85" s="2" t="s">
        <v>60</v>
      </c>
    </row>
    <row r="86" spans="2:4" x14ac:dyDescent="0.25">
      <c r="B86" t="s">
        <v>1053</v>
      </c>
      <c r="C86" s="1662" t="s">
        <v>63</v>
      </c>
      <c r="D86" s="2" t="s">
        <v>62</v>
      </c>
    </row>
    <row r="87" spans="2:4" x14ac:dyDescent="0.25">
      <c r="B87" t="s">
        <v>1053</v>
      </c>
      <c r="C87" s="1662" t="s">
        <v>65</v>
      </c>
      <c r="D87" s="2" t="s">
        <v>64</v>
      </c>
    </row>
    <row r="88" spans="2:4" ht="30" x14ac:dyDescent="0.25">
      <c r="B88" s="1663" t="s">
        <v>1054</v>
      </c>
      <c r="C88" s="1662" t="s">
        <v>67</v>
      </c>
      <c r="D88" s="2" t="s">
        <v>58</v>
      </c>
    </row>
    <row r="89" spans="2:4" ht="30" x14ac:dyDescent="0.25">
      <c r="B89" s="1662" t="s">
        <v>1054</v>
      </c>
      <c r="C89" s="1662" t="s">
        <v>69</v>
      </c>
      <c r="D89" s="2" t="s">
        <v>66</v>
      </c>
    </row>
    <row r="90" spans="2:4" ht="30" x14ac:dyDescent="0.25">
      <c r="B90" s="1662" t="s">
        <v>1054</v>
      </c>
      <c r="C90" s="1662" t="s">
        <v>71</v>
      </c>
      <c r="D90" s="2" t="s">
        <v>68</v>
      </c>
    </row>
    <row r="91" spans="2:4" x14ac:dyDescent="0.25">
      <c r="B91" t="s">
        <v>1055</v>
      </c>
      <c r="C91" s="1662" t="s">
        <v>74</v>
      </c>
      <c r="D91" s="2" t="s">
        <v>70</v>
      </c>
    </row>
    <row r="92" spans="2:4" x14ac:dyDescent="0.25">
      <c r="B92" t="s">
        <v>1055</v>
      </c>
      <c r="C92" s="1662" t="s">
        <v>76</v>
      </c>
      <c r="D92" s="2" t="s">
        <v>75</v>
      </c>
    </row>
    <row r="93" spans="2:4" x14ac:dyDescent="0.25">
      <c r="B93" t="s">
        <v>1055</v>
      </c>
      <c r="C93" s="1662" t="s">
        <v>78</v>
      </c>
      <c r="D93" s="2" t="s">
        <v>72</v>
      </c>
    </row>
    <row r="94" spans="2:4" x14ac:dyDescent="0.25">
      <c r="B94" t="s">
        <v>1055</v>
      </c>
      <c r="C94" s="1662" t="s">
        <v>80</v>
      </c>
      <c r="D94" s="2" t="s">
        <v>73</v>
      </c>
    </row>
    <row r="95" spans="2:4" x14ac:dyDescent="0.25">
      <c r="B95" t="s">
        <v>1055</v>
      </c>
      <c r="C95" s="1662" t="s">
        <v>82</v>
      </c>
      <c r="D95" s="2" t="s">
        <v>77</v>
      </c>
    </row>
    <row r="96" spans="2:4" x14ac:dyDescent="0.25">
      <c r="B96" t="s">
        <v>1055</v>
      </c>
      <c r="C96" s="1662" t="s">
        <v>84</v>
      </c>
      <c r="D96" s="2" t="s">
        <v>79</v>
      </c>
    </row>
    <row r="97" spans="2:4" x14ac:dyDescent="0.25">
      <c r="B97" t="s">
        <v>1055</v>
      </c>
      <c r="C97" s="1662" t="s">
        <v>86</v>
      </c>
      <c r="D97" s="2" t="s">
        <v>85</v>
      </c>
    </row>
    <row r="98" spans="2:4" x14ac:dyDescent="0.25">
      <c r="B98" t="s">
        <v>1055</v>
      </c>
      <c r="C98" s="1662" t="s">
        <v>88</v>
      </c>
      <c r="D98" s="2" t="s">
        <v>81</v>
      </c>
    </row>
    <row r="99" spans="2:4" x14ac:dyDescent="0.25">
      <c r="B99" t="s">
        <v>1055</v>
      </c>
      <c r="C99" s="1662" t="s">
        <v>90</v>
      </c>
      <c r="D99" s="2" t="s">
        <v>89</v>
      </c>
    </row>
    <row r="100" spans="2:4" x14ac:dyDescent="0.25">
      <c r="B100" t="s">
        <v>1055</v>
      </c>
      <c r="C100" s="1662" t="s">
        <v>676</v>
      </c>
      <c r="D100" s="2" t="s">
        <v>91</v>
      </c>
    </row>
    <row r="101" spans="2:4" x14ac:dyDescent="0.25">
      <c r="B101" t="s">
        <v>1055</v>
      </c>
      <c r="C101" s="1662" t="s">
        <v>93</v>
      </c>
      <c r="D101" s="2" t="s">
        <v>83</v>
      </c>
    </row>
    <row r="102" spans="2:4" x14ac:dyDescent="0.25">
      <c r="B102" t="s">
        <v>1055</v>
      </c>
      <c r="C102" s="1662" t="s">
        <v>95</v>
      </c>
      <c r="D102" s="2" t="s">
        <v>87</v>
      </c>
    </row>
    <row r="103" spans="2:4" x14ac:dyDescent="0.25">
      <c r="B103" t="s">
        <v>1055</v>
      </c>
      <c r="C103" s="1662" t="s">
        <v>78</v>
      </c>
      <c r="D103" s="2" t="s">
        <v>92</v>
      </c>
    </row>
    <row r="104" spans="2:4" x14ac:dyDescent="0.25">
      <c r="B104" t="s">
        <v>1055</v>
      </c>
      <c r="C104" s="1662" t="s">
        <v>98</v>
      </c>
      <c r="D104" s="2" t="s">
        <v>94</v>
      </c>
    </row>
    <row r="105" spans="2:4" ht="30" x14ac:dyDescent="0.25">
      <c r="B105" t="s">
        <v>1055</v>
      </c>
      <c r="C105" s="1662" t="s">
        <v>100</v>
      </c>
      <c r="D105" s="2" t="s">
        <v>99</v>
      </c>
    </row>
    <row r="106" spans="2:4" ht="30" x14ac:dyDescent="0.25">
      <c r="B106" t="s">
        <v>1055</v>
      </c>
      <c r="C106" s="1662" t="s">
        <v>102</v>
      </c>
      <c r="D106" s="2" t="s">
        <v>101</v>
      </c>
    </row>
    <row r="107" spans="2:4" ht="30" x14ac:dyDescent="0.25">
      <c r="B107" s="1663" t="s">
        <v>1056</v>
      </c>
      <c r="C107" s="1662" t="s">
        <v>104</v>
      </c>
      <c r="D107" s="2" t="s">
        <v>103</v>
      </c>
    </row>
    <row r="108" spans="2:4" ht="30" x14ac:dyDescent="0.25">
      <c r="B108" t="s">
        <v>854</v>
      </c>
      <c r="C108" s="1662" t="s">
        <v>106</v>
      </c>
      <c r="D108" s="2" t="s">
        <v>96</v>
      </c>
    </row>
    <row r="109" spans="2:4" ht="30" x14ac:dyDescent="0.25">
      <c r="B109" t="s">
        <v>854</v>
      </c>
      <c r="C109" s="1662" t="s">
        <v>108</v>
      </c>
      <c r="D109" s="2" t="s">
        <v>97</v>
      </c>
    </row>
    <row r="110" spans="2:4" x14ac:dyDescent="0.25">
      <c r="B110" t="s">
        <v>854</v>
      </c>
      <c r="C110" s="1662" t="s">
        <v>110</v>
      </c>
      <c r="D110" s="2" t="s">
        <v>105</v>
      </c>
    </row>
    <row r="111" spans="2:4" x14ac:dyDescent="0.25">
      <c r="B111" t="s">
        <v>854</v>
      </c>
      <c r="C111" s="1662" t="s">
        <v>112</v>
      </c>
      <c r="D111" s="2" t="s">
        <v>107</v>
      </c>
    </row>
    <row r="112" spans="2:4" ht="30" x14ac:dyDescent="0.25">
      <c r="B112" t="s">
        <v>854</v>
      </c>
      <c r="C112" s="1662" t="s">
        <v>114</v>
      </c>
      <c r="D112" s="2" t="s">
        <v>113</v>
      </c>
    </row>
    <row r="113" spans="2:4" ht="30" x14ac:dyDescent="0.25">
      <c r="B113" t="s">
        <v>854</v>
      </c>
      <c r="C113" s="1662" t="s">
        <v>116</v>
      </c>
      <c r="D113" s="2" t="s">
        <v>115</v>
      </c>
    </row>
    <row r="114" spans="2:4" x14ac:dyDescent="0.25">
      <c r="B114" t="s">
        <v>854</v>
      </c>
      <c r="C114" s="1662" t="s">
        <v>119</v>
      </c>
      <c r="D114" s="2" t="s">
        <v>109</v>
      </c>
    </row>
    <row r="115" spans="2:4" x14ac:dyDescent="0.25">
      <c r="B115" t="s">
        <v>854</v>
      </c>
      <c r="C115" s="1662" t="s">
        <v>121</v>
      </c>
      <c r="D115" s="2" t="s">
        <v>111</v>
      </c>
    </row>
    <row r="116" spans="2:4" x14ac:dyDescent="0.25">
      <c r="B116" t="s">
        <v>1057</v>
      </c>
      <c r="C116" s="1662" t="s">
        <v>123</v>
      </c>
      <c r="D116" s="2" t="s">
        <v>122</v>
      </c>
    </row>
    <row r="117" spans="2:4" x14ac:dyDescent="0.25">
      <c r="B117" t="s">
        <v>1057</v>
      </c>
      <c r="C117" s="1662" t="s">
        <v>125</v>
      </c>
      <c r="D117" s="2" t="s">
        <v>124</v>
      </c>
    </row>
    <row r="118" spans="2:4" x14ac:dyDescent="0.25">
      <c r="B118" t="s">
        <v>1057</v>
      </c>
      <c r="C118" s="1662" t="s">
        <v>127</v>
      </c>
      <c r="D118" s="2" t="s">
        <v>126</v>
      </c>
    </row>
    <row r="119" spans="2:4" x14ac:dyDescent="0.25">
      <c r="B119" t="s">
        <v>1057</v>
      </c>
      <c r="C119" s="1662" t="s">
        <v>129</v>
      </c>
      <c r="D119" s="2" t="s">
        <v>117</v>
      </c>
    </row>
    <row r="120" spans="2:4" ht="30" x14ac:dyDescent="0.25">
      <c r="B120" t="s">
        <v>1057</v>
      </c>
      <c r="C120" s="1662" t="s">
        <v>131</v>
      </c>
      <c r="D120" s="2" t="s">
        <v>118</v>
      </c>
    </row>
    <row r="121" spans="2:4" ht="30" x14ac:dyDescent="0.25">
      <c r="B121" s="1662" t="s">
        <v>1058</v>
      </c>
      <c r="C121" s="1662" t="s">
        <v>133</v>
      </c>
      <c r="D121" s="2" t="s">
        <v>132</v>
      </c>
    </row>
    <row r="122" spans="2:4" ht="30" x14ac:dyDescent="0.25">
      <c r="B122" s="1662" t="s">
        <v>1058</v>
      </c>
      <c r="C122" s="1662" t="s">
        <v>135</v>
      </c>
      <c r="D122" s="2" t="s">
        <v>120</v>
      </c>
    </row>
    <row r="123" spans="2:4" ht="30" x14ac:dyDescent="0.25">
      <c r="B123" s="1662" t="s">
        <v>1058</v>
      </c>
      <c r="C123" s="1662" t="s">
        <v>137</v>
      </c>
      <c r="D123" s="2" t="s">
        <v>128</v>
      </c>
    </row>
    <row r="124" spans="2:4" ht="30" x14ac:dyDescent="0.25">
      <c r="B124" s="1662" t="s">
        <v>1058</v>
      </c>
      <c r="C124" s="1662" t="s">
        <v>139</v>
      </c>
      <c r="D124" s="2" t="s">
        <v>130</v>
      </c>
    </row>
    <row r="125" spans="2:4" ht="30" x14ac:dyDescent="0.25">
      <c r="B125" s="1662" t="s">
        <v>1058</v>
      </c>
      <c r="C125" s="1662" t="s">
        <v>141</v>
      </c>
      <c r="D125" s="2" t="s">
        <v>134</v>
      </c>
    </row>
    <row r="126" spans="2:4" ht="30" x14ac:dyDescent="0.25">
      <c r="B126" s="1662" t="s">
        <v>1058</v>
      </c>
      <c r="C126" s="1662" t="s">
        <v>143</v>
      </c>
      <c r="D126" s="2" t="s">
        <v>142</v>
      </c>
    </row>
    <row r="127" spans="2:4" ht="30" x14ac:dyDescent="0.25">
      <c r="B127" s="1662" t="s">
        <v>1058</v>
      </c>
      <c r="C127" s="1662" t="s">
        <v>145</v>
      </c>
      <c r="D127" s="2" t="s">
        <v>136</v>
      </c>
    </row>
    <row r="128" spans="2:4" ht="30" x14ac:dyDescent="0.25">
      <c r="B128" s="1662" t="s">
        <v>1058</v>
      </c>
      <c r="C128" s="1662" t="s">
        <v>147</v>
      </c>
      <c r="D128" s="2" t="s">
        <v>146</v>
      </c>
    </row>
    <row r="129" spans="2:4" ht="30" x14ac:dyDescent="0.25">
      <c r="B129" s="1662" t="s">
        <v>1058</v>
      </c>
      <c r="C129" s="1662" t="s">
        <v>149</v>
      </c>
      <c r="D129" s="2" t="s">
        <v>148</v>
      </c>
    </row>
    <row r="130" spans="2:4" ht="30" x14ac:dyDescent="0.25">
      <c r="B130" s="1662" t="s">
        <v>1058</v>
      </c>
      <c r="C130" s="1662" t="s">
        <v>151</v>
      </c>
      <c r="D130" s="2" t="s">
        <v>150</v>
      </c>
    </row>
    <row r="131" spans="2:4" ht="30" x14ac:dyDescent="0.25">
      <c r="B131" s="1662" t="s">
        <v>1058</v>
      </c>
      <c r="C131" s="1662" t="s">
        <v>153</v>
      </c>
      <c r="D131" s="2" t="s">
        <v>152</v>
      </c>
    </row>
    <row r="132" spans="2:4" ht="30" x14ac:dyDescent="0.25">
      <c r="B132" s="1662" t="s">
        <v>1058</v>
      </c>
      <c r="C132" s="1662" t="s">
        <v>155</v>
      </c>
      <c r="D132" s="2" t="s">
        <v>154</v>
      </c>
    </row>
    <row r="133" spans="2:4" ht="30" x14ac:dyDescent="0.25">
      <c r="B133" s="1662" t="s">
        <v>1058</v>
      </c>
      <c r="C133" s="1662" t="s">
        <v>157</v>
      </c>
      <c r="D133" s="2" t="s">
        <v>156</v>
      </c>
    </row>
    <row r="134" spans="2:4" ht="30" x14ac:dyDescent="0.25">
      <c r="B134" s="1662" t="s">
        <v>1058</v>
      </c>
      <c r="C134" s="1662" t="s">
        <v>159</v>
      </c>
      <c r="D134" s="2" t="s">
        <v>158</v>
      </c>
    </row>
    <row r="135" spans="2:4" ht="30" x14ac:dyDescent="0.25">
      <c r="B135" t="s">
        <v>1059</v>
      </c>
      <c r="C135" s="1662" t="s">
        <v>161</v>
      </c>
      <c r="D135" s="2" t="s">
        <v>138</v>
      </c>
    </row>
    <row r="136" spans="2:4" x14ac:dyDescent="0.25">
      <c r="B136" t="s">
        <v>1059</v>
      </c>
      <c r="C136" s="1662" t="s">
        <v>163</v>
      </c>
      <c r="D136" s="2" t="s">
        <v>140</v>
      </c>
    </row>
    <row r="137" spans="2:4" x14ac:dyDescent="0.25">
      <c r="B137" t="s">
        <v>1059</v>
      </c>
      <c r="C137" s="1662" t="s">
        <v>165</v>
      </c>
      <c r="D137" s="2" t="s">
        <v>144</v>
      </c>
    </row>
    <row r="138" spans="2:4" x14ac:dyDescent="0.25">
      <c r="B138" t="s">
        <v>1059</v>
      </c>
      <c r="C138" s="1662" t="s">
        <v>167</v>
      </c>
      <c r="D138" s="2" t="s">
        <v>160</v>
      </c>
    </row>
    <row r="139" spans="2:4" x14ac:dyDescent="0.25">
      <c r="B139" t="s">
        <v>1059</v>
      </c>
      <c r="C139" s="1662" t="s">
        <v>169</v>
      </c>
      <c r="D139" s="2" t="s">
        <v>162</v>
      </c>
    </row>
    <row r="140" spans="2:4" x14ac:dyDescent="0.25">
      <c r="B140" t="s">
        <v>1059</v>
      </c>
      <c r="C140" s="1662" t="s">
        <v>171</v>
      </c>
      <c r="D140" s="2" t="s">
        <v>170</v>
      </c>
    </row>
    <row r="141" spans="2:4" x14ac:dyDescent="0.25">
      <c r="B141" t="s">
        <v>1059</v>
      </c>
      <c r="C141" s="1662" t="s">
        <v>173</v>
      </c>
      <c r="D141" s="2" t="s">
        <v>164</v>
      </c>
    </row>
    <row r="142" spans="2:4" x14ac:dyDescent="0.25">
      <c r="B142" t="s">
        <v>1059</v>
      </c>
      <c r="C142" s="1662" t="s">
        <v>173</v>
      </c>
      <c r="D142" s="2" t="s">
        <v>174</v>
      </c>
    </row>
    <row r="143" spans="2:4" ht="30" x14ac:dyDescent="0.25">
      <c r="B143" t="s">
        <v>1059</v>
      </c>
      <c r="C143" s="1662" t="s">
        <v>176</v>
      </c>
      <c r="D143" s="2" t="s">
        <v>166</v>
      </c>
    </row>
    <row r="144" spans="2:4" ht="30" x14ac:dyDescent="0.25">
      <c r="B144" t="s">
        <v>1059</v>
      </c>
      <c r="C144" s="1662" t="s">
        <v>178</v>
      </c>
      <c r="D144" s="2" t="s">
        <v>168</v>
      </c>
    </row>
    <row r="145" spans="2:4" x14ac:dyDescent="0.25">
      <c r="B145" t="s">
        <v>1059</v>
      </c>
      <c r="C145" s="1662" t="s">
        <v>179</v>
      </c>
      <c r="D145" s="2" t="s">
        <v>172</v>
      </c>
    </row>
    <row r="146" spans="2:4" x14ac:dyDescent="0.25">
      <c r="B146" t="s">
        <v>1060</v>
      </c>
      <c r="C146" s="1662" t="s">
        <v>181</v>
      </c>
      <c r="D146" s="2" t="s">
        <v>180</v>
      </c>
    </row>
    <row r="147" spans="2:4" x14ac:dyDescent="0.25">
      <c r="B147" t="s">
        <v>1060</v>
      </c>
      <c r="C147" s="1662" t="s">
        <v>182</v>
      </c>
      <c r="D147" s="2" t="s">
        <v>175</v>
      </c>
    </row>
    <row r="148" spans="2:4" x14ac:dyDescent="0.25">
      <c r="B148" t="s">
        <v>1060</v>
      </c>
      <c r="C148" s="1662" t="s">
        <v>183</v>
      </c>
      <c r="D148" s="2" t="s">
        <v>177</v>
      </c>
    </row>
  </sheetData>
  <autoFilter ref="A1:D1"/>
  <hyperlinks>
    <hyperlink ref="D2" location="F1.Etat_civil!A1" display="F1.etat_civil"/>
    <hyperlink ref="D3" location="F1.Actifs_Pays!A1" display="F1.Actifs_Pays"/>
    <hyperlink ref="D4" location="F2.Credits_Secteur!A1" display="F2.cred_sect"/>
    <hyperlink ref="D5" location="F2.Credits_Secteur!A1" display="F2.cred_sect"/>
    <hyperlink ref="D6" location="'F2.Depots_Secteur RE'!A1" display="F2.depots_sect_RE"/>
    <hyperlink ref="D7" location="'F2.Depots_Secteur RE'!A1" display="F2.depots_sect_RE"/>
    <hyperlink ref="D8" location="F2.Depots!data_total_bilan_FR" display="F2.Depots"/>
    <hyperlink ref="D9" location="F2.PGE_Flux!A1" display="F2.PGE_Flux"/>
    <hyperlink ref="D10" location="F2.PGE_Secteur!A1" display="F2.PGE_Secteur"/>
    <hyperlink ref="D11" location="F3.Total_bilan!A1" display="F3.Total_bilan"/>
    <hyperlink ref="D12" location="F3.Structure_Actif!A1" display="F3.Structure_Actif!A1"/>
    <hyperlink ref="D13" location="F3.Dépôts_Contreparties!A1" display="F3.Dépôts_Contreparties"/>
    <hyperlink ref="D14" location="F3.IF_Actif!A1" display="F3.IF_Actif"/>
    <hyperlink ref="D15" location="F3.Dépôts_Passif!A1" display="F3.Dépôts_Passif"/>
    <hyperlink ref="D16" location="F3.PNB!A1" display="F3.PNB"/>
    <hyperlink ref="D17" location="F3.PNB!A1" display="F3.PNB"/>
    <hyperlink ref="D18" location="F3.RoE!A1" display="F3.RoE"/>
    <hyperlink ref="D19" location="F3.RoA!A1" display="F3.RoA"/>
    <hyperlink ref="D20" location="'F3.coef exploitation'!A1" display="F3.coef exploitatiopn"/>
    <hyperlink ref="D21" location="F4.Fonds_Propres!A1" display="F4.fonds_propres"/>
    <hyperlink ref="D22" location="F4.Repartition_RWA!A1" display="F4.repartition_RWA"/>
    <hyperlink ref="D23" location="F4.PD_Moy!A1" display="F4.PDmoy"/>
    <hyperlink ref="D24" location="F4.LGD_Moy!A1" display="F4.LGDmoy"/>
    <hyperlink ref="D25" location="F5.Actifs_Liquides!A1" display="F5.actif_liquide bilan"/>
    <hyperlink ref="D26" location="F5.Composition_Actifs_Liquides!A1" display="F5.Composition_Actifs_Liquides"/>
    <hyperlink ref="D27" location="F5.LCR!A1" display="F5.LCR"/>
    <hyperlink ref="D28" location="F5.Actif_Greves!A1" display="F5.actif_greves"/>
    <hyperlink ref="D29" location="F5.Actif_Greves!A1" display="F5.actif_greves"/>
    <hyperlink ref="D30" location="F5.NSFR!A1" display="F5.NSFR"/>
    <hyperlink ref="D31" location="F5.Ratio_cred_dep!A1" display="F5.ratio_cred_dep"/>
    <hyperlink ref="D32" location="F6.Credits_Secteur!A1" display="F6.cred_clien"/>
    <hyperlink ref="D33" location="F6.Credits_Geographie!A1" display="F6.cred_clien"/>
    <hyperlink ref="D34" location="F6.Decom_pret!A1" display="F6.Decom_pret"/>
    <hyperlink ref="D45" location="'F7.Portefeuille Nego_Actif'!A1" display="F7.Portefeuille Nego_Actif"/>
    <hyperlink ref="D46" location="'F7.Portefeuille Nego_Passif'!A1" display="F7.Portefeuille Nego_Passif"/>
    <hyperlink ref="D47" location="F7.Derives_notionnels!A1" display="F7.Derives_notionnels"/>
    <hyperlink ref="D48" location="F7.Derives_bilan!A1" display="F7.Derives_bilan"/>
    <hyperlink ref="D49" location="F7.VaR!A1" display="F7.VaR"/>
    <hyperlink ref="D50" location="F7.RWA!A1" display="F7.RWA"/>
    <hyperlink ref="D51" location="F8.CET1!A1" display="F8.ue_CET1"/>
    <hyperlink ref="D52" location="F8.UE_ROA!A1" display="F8.UE_ROA"/>
    <hyperlink ref="D53" location="F8.UE_ROE!A1" display="F8.UE_ROE"/>
    <hyperlink ref="D54" location="F6.UE_tx_NPL!A1" display="F6.UE_tx_NPL"/>
    <hyperlink ref="D40" location="NPL_secteur" display="F6.Npl_secteur"/>
    <hyperlink ref="D41" location="'F6.NPL_Menages ENF'!A1" display="F6.NPL_Menages ENF"/>
    <hyperlink ref="D42" location="F6.ST_repartition!A1" display="F6.ST_repartition"/>
    <hyperlink ref="D43" location="F6.ST_repartition!A1" display="F6.ST_repartition"/>
    <hyperlink ref="D35" location="Credits_Secteur_geo" display="F6.Credits_Geo_ENF Menages"/>
    <hyperlink ref="D36" location="Credits_Secteur_geo" display="F6.Credits_Geo_ENF Menages"/>
    <hyperlink ref="D37" location="Credits_Secteur_Activités" display="F6.Credits_Secteur Activités"/>
    <hyperlink ref="D38" location="'F6.Taux_NPL %'!A1" display="F6.Taux_NPL %"/>
    <hyperlink ref="D39" location="'F6.NPL_Menages ENF'!A1" display="F6.NPL_Menages ENF"/>
    <hyperlink ref="D56" location="T01!A1" display="T01"/>
    <hyperlink ref="D57" location="G01!A1" display="G01"/>
    <hyperlink ref="D58" location="G02!A1" display="G02"/>
    <hyperlink ref="D59" location="T02!A1" display="T02"/>
    <hyperlink ref="D60" location="T03!A1" display="T03"/>
    <hyperlink ref="D61" location="T04!A1" display="T04"/>
    <hyperlink ref="D62" location="T05!A1" display="T05"/>
    <hyperlink ref="D63" location="T06!A1" display="T06"/>
    <hyperlink ref="D64" location="T07!A1" display="T07"/>
    <hyperlink ref="D65" location="G03!A1" display="G03"/>
    <hyperlink ref="D66" location="G04!A1" display="G04"/>
    <hyperlink ref="D67" location="T08!A1" display="T08"/>
    <hyperlink ref="D68" location="G05!A1" display="G05"/>
    <hyperlink ref="D69" location="G06!A1" display="G06"/>
    <hyperlink ref="D70" location="G07!A1" display="G07"/>
    <hyperlink ref="D71" location="G08!A1" display="G08"/>
    <hyperlink ref="D72" location="G09!A1" display="G09"/>
    <hyperlink ref="D73" location="T09!A1" display="T09"/>
    <hyperlink ref="D74" location="T10!A1" display="T10"/>
    <hyperlink ref="D75" location="G10!A1" display="G10"/>
    <hyperlink ref="D76" location="T11!A1" display="T11"/>
    <hyperlink ref="D77" location="G11!A1" display="G11"/>
    <hyperlink ref="D78" location="T12!A1" display="T12"/>
    <hyperlink ref="D79" location="G12!A1" display="G12"/>
    <hyperlink ref="D80" location="T13!A1" display="T13"/>
    <hyperlink ref="D81" location="G13!A1" display="G13"/>
    <hyperlink ref="D82" location="T14!A1" display="T14"/>
    <hyperlink ref="D83" location="T15!A1" display="T15"/>
    <hyperlink ref="D84" location="G14!A1" display="G14"/>
    <hyperlink ref="D85" location="T16!A1" display="T16"/>
    <hyperlink ref="D86" location="T17!A1" display="T17"/>
    <hyperlink ref="D87" location="T18!A1" display="T18"/>
    <hyperlink ref="D88" location="G15!A1" display="G15"/>
    <hyperlink ref="D89" location="G16!A1" display="G16"/>
    <hyperlink ref="D90" location="G17!A1" display="G17"/>
    <hyperlink ref="D91" location="G18!A1" display="G18"/>
    <hyperlink ref="D92" location="T19!A1" display="T19"/>
    <hyperlink ref="D93" location="G19!A1" display="G19"/>
    <hyperlink ref="D94" location="G20!A1" display="G20"/>
    <hyperlink ref="D95" location="G21!A1" display="G21"/>
    <hyperlink ref="D96" location="G22!A1" display="G22"/>
    <hyperlink ref="D97" location="T20!A1" display="T20"/>
    <hyperlink ref="D98" location="G23!A1" display="G23"/>
    <hyperlink ref="D99" location="T21!A1" display="T21"/>
    <hyperlink ref="D100" location="T22!A1" display="T22"/>
    <hyperlink ref="D101" location="G24!A1" display="G24"/>
    <hyperlink ref="D102" location="G25!A1" display="G25"/>
    <hyperlink ref="D103" location="G26!A1" display="G26"/>
    <hyperlink ref="D104" location="G27!A1" display="G27"/>
    <hyperlink ref="D105" location="T23!A1" display="T23"/>
    <hyperlink ref="D106" location="T24!A1" display="T24"/>
    <hyperlink ref="D107" location="T25!A1" display="T25"/>
    <hyperlink ref="D108" location="G28!A1" display="G28"/>
    <hyperlink ref="D109" location="G29!A1" display="G29"/>
    <hyperlink ref="D110" location="G30!A1" display="G30"/>
    <hyperlink ref="D111" location="G31!A1" display="G31"/>
    <hyperlink ref="D112" location="T26!A1" display="T26"/>
    <hyperlink ref="D113" location="T27!A1" display="T27"/>
    <hyperlink ref="D114" location="G32!A1" display="G32"/>
    <hyperlink ref="D115" location="G33!A1" display="G33"/>
    <hyperlink ref="D116" location="T28!A1" display="T28"/>
    <hyperlink ref="D117" location="T29!A1" display="T29"/>
    <hyperlink ref="D118" location="T30!A1" display="T30"/>
    <hyperlink ref="D119" location="G34!A1" display="G34"/>
    <hyperlink ref="D120" location="G35!A1" display="G35"/>
    <hyperlink ref="D121" location="T31!A1" display="T31"/>
    <hyperlink ref="D122" location="G36!A1" display="G36"/>
    <hyperlink ref="D123" location="G37!A1" display="G37"/>
    <hyperlink ref="D124" location="G38!A1" display="G38"/>
    <hyperlink ref="D125" location="G39!A1" display="G39"/>
    <hyperlink ref="D126" location="T32!A1" display="T32"/>
    <hyperlink ref="D127" location="G40!A1" display="G40"/>
    <hyperlink ref="D128" location="T33!A1" display="T33"/>
    <hyperlink ref="D129" location="T34!A1" display="T34"/>
    <hyperlink ref="D130" location="T35!A1" display="T35"/>
    <hyperlink ref="D131" location="T36!A1" display="T36"/>
    <hyperlink ref="D132" location="T37!A1" display="T37"/>
    <hyperlink ref="D133" location="T38!A1" display="T38"/>
    <hyperlink ref="D134" location="T39!A1" display="T39"/>
    <hyperlink ref="D135" location="G41!A1" display="G41"/>
    <hyperlink ref="D136" location="G42!A1" display="G42"/>
    <hyperlink ref="D137" location="G43!A1" display="G43"/>
    <hyperlink ref="D138" location="G44!A1" display="G44"/>
    <hyperlink ref="D139" location="G45!A1" display="G45"/>
    <hyperlink ref="D140" location="T40!A1" display="T40"/>
    <hyperlink ref="D141" location="G46!A1" display="G46"/>
    <hyperlink ref="D142" location="T41!A1" display="T41"/>
    <hyperlink ref="D143" location="G47!A1" display="G47"/>
    <hyperlink ref="D144" location="G48!A1" display="G48"/>
    <hyperlink ref="D145" location="G49!A1" display="G49"/>
    <hyperlink ref="D146" location="T42!A1" display="T42"/>
    <hyperlink ref="D147" location="G50!A1" display="G50"/>
    <hyperlink ref="D148" location="G51!A1" display="G5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zoomScaleNormal="100" workbookViewId="0">
      <selection activeCell="R29" sqref="R29"/>
    </sheetView>
  </sheetViews>
  <sheetFormatPr baseColWidth="10" defaultRowHeight="15" x14ac:dyDescent="0.25"/>
  <cols>
    <col min="1" max="1" width="23.28515625" style="1164" customWidth="1"/>
    <col min="2" max="2" width="20.140625" style="1164" bestFit="1" customWidth="1"/>
    <col min="3" max="3" width="23.140625" style="1164" bestFit="1" customWidth="1"/>
    <col min="4" max="4" width="21.85546875" style="1164" customWidth="1"/>
    <col min="5" max="5" width="17.85546875" style="1164" customWidth="1"/>
    <col min="6" max="6" width="11.42578125" style="1164"/>
    <col min="7" max="7" width="14.5703125" style="1164" customWidth="1"/>
    <col min="8" max="8" width="31.5703125" style="1164" customWidth="1"/>
    <col min="9" max="9" width="8.140625" style="1164" bestFit="1" customWidth="1"/>
    <col min="10" max="10" width="11.42578125" style="1164"/>
    <col min="11" max="11" width="9.85546875" style="1164" customWidth="1"/>
    <col min="12" max="16384" width="11.42578125" style="1164"/>
  </cols>
  <sheetData>
    <row r="1" spans="1:10" x14ac:dyDescent="0.25">
      <c r="A1" s="1664" t="s">
        <v>942</v>
      </c>
      <c r="B1" s="1664"/>
      <c r="C1" s="1664"/>
      <c r="D1" s="1664"/>
      <c r="E1" s="1664"/>
      <c r="F1" s="1664"/>
      <c r="G1" s="1664"/>
      <c r="H1" s="1664"/>
    </row>
    <row r="2" spans="1:10" x14ac:dyDescent="0.25">
      <c r="A2" s="1664"/>
      <c r="B2" s="1664"/>
      <c r="C2" s="1664"/>
      <c r="D2" s="1664"/>
      <c r="E2" s="1664"/>
      <c r="F2" s="1664"/>
      <c r="G2" s="1664"/>
      <c r="H2" s="1664"/>
    </row>
    <row r="3" spans="1:10" x14ac:dyDescent="0.25">
      <c r="A3" s="2" t="s">
        <v>901</v>
      </c>
      <c r="B3" s="1215"/>
      <c r="C3" s="1215"/>
      <c r="D3" s="1216"/>
      <c r="E3" s="1166"/>
      <c r="F3" s="1166"/>
      <c r="G3" s="1166"/>
      <c r="H3" s="1166"/>
    </row>
    <row r="4" spans="1:10" x14ac:dyDescent="0.25">
      <c r="A4" s="1052"/>
      <c r="B4" s="1154"/>
      <c r="C4" s="1154"/>
      <c r="D4" s="1217"/>
      <c r="E4" s="1052"/>
      <c r="F4" s="1166"/>
      <c r="G4" s="1166"/>
    </row>
    <row r="5" spans="1:10" x14ac:dyDescent="0.25">
      <c r="A5" s="1218"/>
      <c r="B5" s="1219">
        <v>2018</v>
      </c>
      <c r="C5" s="1219">
        <v>2019</v>
      </c>
      <c r="D5" s="1219">
        <v>2020</v>
      </c>
      <c r="E5" s="1219">
        <v>2021</v>
      </c>
      <c r="F5" s="1166"/>
      <c r="G5" s="1166"/>
    </row>
    <row r="6" spans="1:10" ht="28.5" x14ac:dyDescent="0.25">
      <c r="A6" s="1220" t="s">
        <v>943</v>
      </c>
      <c r="B6" s="1221">
        <v>1377.1433944815101</v>
      </c>
      <c r="C6" s="1221">
        <v>1482.2346197916199</v>
      </c>
      <c r="D6" s="1221">
        <v>1654.3500526200901</v>
      </c>
      <c r="E6" s="1221">
        <v>1503.9039280479699</v>
      </c>
      <c r="F6" s="1166"/>
      <c r="G6" s="1166"/>
    </row>
    <row r="7" spans="1:10" x14ac:dyDescent="0.25">
      <c r="A7" s="1222" t="s">
        <v>944</v>
      </c>
      <c r="B7" s="1223">
        <v>5186.9200910234258</v>
      </c>
      <c r="C7" s="1223">
        <v>5567.5003360607589</v>
      </c>
      <c r="D7" s="1223">
        <v>5855.3800649094628</v>
      </c>
      <c r="E7" s="1223">
        <v>6015.8406925916988</v>
      </c>
      <c r="F7" s="1224"/>
      <c r="G7" s="1166"/>
    </row>
    <row r="8" spans="1:10" x14ac:dyDescent="0.25">
      <c r="A8" s="1225" t="s">
        <v>945</v>
      </c>
      <c r="B8" s="1226">
        <v>940.57455476426992</v>
      </c>
      <c r="C8" s="1226">
        <v>1018.7063392299501</v>
      </c>
      <c r="D8" s="1226">
        <v>1489.1340809391399</v>
      </c>
      <c r="E8" s="1226">
        <v>1680.16212340324</v>
      </c>
      <c r="F8" s="1166"/>
      <c r="G8" s="1166"/>
    </row>
    <row r="9" spans="1:10" x14ac:dyDescent="0.25">
      <c r="A9" s="1222" t="s">
        <v>946</v>
      </c>
      <c r="B9" s="1223">
        <v>77.515107852949996</v>
      </c>
      <c r="C9" s="1223">
        <v>102.17523351372</v>
      </c>
      <c r="D9" s="1223">
        <v>116.28648972644</v>
      </c>
      <c r="E9" s="1223">
        <v>70.874666500639989</v>
      </c>
      <c r="F9" s="1166"/>
      <c r="G9" s="1166"/>
    </row>
    <row r="10" spans="1:10" x14ac:dyDescent="0.25">
      <c r="A10" s="1225" t="s">
        <v>309</v>
      </c>
      <c r="B10" s="1226">
        <v>514.63361522709999</v>
      </c>
      <c r="C10" s="1226">
        <v>500.59007206681997</v>
      </c>
      <c r="D10" s="1226">
        <v>525.86238369052001</v>
      </c>
      <c r="E10" s="1226">
        <v>663.63100139407004</v>
      </c>
      <c r="F10" s="1166"/>
      <c r="G10" s="1166"/>
    </row>
    <row r="11" spans="1:10" x14ac:dyDescent="0.25">
      <c r="A11" s="1227" t="s">
        <v>214</v>
      </c>
      <c r="B11" s="1081">
        <v>8096.7867633492551</v>
      </c>
      <c r="C11" s="1081">
        <v>8671.2066006628684</v>
      </c>
      <c r="D11" s="1081">
        <v>9641.0130718856544</v>
      </c>
      <c r="E11" s="1081">
        <v>9934.4124119376193</v>
      </c>
      <c r="F11" s="1166"/>
      <c r="G11" s="1166"/>
    </row>
    <row r="12" spans="1:10" x14ac:dyDescent="0.25">
      <c r="A12" s="1228" t="s">
        <v>947</v>
      </c>
      <c r="B12" s="1229"/>
      <c r="C12" s="1229">
        <v>1027.2456613489387</v>
      </c>
      <c r="D12" s="1229">
        <v>1128.8622685531532</v>
      </c>
      <c r="E12" s="1229">
        <v>1130.7887517016982</v>
      </c>
      <c r="F12" s="1166"/>
      <c r="G12" s="1166"/>
      <c r="H12" s="1166"/>
      <c r="I12" s="1166"/>
      <c r="J12" s="1166"/>
    </row>
    <row r="13" spans="1:10" x14ac:dyDescent="0.25">
      <c r="A13" s="1052"/>
      <c r="B13" s="1052"/>
      <c r="C13" s="1052"/>
      <c r="D13" s="1052"/>
      <c r="E13" s="1052"/>
      <c r="F13" s="1166"/>
      <c r="G13" s="1166"/>
      <c r="H13" s="1166"/>
      <c r="I13" s="1166"/>
      <c r="J13" s="1166"/>
    </row>
    <row r="14" spans="1:10" x14ac:dyDescent="0.25">
      <c r="A14" s="1052"/>
      <c r="B14" s="1052"/>
      <c r="C14" s="1052"/>
      <c r="D14" s="1104"/>
      <c r="E14" s="1104"/>
      <c r="F14" s="1166"/>
      <c r="G14" s="1166"/>
      <c r="H14" s="1166"/>
      <c r="I14" s="1166"/>
      <c r="J14" s="1166"/>
    </row>
    <row r="15" spans="1:10" x14ac:dyDescent="0.25">
      <c r="A15" s="1218"/>
      <c r="B15" s="1219">
        <v>2018</v>
      </c>
      <c r="C15" s="1219">
        <v>2019</v>
      </c>
      <c r="D15" s="1219">
        <v>2020</v>
      </c>
      <c r="E15" s="1219">
        <v>2021</v>
      </c>
      <c r="F15" s="1166"/>
      <c r="G15" s="1166"/>
      <c r="H15" s="1166"/>
      <c r="I15" s="1166"/>
      <c r="J15" s="1166"/>
    </row>
    <row r="16" spans="1:10" ht="28.5" x14ac:dyDescent="0.25">
      <c r="A16" s="1220" t="s">
        <v>943</v>
      </c>
      <c r="B16" s="1230">
        <v>0.17008517511110191</v>
      </c>
      <c r="C16" s="1230">
        <v>0.17093752784973557</v>
      </c>
      <c r="D16" s="1230">
        <v>0.17159504299857994</v>
      </c>
      <c r="E16" s="1230">
        <v>0.15138327922050165</v>
      </c>
      <c r="F16" s="1166"/>
      <c r="G16" s="1166"/>
      <c r="H16" s="1166"/>
      <c r="I16" s="1166"/>
      <c r="J16" s="1166"/>
    </row>
    <row r="17" spans="1:10" x14ac:dyDescent="0.25">
      <c r="A17" s="1222" t="s">
        <v>948</v>
      </c>
      <c r="B17" s="1231">
        <v>0.64061463425249499</v>
      </c>
      <c r="C17" s="1231">
        <v>0.64206754520589471</v>
      </c>
      <c r="D17" s="1231">
        <v>0.60734074533976623</v>
      </c>
      <c r="E17" s="1231">
        <v>0.60555576345540119</v>
      </c>
      <c r="F17" s="1166"/>
      <c r="G17" s="1166"/>
      <c r="H17" s="1166"/>
      <c r="I17" s="1166"/>
      <c r="J17" s="1166"/>
    </row>
    <row r="18" spans="1:10" x14ac:dyDescent="0.25">
      <c r="A18" s="1225" t="s">
        <v>945</v>
      </c>
      <c r="B18" s="1232">
        <v>0.11616639813485702</v>
      </c>
      <c r="C18" s="1232">
        <v>0.11748149780586191</v>
      </c>
      <c r="D18" s="1232">
        <v>0.1544582576370146</v>
      </c>
      <c r="E18" s="1232">
        <v>0.1691254654763763</v>
      </c>
      <c r="F18" s="1166"/>
      <c r="G18" s="1166"/>
      <c r="H18" s="1166"/>
      <c r="I18" s="1166"/>
      <c r="J18" s="1166"/>
    </row>
    <row r="19" spans="1:10" x14ac:dyDescent="0.25">
      <c r="A19" s="1222" t="s">
        <v>946</v>
      </c>
      <c r="B19" s="1231">
        <v>9.573564195098758E-3</v>
      </c>
      <c r="C19" s="1231">
        <v>1.1783277485962477E-2</v>
      </c>
      <c r="D19" s="1231">
        <v>1.2061646308264562E-2</v>
      </c>
      <c r="E19" s="1231">
        <v>7.1342585310303734E-3</v>
      </c>
      <c r="F19" s="1166"/>
      <c r="G19" s="1166"/>
      <c r="H19" s="1166"/>
      <c r="I19" s="1166"/>
      <c r="J19" s="1166"/>
    </row>
    <row r="20" spans="1:10" x14ac:dyDescent="0.25">
      <c r="A20" s="1225" t="s">
        <v>309</v>
      </c>
      <c r="B20" s="1232">
        <v>6.3560228306447406E-2</v>
      </c>
      <c r="C20" s="1232">
        <v>5.7730151652545386E-2</v>
      </c>
      <c r="D20" s="1232">
        <v>5.4544307716374488E-2</v>
      </c>
      <c r="E20" s="1232">
        <v>6.6801233316690412E-2</v>
      </c>
      <c r="F20" s="1166"/>
      <c r="G20" s="1166"/>
      <c r="H20" s="1166"/>
      <c r="I20" s="1166"/>
      <c r="J20" s="1166"/>
    </row>
    <row r="21" spans="1:10" x14ac:dyDescent="0.25">
      <c r="A21" s="1227" t="s">
        <v>214</v>
      </c>
      <c r="B21" s="1233">
        <v>1.0000000000000002</v>
      </c>
      <c r="C21" s="1233">
        <v>1.0000000000000002</v>
      </c>
      <c r="D21" s="1233">
        <v>0.99999999999999989</v>
      </c>
      <c r="E21" s="1233">
        <v>0.99999999999999989</v>
      </c>
      <c r="F21" s="1166"/>
      <c r="G21" s="1166"/>
      <c r="H21" s="1166"/>
      <c r="I21" s="1166"/>
      <c r="J21" s="1166"/>
    </row>
    <row r="22" spans="1:10" x14ac:dyDescent="0.25">
      <c r="A22" s="1166"/>
      <c r="B22" s="1234"/>
      <c r="C22" s="1166"/>
      <c r="D22" s="1234"/>
      <c r="E22" s="1166"/>
      <c r="F22" s="1166"/>
      <c r="G22" s="1166"/>
      <c r="H22" s="1166"/>
      <c r="I22" s="1166"/>
      <c r="J22" s="1166"/>
    </row>
    <row r="23" spans="1:10" x14ac:dyDescent="0.25">
      <c r="A23" s="1166"/>
      <c r="B23" s="1234"/>
      <c r="C23" s="1166"/>
      <c r="D23" s="1234"/>
      <c r="E23" s="1166"/>
      <c r="F23" s="1166"/>
      <c r="G23" s="1166"/>
      <c r="H23" s="1166"/>
      <c r="I23" s="1166"/>
      <c r="J23" s="1166"/>
    </row>
    <row r="24" spans="1:10" x14ac:dyDescent="0.25">
      <c r="A24" s="1166"/>
      <c r="B24" s="1234"/>
      <c r="C24" s="1166"/>
      <c r="D24" s="1234"/>
      <c r="E24" s="1166"/>
      <c r="F24" s="1166"/>
      <c r="G24" s="1166"/>
      <c r="H24" s="1166"/>
      <c r="I24" s="1166"/>
      <c r="J24" s="1166"/>
    </row>
    <row r="25" spans="1:10" ht="18.75" x14ac:dyDescent="0.3">
      <c r="A25" s="1092" t="s">
        <v>903</v>
      </c>
      <c r="B25" s="1234"/>
      <c r="C25" s="1166"/>
      <c r="D25" s="1234"/>
      <c r="E25" s="1166"/>
      <c r="F25" s="1166"/>
      <c r="G25" s="1166"/>
      <c r="H25" s="1166"/>
      <c r="I25" s="1166"/>
      <c r="J25" s="1166"/>
    </row>
    <row r="26" spans="1:10" x14ac:dyDescent="0.25">
      <c r="A26" s="1166"/>
      <c r="B26" s="1234"/>
      <c r="C26" s="1166"/>
      <c r="D26" s="1234"/>
      <c r="E26" s="1166"/>
      <c r="F26" s="1166"/>
      <c r="G26" s="1166"/>
      <c r="H26" s="1166"/>
      <c r="I26" s="1166"/>
      <c r="J26" s="1166"/>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1"/>
  <dimension ref="A1:J30"/>
  <sheetViews>
    <sheetView showGridLines="0" workbookViewId="0"/>
  </sheetViews>
  <sheetFormatPr baseColWidth="10" defaultRowHeight="15" x14ac:dyDescent="0.25"/>
  <cols>
    <col min="2" max="2" width="26.7109375" customWidth="1"/>
  </cols>
  <sheetData>
    <row r="1" spans="1:2" x14ac:dyDescent="0.25">
      <c r="A1" s="2" t="s">
        <v>0</v>
      </c>
    </row>
    <row r="2" spans="1:2" ht="23.25" x14ac:dyDescent="0.35">
      <c r="B2" s="3" t="s">
        <v>106</v>
      </c>
    </row>
    <row r="3" spans="1:2" x14ac:dyDescent="0.25">
      <c r="B3" s="4" t="s">
        <v>710</v>
      </c>
    </row>
    <row r="23" spans="2:10" x14ac:dyDescent="0.25">
      <c r="B23" s="460"/>
      <c r="C23" s="820">
        <v>2014</v>
      </c>
      <c r="D23" s="820">
        <v>2015</v>
      </c>
      <c r="E23" s="820">
        <v>2016</v>
      </c>
      <c r="F23" s="820">
        <v>2017</v>
      </c>
      <c r="G23" s="820">
        <v>2018</v>
      </c>
      <c r="H23" s="820">
        <v>2019</v>
      </c>
      <c r="I23" s="820">
        <v>2020</v>
      </c>
      <c r="J23" s="820">
        <v>2021</v>
      </c>
    </row>
    <row r="24" spans="2:10" x14ac:dyDescent="0.25">
      <c r="B24" s="343" t="s">
        <v>404</v>
      </c>
      <c r="C24" s="993">
        <v>1550.3423932258002</v>
      </c>
      <c r="D24" s="993">
        <v>1543.4945201520004</v>
      </c>
      <c r="E24" s="993">
        <v>1614.7966747874004</v>
      </c>
      <c r="F24" s="993">
        <v>1632.2933125215397</v>
      </c>
      <c r="G24" s="993">
        <v>1720.8486205558199</v>
      </c>
      <c r="H24" s="993">
        <v>1828.4805687641301</v>
      </c>
      <c r="I24" s="993">
        <v>1885.5784476100703</v>
      </c>
      <c r="J24" s="993">
        <v>1973.8908097576302</v>
      </c>
    </row>
    <row r="25" spans="2:10" x14ac:dyDescent="0.25">
      <c r="B25" s="345" t="s">
        <v>618</v>
      </c>
      <c r="C25" s="806">
        <v>1106.0572498719998</v>
      </c>
      <c r="D25" s="806">
        <v>1223.6758205038</v>
      </c>
      <c r="E25" s="806">
        <v>1261.9148863454598</v>
      </c>
      <c r="F25" s="806">
        <v>1381.8580249917502</v>
      </c>
      <c r="G25" s="806">
        <v>1457.3754783304498</v>
      </c>
      <c r="H25" s="806">
        <v>1555.8725738809496</v>
      </c>
      <c r="I25" s="806">
        <v>1656.9358373883601</v>
      </c>
      <c r="J25" s="806">
        <v>1739.9398722817798</v>
      </c>
    </row>
    <row r="26" spans="2:10" x14ac:dyDescent="0.25">
      <c r="B26" s="345" t="s">
        <v>406</v>
      </c>
      <c r="C26" s="806">
        <v>440.76937922400003</v>
      </c>
      <c r="D26" s="806">
        <v>414.58533875019998</v>
      </c>
      <c r="E26" s="806">
        <v>440.33437306724994</v>
      </c>
      <c r="F26" s="806">
        <v>414.25581215018002</v>
      </c>
      <c r="G26" s="806">
        <v>390.64327013169998</v>
      </c>
      <c r="H26" s="806">
        <v>385.70905674263003</v>
      </c>
      <c r="I26" s="806">
        <v>398.19760557550001</v>
      </c>
      <c r="J26" s="806">
        <v>398.96373422817004</v>
      </c>
    </row>
    <row r="27" spans="2:10" x14ac:dyDescent="0.25">
      <c r="B27" s="345" t="s">
        <v>619</v>
      </c>
      <c r="C27" s="806">
        <v>362.05638545210002</v>
      </c>
      <c r="D27" s="806">
        <v>403.2154700918</v>
      </c>
      <c r="E27" s="806">
        <v>459.61676990398985</v>
      </c>
      <c r="F27" s="806">
        <v>399.69262271102014</v>
      </c>
      <c r="G27" s="806">
        <v>216.93290957903</v>
      </c>
      <c r="H27" s="806">
        <v>220.69404747305001</v>
      </c>
      <c r="I27" s="806">
        <v>207.95771748689</v>
      </c>
      <c r="J27" s="806">
        <v>239.39276197581998</v>
      </c>
    </row>
    <row r="28" spans="2:10" x14ac:dyDescent="0.25">
      <c r="B28" s="345" t="s">
        <v>620</v>
      </c>
      <c r="C28" s="806">
        <v>441.93837612369998</v>
      </c>
      <c r="D28" s="806">
        <v>448.81547825669998</v>
      </c>
      <c r="E28" s="806">
        <v>407.31473477980001</v>
      </c>
      <c r="F28" s="806">
        <v>381.23972065188008</v>
      </c>
      <c r="G28" s="806">
        <v>250.95952985025997</v>
      </c>
      <c r="H28" s="806">
        <v>268.09051887572997</v>
      </c>
      <c r="I28" s="806">
        <v>268.77478015852</v>
      </c>
      <c r="J28" s="806">
        <v>279.29089954542002</v>
      </c>
    </row>
    <row r="29" spans="2:10" x14ac:dyDescent="0.25">
      <c r="B29" s="345" t="s">
        <v>621</v>
      </c>
      <c r="C29" s="806">
        <v>207.6175146482</v>
      </c>
      <c r="D29" s="806">
        <v>368.22670671560007</v>
      </c>
      <c r="E29" s="806">
        <v>493.62811206774995</v>
      </c>
      <c r="F29" s="806">
        <v>584.26311521308003</v>
      </c>
      <c r="G29" s="806">
        <v>574.68058051107005</v>
      </c>
      <c r="H29" s="806">
        <v>616.86819513113005</v>
      </c>
      <c r="I29" s="806">
        <v>1073.4677530256999</v>
      </c>
      <c r="J29" s="806">
        <v>1251.7364468885999</v>
      </c>
    </row>
    <row r="30" spans="2:10" x14ac:dyDescent="0.25">
      <c r="B30" s="834" t="s">
        <v>255</v>
      </c>
      <c r="C30" s="994">
        <v>4108.4521753518002</v>
      </c>
      <c r="D30" s="994">
        <v>4402.0133344701007</v>
      </c>
      <c r="E30" s="994">
        <v>4677.60555095165</v>
      </c>
      <c r="F30" s="994">
        <v>4793.6026082394501</v>
      </c>
      <c r="G30" s="994">
        <v>4611.44038895833</v>
      </c>
      <c r="H30" s="994">
        <v>4875.7149608676209</v>
      </c>
      <c r="I30" s="994">
        <v>5490.9121412450395</v>
      </c>
      <c r="J30" s="994">
        <v>5883.2145246774198</v>
      </c>
    </row>
  </sheetData>
  <hyperlinks>
    <hyperlink ref="A1" location="Sommaire!A1" display="Retour sommaire"/>
  </hyperlinks>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2"/>
  <dimension ref="A1:Q35"/>
  <sheetViews>
    <sheetView showGridLines="0" workbookViewId="0"/>
  </sheetViews>
  <sheetFormatPr baseColWidth="10" defaultRowHeight="15" x14ac:dyDescent="0.25"/>
  <cols>
    <col min="2" max="2" width="19.140625" customWidth="1"/>
  </cols>
  <sheetData>
    <row r="1" spans="1:2" x14ac:dyDescent="0.25">
      <c r="A1" s="2" t="s">
        <v>0</v>
      </c>
    </row>
    <row r="2" spans="1:2" ht="23.25" x14ac:dyDescent="0.35">
      <c r="B2" s="3" t="s">
        <v>108</v>
      </c>
    </row>
    <row r="3" spans="1:2" x14ac:dyDescent="0.25">
      <c r="B3" s="4" t="s">
        <v>711</v>
      </c>
    </row>
    <row r="23" spans="2:17" x14ac:dyDescent="0.25">
      <c r="B23" s="758" t="s">
        <v>317</v>
      </c>
      <c r="C23" s="1783">
        <v>2017</v>
      </c>
      <c r="D23" s="1783"/>
      <c r="E23" s="1783"/>
      <c r="F23" s="1783">
        <v>2018</v>
      </c>
      <c r="G23" s="1783"/>
      <c r="H23" s="1783"/>
      <c r="I23" s="1783">
        <v>2019</v>
      </c>
      <c r="J23" s="1783"/>
      <c r="K23" s="1793"/>
      <c r="L23" s="1783">
        <v>2020</v>
      </c>
      <c r="M23" s="1783"/>
      <c r="N23" s="1793"/>
      <c r="O23" s="1783">
        <v>2021</v>
      </c>
      <c r="P23" s="1783"/>
      <c r="Q23" s="1793"/>
    </row>
    <row r="24" spans="2:17" ht="45" x14ac:dyDescent="0.25">
      <c r="B24" s="759" t="s">
        <v>268</v>
      </c>
      <c r="C24" s="760" t="s">
        <v>404</v>
      </c>
      <c r="D24" s="761" t="s">
        <v>618</v>
      </c>
      <c r="E24" s="762" t="s">
        <v>214</v>
      </c>
      <c r="F24" s="760" t="s">
        <v>404</v>
      </c>
      <c r="G24" s="761" t="s">
        <v>618</v>
      </c>
      <c r="H24" s="762" t="s">
        <v>214</v>
      </c>
      <c r="I24" s="760" t="s">
        <v>404</v>
      </c>
      <c r="J24" s="761" t="s">
        <v>618</v>
      </c>
      <c r="K24" s="762" t="s">
        <v>214</v>
      </c>
      <c r="L24" s="760" t="s">
        <v>404</v>
      </c>
      <c r="M24" s="761" t="s">
        <v>618</v>
      </c>
      <c r="N24" s="762" t="s">
        <v>214</v>
      </c>
      <c r="O24" s="760" t="s">
        <v>404</v>
      </c>
      <c r="P24" s="761" t="s">
        <v>618</v>
      </c>
      <c r="Q24" s="762" t="s">
        <v>214</v>
      </c>
    </row>
    <row r="25" spans="2:17" x14ac:dyDescent="0.25">
      <c r="B25" s="345" t="s">
        <v>622</v>
      </c>
      <c r="C25" s="505">
        <v>117.26028385063023</v>
      </c>
      <c r="D25" s="505">
        <v>285.30580634966987</v>
      </c>
      <c r="E25" s="505">
        <v>402.5660902003001</v>
      </c>
      <c r="F25" s="505">
        <v>180.91935119977984</v>
      </c>
      <c r="G25" s="505">
        <v>371.26477773232</v>
      </c>
      <c r="H25" s="375">
        <v>552.18412893209984</v>
      </c>
      <c r="I25" s="375">
        <v>114.24769351705004</v>
      </c>
      <c r="J25" s="375">
        <v>313.28000675347039</v>
      </c>
      <c r="K25" s="375">
        <v>427.52770027052043</v>
      </c>
      <c r="L25" s="375">
        <v>103.81415707766928</v>
      </c>
      <c r="M25" s="375">
        <v>293.25751237960026</v>
      </c>
      <c r="N25" s="375">
        <v>397.07166945726954</v>
      </c>
      <c r="O25" s="375">
        <v>111.03156231214962</v>
      </c>
      <c r="P25" s="375">
        <v>320.67773352022937</v>
      </c>
      <c r="Q25" s="375">
        <v>431.70929583237898</v>
      </c>
    </row>
    <row r="26" spans="2:17" x14ac:dyDescent="0.25">
      <c r="B26" s="345" t="s">
        <v>248</v>
      </c>
      <c r="C26" s="505">
        <v>11.57100556088</v>
      </c>
      <c r="D26" s="505">
        <v>15.730375373019998</v>
      </c>
      <c r="E26" s="505">
        <v>27.301380933899999</v>
      </c>
      <c r="F26" s="505">
        <v>9.354244519769999</v>
      </c>
      <c r="G26" s="505">
        <v>19.876041663159999</v>
      </c>
      <c r="H26" s="375">
        <v>29.230286182929998</v>
      </c>
      <c r="I26" s="375">
        <v>10.003839775169999</v>
      </c>
      <c r="J26" s="375">
        <v>20.901713465729998</v>
      </c>
      <c r="K26" s="375">
        <v>30.905553240899998</v>
      </c>
      <c r="L26" s="375">
        <v>10.304855386609999</v>
      </c>
      <c r="M26" s="375">
        <v>18.060576335410001</v>
      </c>
      <c r="N26" s="375">
        <v>28.365431722019999</v>
      </c>
      <c r="O26" s="375">
        <v>11.566981543329998</v>
      </c>
      <c r="P26" s="375">
        <v>20.446374622389996</v>
      </c>
      <c r="Q26" s="375">
        <v>32.013356165719998</v>
      </c>
    </row>
    <row r="27" spans="2:17" x14ac:dyDescent="0.25">
      <c r="B27" s="345" t="s">
        <v>243</v>
      </c>
      <c r="C27" s="505">
        <v>7.8783901305599997</v>
      </c>
      <c r="D27" s="505">
        <v>24.64160259054</v>
      </c>
      <c r="E27" s="505">
        <v>32.519992721099996</v>
      </c>
      <c r="F27" s="505">
        <v>9.5561846655100009</v>
      </c>
      <c r="G27" s="505">
        <v>28.047523566550002</v>
      </c>
      <c r="H27" s="375">
        <v>37.603708232060001</v>
      </c>
      <c r="I27" s="375">
        <v>10.072669803349999</v>
      </c>
      <c r="J27" s="375">
        <v>30.844047827660003</v>
      </c>
      <c r="K27" s="375">
        <v>40.916717631010002</v>
      </c>
      <c r="L27" s="375">
        <v>9.9047705230900025</v>
      </c>
      <c r="M27" s="375">
        <v>28.45875117013</v>
      </c>
      <c r="N27" s="375">
        <v>38.363521693220001</v>
      </c>
      <c r="O27" s="375">
        <v>10.55574995353</v>
      </c>
      <c r="P27" s="375">
        <v>31.257455361569999</v>
      </c>
      <c r="Q27" s="375">
        <v>41.813205315099999</v>
      </c>
    </row>
    <row r="28" spans="2:17" x14ac:dyDescent="0.25">
      <c r="B28" s="345" t="s">
        <v>233</v>
      </c>
      <c r="C28" s="505">
        <v>18.379394302279998</v>
      </c>
      <c r="D28" s="505">
        <v>21.202564810319998</v>
      </c>
      <c r="E28" s="505">
        <v>39.581959112599996</v>
      </c>
      <c r="F28" s="505">
        <v>19.69450259149</v>
      </c>
      <c r="G28" s="505">
        <v>23.394477397999999</v>
      </c>
      <c r="H28" s="375">
        <v>43.088979989489999</v>
      </c>
      <c r="I28" s="375">
        <v>21.429041129039998</v>
      </c>
      <c r="J28" s="375">
        <v>26.219739985990003</v>
      </c>
      <c r="K28" s="375">
        <v>47.648781115030005</v>
      </c>
      <c r="L28" s="375">
        <v>20.765476279630001</v>
      </c>
      <c r="M28" s="375">
        <v>25.999633928300003</v>
      </c>
      <c r="N28" s="375">
        <v>46.765110207930007</v>
      </c>
      <c r="O28" s="375">
        <v>21.586040985</v>
      </c>
      <c r="P28" s="375">
        <v>25.667951271700002</v>
      </c>
      <c r="Q28" s="375">
        <v>47.253992256700002</v>
      </c>
    </row>
    <row r="29" spans="2:17" x14ac:dyDescent="0.25">
      <c r="B29" s="345" t="s">
        <v>623</v>
      </c>
      <c r="C29" s="505">
        <v>16.450686945339999</v>
      </c>
      <c r="D29" s="505">
        <v>36.886803156259994</v>
      </c>
      <c r="E29" s="505">
        <v>53.337490101599997</v>
      </c>
      <c r="F29" s="505">
        <v>16.513113533670001</v>
      </c>
      <c r="G29" s="505">
        <v>40.513405796210002</v>
      </c>
      <c r="H29" s="375">
        <v>57.026519329880003</v>
      </c>
      <c r="I29" s="375">
        <v>17.571198871340002</v>
      </c>
      <c r="J29" s="375">
        <v>45.318880489090006</v>
      </c>
      <c r="K29" s="375">
        <v>62.890079360430008</v>
      </c>
      <c r="L29" s="375">
        <v>16.717300913940001</v>
      </c>
      <c r="M29" s="375">
        <v>46.069089112260002</v>
      </c>
      <c r="N29" s="375">
        <v>62.786390026200003</v>
      </c>
      <c r="O29" s="375">
        <v>19.02747097552</v>
      </c>
      <c r="P29" s="375">
        <v>48.372085416579999</v>
      </c>
      <c r="Q29" s="375">
        <v>67.399556392099996</v>
      </c>
    </row>
    <row r="30" spans="2:17" x14ac:dyDescent="0.25">
      <c r="B30" s="345" t="s">
        <v>624</v>
      </c>
      <c r="C30" s="505">
        <v>27.142429184559997</v>
      </c>
      <c r="D30" s="505">
        <v>88.261106190749985</v>
      </c>
      <c r="E30" s="505">
        <v>115.40353537530999</v>
      </c>
      <c r="F30" s="505">
        <v>24.49028898656</v>
      </c>
      <c r="G30" s="505">
        <v>98.290982623619982</v>
      </c>
      <c r="H30" s="375">
        <v>122.78127161017999</v>
      </c>
      <c r="I30" s="375">
        <v>25.370475470450003</v>
      </c>
      <c r="J30" s="375">
        <v>98.454459868659981</v>
      </c>
      <c r="K30" s="375">
        <v>123.82493533910998</v>
      </c>
      <c r="L30" s="375">
        <v>21.23663658729</v>
      </c>
      <c r="M30" s="375">
        <v>101.01032551105999</v>
      </c>
      <c r="N30" s="375">
        <v>122.24696209835</v>
      </c>
      <c r="O30" s="375">
        <v>1.6035994062100001</v>
      </c>
      <c r="P30" s="375">
        <v>83.805241061209998</v>
      </c>
      <c r="Q30" s="375">
        <v>85.408840467419992</v>
      </c>
    </row>
    <row r="31" spans="2:17" x14ac:dyDescent="0.25">
      <c r="B31" s="345" t="s">
        <v>230</v>
      </c>
      <c r="C31" s="505">
        <v>44.757470171889999</v>
      </c>
      <c r="D31" s="505">
        <v>35.05107468808</v>
      </c>
      <c r="E31" s="505">
        <v>79.808544859969999</v>
      </c>
      <c r="F31" s="505">
        <v>46.269248691160001</v>
      </c>
      <c r="G31" s="505">
        <v>39.791736075750009</v>
      </c>
      <c r="H31" s="375">
        <v>86.060984766910011</v>
      </c>
      <c r="I31" s="375">
        <v>48.472300186960013</v>
      </c>
      <c r="J31" s="375">
        <v>41.407426763529998</v>
      </c>
      <c r="K31" s="375">
        <v>89.87972695049001</v>
      </c>
      <c r="L31" s="375">
        <v>50.301996953779998</v>
      </c>
      <c r="M31" s="375">
        <v>39.596492809699996</v>
      </c>
      <c r="N31" s="375">
        <v>89.898489763480001</v>
      </c>
      <c r="O31" s="375">
        <v>51.365109104400005</v>
      </c>
      <c r="P31" s="375">
        <v>44.214520778370002</v>
      </c>
      <c r="Q31" s="375">
        <v>95.579629882770007</v>
      </c>
    </row>
    <row r="32" spans="2:17" x14ac:dyDescent="0.25">
      <c r="B32" s="345" t="s">
        <v>226</v>
      </c>
      <c r="C32" s="505">
        <v>75.515676777739998</v>
      </c>
      <c r="D32" s="505">
        <v>38.267676315309998</v>
      </c>
      <c r="E32" s="505">
        <v>113.78335309305</v>
      </c>
      <c r="F32" s="505">
        <v>70.130907302840001</v>
      </c>
      <c r="G32" s="505">
        <v>48.338474546330005</v>
      </c>
      <c r="H32" s="375">
        <v>118.46938184917001</v>
      </c>
      <c r="I32" s="375">
        <v>74.745176012269994</v>
      </c>
      <c r="J32" s="375">
        <v>52.302413573509995</v>
      </c>
      <c r="K32" s="375">
        <v>127.04758958577999</v>
      </c>
      <c r="L32" s="375">
        <v>76.549429854079989</v>
      </c>
      <c r="M32" s="375">
        <v>53.584500005620001</v>
      </c>
      <c r="N32" s="375">
        <v>130.1339298597</v>
      </c>
      <c r="O32" s="375">
        <v>80.584855967510009</v>
      </c>
      <c r="P32" s="375">
        <v>55.189079896059994</v>
      </c>
      <c r="Q32" s="375">
        <v>135.77393586356999</v>
      </c>
    </row>
    <row r="33" spans="2:17" x14ac:dyDescent="0.25">
      <c r="B33" s="345" t="s">
        <v>240</v>
      </c>
      <c r="C33" s="505">
        <v>95.109636406380019</v>
      </c>
      <c r="D33" s="505">
        <v>88.337628259220011</v>
      </c>
      <c r="E33" s="505">
        <v>183.44726466560002</v>
      </c>
      <c r="F33" s="505">
        <v>93.208432318889976</v>
      </c>
      <c r="G33" s="505">
        <v>82.295427944730008</v>
      </c>
      <c r="H33" s="375">
        <v>175.50386026361997</v>
      </c>
      <c r="I33" s="375">
        <v>98.590411630909998</v>
      </c>
      <c r="J33" s="375">
        <v>83.899906699070002</v>
      </c>
      <c r="K33" s="375">
        <v>182.49031832998</v>
      </c>
      <c r="L33" s="375">
        <v>100.78805080117</v>
      </c>
      <c r="M33" s="375">
        <v>91.218873169259979</v>
      </c>
      <c r="N33" s="375">
        <v>192.00692397042997</v>
      </c>
      <c r="O33" s="375">
        <v>110.66557207792002</v>
      </c>
      <c r="P33" s="375">
        <v>105.50606590912</v>
      </c>
      <c r="Q33" s="375">
        <v>216.17163798704001</v>
      </c>
    </row>
    <row r="34" spans="2:17" x14ac:dyDescent="0.25">
      <c r="B34" s="345" t="s">
        <v>264</v>
      </c>
      <c r="C34" s="505">
        <v>1179.1607271471801</v>
      </c>
      <c r="D34" s="505">
        <v>738.84890647473003</v>
      </c>
      <c r="E34" s="505">
        <v>1918.0096336219101</v>
      </c>
      <c r="F34" s="505">
        <v>1249.0172798342899</v>
      </c>
      <c r="G34" s="505">
        <v>761.61919827939016</v>
      </c>
      <c r="H34" s="375">
        <v>2010.6364781136799</v>
      </c>
      <c r="I34" s="375">
        <v>1327.2799831953998</v>
      </c>
      <c r="J34" s="375">
        <v>813.25628878249995</v>
      </c>
      <c r="K34" s="375">
        <v>2140.5362719778996</v>
      </c>
      <c r="L34" s="375">
        <v>1393.21019310164</v>
      </c>
      <c r="M34" s="375">
        <v>923.0902102517399</v>
      </c>
      <c r="N34" s="375">
        <v>2316.3004033533798</v>
      </c>
      <c r="O34" s="375">
        <v>1471.4139665023099</v>
      </c>
      <c r="P34" s="375">
        <v>964.89305319812001</v>
      </c>
      <c r="Q34" s="375">
        <v>2436.3070197004299</v>
      </c>
    </row>
    <row r="35" spans="2:17" x14ac:dyDescent="0.25">
      <c r="B35" s="683" t="s">
        <v>255</v>
      </c>
      <c r="C35" s="763">
        <v>1593.2257004774403</v>
      </c>
      <c r="D35" s="763">
        <v>1372.5335442078999</v>
      </c>
      <c r="E35" s="763">
        <v>2965.7592446853396</v>
      </c>
      <c r="F35" s="763">
        <v>1719.1535536439596</v>
      </c>
      <c r="G35" s="763">
        <v>1513.4320456260602</v>
      </c>
      <c r="H35" s="763">
        <v>3232.5855992700199</v>
      </c>
      <c r="I35" s="764">
        <v>1747.7827895919399</v>
      </c>
      <c r="J35" s="764">
        <v>1525.8848842092102</v>
      </c>
      <c r="K35" s="764">
        <v>3273.6676738011502</v>
      </c>
      <c r="L35" s="764">
        <v>1803.5928674788993</v>
      </c>
      <c r="M35" s="764">
        <v>1620.3459646730801</v>
      </c>
      <c r="N35" s="764">
        <v>3423.9388321519791</v>
      </c>
      <c r="O35" s="764">
        <v>1889.4009088278794</v>
      </c>
      <c r="P35" s="764">
        <v>1700.0295610353494</v>
      </c>
      <c r="Q35" s="764">
        <v>3589.4304698632286</v>
      </c>
    </row>
  </sheetData>
  <mergeCells count="5">
    <mergeCell ref="C23:E23"/>
    <mergeCell ref="F23:H23"/>
    <mergeCell ref="I23:K23"/>
    <mergeCell ref="L23:N23"/>
    <mergeCell ref="O23:Q23"/>
  </mergeCells>
  <hyperlinks>
    <hyperlink ref="A1" location="Sommaire!A1" display="Retour sommaire"/>
  </hyperlinks>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3"/>
  <dimension ref="A1:F61"/>
  <sheetViews>
    <sheetView showGridLines="0" workbookViewId="0"/>
  </sheetViews>
  <sheetFormatPr baseColWidth="10" defaultRowHeight="15" x14ac:dyDescent="0.25"/>
  <cols>
    <col min="2" max="2" width="39.7109375" customWidth="1"/>
  </cols>
  <sheetData>
    <row r="1" spans="1:2" x14ac:dyDescent="0.25">
      <c r="A1" s="2" t="s">
        <v>0</v>
      </c>
    </row>
    <row r="2" spans="1:2" ht="23.25" x14ac:dyDescent="0.35">
      <c r="B2" s="3" t="s">
        <v>110</v>
      </c>
    </row>
    <row r="3" spans="1:2" x14ac:dyDescent="0.25">
      <c r="B3" s="4" t="s">
        <v>674</v>
      </c>
    </row>
    <row r="41" spans="2:6" x14ac:dyDescent="0.25">
      <c r="B41" s="765"/>
      <c r="C41" s="766">
        <v>2018</v>
      </c>
      <c r="D41" s="767">
        <v>2019</v>
      </c>
      <c r="E41" s="767">
        <v>2020</v>
      </c>
      <c r="F41" s="767">
        <v>2021</v>
      </c>
    </row>
    <row r="42" spans="2:6" x14ac:dyDescent="0.25">
      <c r="B42" s="343" t="s">
        <v>625</v>
      </c>
      <c r="C42" s="375">
        <v>58.275468667879998</v>
      </c>
      <c r="D42" s="375">
        <v>61.33553298316999</v>
      </c>
      <c r="E42" s="375">
        <v>63.224244319339995</v>
      </c>
      <c r="F42" s="375">
        <v>64.420754735909995</v>
      </c>
    </row>
    <row r="43" spans="2:6" x14ac:dyDescent="0.25">
      <c r="B43" s="345" t="s">
        <v>626</v>
      </c>
      <c r="C43" s="375">
        <v>29.957295211799998</v>
      </c>
      <c r="D43" s="375">
        <v>32.724014493520002</v>
      </c>
      <c r="E43" s="375">
        <v>34.646246410849997</v>
      </c>
      <c r="F43" s="375">
        <v>35.489206785920004</v>
      </c>
    </row>
    <row r="44" spans="2:6" x14ac:dyDescent="0.25">
      <c r="B44" s="345" t="s">
        <v>627</v>
      </c>
      <c r="C44" s="375">
        <v>193.80901902105001</v>
      </c>
      <c r="D44" s="375">
        <v>205.84099852537997</v>
      </c>
      <c r="E44" s="375">
        <v>212.75018100448997</v>
      </c>
      <c r="F44" s="375">
        <v>227.70520851659001</v>
      </c>
    </row>
    <row r="45" spans="2:6" x14ac:dyDescent="0.25">
      <c r="B45" s="345" t="s">
        <v>628</v>
      </c>
      <c r="C45" s="375">
        <v>64.772405014770001</v>
      </c>
      <c r="D45" s="375">
        <v>68.147059697369997</v>
      </c>
      <c r="E45" s="375">
        <v>70.214543407289995</v>
      </c>
      <c r="F45" s="375">
        <v>78.303471357609993</v>
      </c>
    </row>
    <row r="46" spans="2:6" x14ac:dyDescent="0.25">
      <c r="B46" s="345" t="s">
        <v>629</v>
      </c>
      <c r="C46" s="375">
        <v>9.78371553693</v>
      </c>
      <c r="D46" s="375">
        <v>9.2743677193400007</v>
      </c>
      <c r="E46" s="375">
        <v>9.6970001652800004</v>
      </c>
      <c r="F46" s="375">
        <v>9.9872488634999996</v>
      </c>
    </row>
    <row r="47" spans="2:6" x14ac:dyDescent="0.25">
      <c r="B47" s="345" t="s">
        <v>630</v>
      </c>
      <c r="C47" s="375">
        <v>61.639387739450001</v>
      </c>
      <c r="D47" s="375">
        <v>65.70547248842999</v>
      </c>
      <c r="E47" s="375">
        <v>75.535177514780003</v>
      </c>
      <c r="F47" s="375">
        <v>78.576364794600011</v>
      </c>
    </row>
    <row r="48" spans="2:6" x14ac:dyDescent="0.25">
      <c r="B48" s="345" t="s">
        <v>631</v>
      </c>
      <c r="C48" s="375">
        <v>193.66940535071998</v>
      </c>
      <c r="D48" s="375">
        <v>196.89416287095997</v>
      </c>
      <c r="E48" s="375">
        <v>210.27464601771004</v>
      </c>
      <c r="F48" s="375">
        <v>212.67301912194</v>
      </c>
    </row>
    <row r="49" spans="2:6" x14ac:dyDescent="0.25">
      <c r="B49" s="345" t="s">
        <v>632</v>
      </c>
      <c r="C49" s="375">
        <v>88.021610202869994</v>
      </c>
      <c r="D49" s="375">
        <v>92.014212160249997</v>
      </c>
      <c r="E49" s="375">
        <v>96.540957073089984</v>
      </c>
      <c r="F49" s="375">
        <v>102.85124277031001</v>
      </c>
    </row>
    <row r="50" spans="2:6" x14ac:dyDescent="0.25">
      <c r="B50" s="345" t="s">
        <v>633</v>
      </c>
      <c r="C50" s="375">
        <v>33.734786001370004</v>
      </c>
      <c r="D50" s="375">
        <v>34.104786514599994</v>
      </c>
      <c r="E50" s="375">
        <v>40.454436801050001</v>
      </c>
      <c r="F50" s="375">
        <v>43.178178525329997</v>
      </c>
    </row>
    <row r="51" spans="2:6" x14ac:dyDescent="0.25">
      <c r="B51" s="345" t="s">
        <v>634</v>
      </c>
      <c r="C51" s="375">
        <v>35.600457835900002</v>
      </c>
      <c r="D51" s="375">
        <v>37.426651155329999</v>
      </c>
      <c r="E51" s="375">
        <v>40.928109612610008</v>
      </c>
      <c r="F51" s="375">
        <v>42.702998362590002</v>
      </c>
    </row>
    <row r="52" spans="2:6" x14ac:dyDescent="0.25">
      <c r="B52" s="345" t="s">
        <v>635</v>
      </c>
      <c r="C52" s="375">
        <v>74.242993687959995</v>
      </c>
      <c r="D52" s="375">
        <v>81.039009928179993</v>
      </c>
      <c r="E52" s="375">
        <v>109.89171505344001</v>
      </c>
      <c r="F52" s="375">
        <v>119.27359226112999</v>
      </c>
    </row>
    <row r="53" spans="2:6" x14ac:dyDescent="0.25">
      <c r="B53" s="345" t="s">
        <v>636</v>
      </c>
      <c r="C53" s="375">
        <v>318.04198890202002</v>
      </c>
      <c r="D53" s="375">
        <v>349.7531303737</v>
      </c>
      <c r="E53" s="375">
        <v>376.88438659193997</v>
      </c>
      <c r="F53" s="375">
        <v>398.88113826310007</v>
      </c>
    </row>
    <row r="54" spans="2:6" x14ac:dyDescent="0.25">
      <c r="B54" s="345" t="s">
        <v>637</v>
      </c>
      <c r="C54" s="375">
        <v>69.904365554669994</v>
      </c>
      <c r="D54" s="375">
        <v>77.960076962320002</v>
      </c>
      <c r="E54" s="375">
        <v>87.393824024289998</v>
      </c>
      <c r="F54" s="375">
        <v>97.628961347259988</v>
      </c>
    </row>
    <row r="55" spans="2:6" x14ac:dyDescent="0.25">
      <c r="B55" s="345" t="s">
        <v>638</v>
      </c>
      <c r="C55" s="375">
        <v>64.846405454989991</v>
      </c>
      <c r="D55" s="375">
        <v>82.786754321819998</v>
      </c>
      <c r="E55" s="375">
        <v>94.93238252450999</v>
      </c>
      <c r="F55" s="375">
        <v>93.349007044240011</v>
      </c>
    </row>
    <row r="56" spans="2:6" x14ac:dyDescent="0.25">
      <c r="B56" s="345" t="s">
        <v>639</v>
      </c>
      <c r="C56" s="375">
        <v>17.213519980319997</v>
      </c>
      <c r="D56" s="375">
        <v>14.168688220070003</v>
      </c>
      <c r="E56" s="375">
        <v>4.8554929040100001</v>
      </c>
      <c r="F56" s="375">
        <v>5.0314359642600008</v>
      </c>
    </row>
    <row r="57" spans="2:6" x14ac:dyDescent="0.25">
      <c r="B57" s="345" t="s">
        <v>640</v>
      </c>
      <c r="C57" s="375">
        <v>5.1063151501199995</v>
      </c>
      <c r="D57" s="375">
        <v>5.3040070758900004</v>
      </c>
      <c r="E57" s="375">
        <v>5.7873091294400005</v>
      </c>
      <c r="F57" s="375">
        <v>5.8921712717300005</v>
      </c>
    </row>
    <row r="58" spans="2:6" x14ac:dyDescent="0.25">
      <c r="B58" s="345" t="s">
        <v>641</v>
      </c>
      <c r="C58" s="375">
        <v>30.507931068680001</v>
      </c>
      <c r="D58" s="375">
        <v>31.041032217020003</v>
      </c>
      <c r="E58" s="375">
        <v>31.407296914939998</v>
      </c>
      <c r="F58" s="375">
        <v>33.427694532880004</v>
      </c>
    </row>
    <row r="59" spans="2:6" x14ac:dyDescent="0.25">
      <c r="B59" s="345" t="s">
        <v>642</v>
      </c>
      <c r="C59" s="375">
        <v>7.8990005845300004</v>
      </c>
      <c r="D59" s="375">
        <v>8.0696055887700009</v>
      </c>
      <c r="E59" s="375">
        <v>10.343045617229999</v>
      </c>
      <c r="F59" s="375">
        <v>9.9466629495499994</v>
      </c>
    </row>
    <row r="60" spans="2:6" x14ac:dyDescent="0.25">
      <c r="B60" s="345" t="s">
        <v>643</v>
      </c>
      <c r="C60" s="375">
        <v>100.35064425876001</v>
      </c>
      <c r="D60" s="375">
        <v>102.28415605893001</v>
      </c>
      <c r="E60" s="375">
        <v>81.178029944560009</v>
      </c>
      <c r="F60" s="375">
        <v>80.624225338330007</v>
      </c>
    </row>
    <row r="61" spans="2:6" x14ac:dyDescent="0.25">
      <c r="B61" s="348"/>
      <c r="C61" s="768">
        <v>1457.3767152247899</v>
      </c>
      <c r="D61" s="768">
        <v>1555.8737193550498</v>
      </c>
      <c r="E61" s="768">
        <v>1656.9390250308497</v>
      </c>
      <c r="F61" s="768">
        <v>1739.9425828067801</v>
      </c>
    </row>
  </sheetData>
  <hyperlinks>
    <hyperlink ref="A1" location="Sommaire!A1" display="Retour sommaire"/>
  </hyperlinks>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4"/>
  <dimension ref="A1:AK33"/>
  <sheetViews>
    <sheetView showGridLines="0" topLeftCell="A3" zoomScale="70" zoomScaleNormal="70" workbookViewId="0">
      <selection activeCell="R35" sqref="R35"/>
    </sheetView>
  </sheetViews>
  <sheetFormatPr baseColWidth="10" defaultRowHeight="15" x14ac:dyDescent="0.25"/>
  <cols>
    <col min="2" max="2" width="43.28515625" customWidth="1"/>
    <col min="3" max="37" width="7.42578125" bestFit="1" customWidth="1"/>
  </cols>
  <sheetData>
    <row r="1" spans="1:2" x14ac:dyDescent="0.25">
      <c r="A1" s="2" t="s">
        <v>0</v>
      </c>
    </row>
    <row r="2" spans="1:2" ht="23.25" x14ac:dyDescent="0.35">
      <c r="B2" s="3" t="s">
        <v>112</v>
      </c>
    </row>
    <row r="3" spans="1:2" x14ac:dyDescent="0.25">
      <c r="B3" s="4" t="s">
        <v>712</v>
      </c>
    </row>
    <row r="28" spans="2:37" x14ac:dyDescent="0.25">
      <c r="B28" s="1015"/>
      <c r="C28" s="1794" t="s">
        <v>404</v>
      </c>
      <c r="D28" s="1795"/>
      <c r="E28" s="1795"/>
      <c r="F28" s="1795"/>
      <c r="G28" s="1795"/>
      <c r="H28" s="1795"/>
      <c r="I28" s="1796"/>
      <c r="J28" s="1800" t="s">
        <v>644</v>
      </c>
      <c r="K28" s="1801"/>
      <c r="L28" s="1801"/>
      <c r="M28" s="1801"/>
      <c r="N28" s="1801"/>
      <c r="O28" s="1801"/>
      <c r="P28" s="1802"/>
      <c r="Q28" s="1797" t="s">
        <v>645</v>
      </c>
      <c r="R28" s="1798"/>
      <c r="S28" s="1798"/>
      <c r="T28" s="1798"/>
      <c r="U28" s="1798"/>
      <c r="V28" s="1798"/>
      <c r="W28" s="1799"/>
      <c r="X28" s="1797" t="s">
        <v>646</v>
      </c>
      <c r="Y28" s="1798"/>
      <c r="Z28" s="1798"/>
      <c r="AA28" s="1798"/>
      <c r="AB28" s="1798"/>
      <c r="AC28" s="1798"/>
      <c r="AD28" s="1799"/>
      <c r="AE28" s="1797" t="s">
        <v>647</v>
      </c>
      <c r="AF28" s="1798"/>
      <c r="AG28" s="1798"/>
      <c r="AH28" s="1798"/>
      <c r="AI28" s="1798"/>
      <c r="AJ28" s="1798"/>
      <c r="AK28" s="1799"/>
    </row>
    <row r="29" spans="2:37" x14ac:dyDescent="0.25">
      <c r="B29" s="1016"/>
      <c r="C29" s="769">
        <v>2015</v>
      </c>
      <c r="D29" s="769">
        <v>2016</v>
      </c>
      <c r="E29" s="769">
        <v>2017</v>
      </c>
      <c r="F29" s="769">
        <v>2018</v>
      </c>
      <c r="G29" s="769">
        <v>2019</v>
      </c>
      <c r="H29" s="770">
        <v>2020</v>
      </c>
      <c r="I29" s="770">
        <v>2021</v>
      </c>
      <c r="J29" s="770">
        <v>2015</v>
      </c>
      <c r="K29" s="769">
        <v>2016</v>
      </c>
      <c r="L29" s="769">
        <v>2017</v>
      </c>
      <c r="M29" s="769">
        <v>2018</v>
      </c>
      <c r="N29" s="769">
        <v>2019</v>
      </c>
      <c r="O29" s="769">
        <v>2020</v>
      </c>
      <c r="P29" s="769">
        <v>2021</v>
      </c>
      <c r="Q29" s="769">
        <v>2015</v>
      </c>
      <c r="R29" s="769">
        <v>2016</v>
      </c>
      <c r="S29" s="769">
        <v>2017</v>
      </c>
      <c r="T29" s="769">
        <v>2018</v>
      </c>
      <c r="U29" s="771">
        <v>2019</v>
      </c>
      <c r="V29" s="771">
        <v>2020</v>
      </c>
      <c r="W29" s="770">
        <v>2021</v>
      </c>
      <c r="X29" s="769">
        <v>2015</v>
      </c>
      <c r="Y29" s="769">
        <v>2016</v>
      </c>
      <c r="Z29" s="769">
        <v>2017</v>
      </c>
      <c r="AA29" s="769">
        <v>2018</v>
      </c>
      <c r="AB29" s="769">
        <v>2019</v>
      </c>
      <c r="AC29" s="769">
        <v>2020</v>
      </c>
      <c r="AD29" s="769">
        <v>2021</v>
      </c>
      <c r="AE29" s="769">
        <v>2015</v>
      </c>
      <c r="AF29" s="769">
        <v>2016</v>
      </c>
      <c r="AG29" s="769">
        <v>2017</v>
      </c>
      <c r="AH29" s="769">
        <v>2018</v>
      </c>
      <c r="AI29" s="769">
        <v>2019</v>
      </c>
      <c r="AJ29" s="769">
        <v>2020</v>
      </c>
      <c r="AK29" s="769">
        <v>2021</v>
      </c>
    </row>
    <row r="30" spans="2:37" x14ac:dyDescent="0.25">
      <c r="B30" s="1017" t="s">
        <v>648</v>
      </c>
      <c r="C30" s="772">
        <v>4.2466894254519202E-2</v>
      </c>
      <c r="D30" s="773">
        <v>4.0837893527903506E-2</v>
      </c>
      <c r="E30" s="722">
        <v>3.6181976153952106E-2</v>
      </c>
      <c r="F30" s="722">
        <v>3.2340866522245888E-2</v>
      </c>
      <c r="G30" s="722">
        <v>2.9176500853352171E-2</v>
      </c>
      <c r="H30" s="722">
        <v>2.6269751118413152E-2</v>
      </c>
      <c r="I30" s="774">
        <v>2.6269751118413152E-2</v>
      </c>
      <c r="J30" s="773">
        <v>5.9254461927133198E-2</v>
      </c>
      <c r="K30" s="1018">
        <v>5.8695092815432698E-2</v>
      </c>
      <c r="L30" s="773">
        <v>5.160352893224994E-2</v>
      </c>
      <c r="M30" s="773">
        <v>4.3952602738065671E-2</v>
      </c>
      <c r="N30" s="722">
        <v>3.9542246957516181E-2</v>
      </c>
      <c r="O30" s="722">
        <v>3.8948511194536573E-2</v>
      </c>
      <c r="P30" s="774">
        <v>3.474232958117409E-2</v>
      </c>
      <c r="Q30" s="773">
        <v>4.8396245814133897E-2</v>
      </c>
      <c r="R30" s="1018">
        <v>4.83872065331463E-2</v>
      </c>
      <c r="S30" s="773">
        <v>4.211400916308243E-2</v>
      </c>
      <c r="T30" s="773">
        <v>3.387187333101109E-2</v>
      </c>
      <c r="U30" s="722">
        <v>3.2666205847540923E-2</v>
      </c>
      <c r="V30" s="722">
        <v>3.4928453641018833E-2</v>
      </c>
      <c r="W30" s="775">
        <v>3.0044901625894006E-2</v>
      </c>
      <c r="X30" s="773">
        <v>9.8070691907860705E-2</v>
      </c>
      <c r="Y30" s="773">
        <v>8.30655998005847E-2</v>
      </c>
      <c r="Z30" s="722">
        <v>6.6639857311239795E-2</v>
      </c>
      <c r="AA30" s="722">
        <v>5.9332372633681144E-2</v>
      </c>
      <c r="AB30" s="776">
        <v>4.9565440585040817E-2</v>
      </c>
      <c r="AC30" s="776">
        <v>4.3773176592151242E-2</v>
      </c>
      <c r="AD30" s="774">
        <v>4.0254110606211993E-2</v>
      </c>
      <c r="AE30" s="722">
        <v>4.988833515327068E-2</v>
      </c>
      <c r="AF30" s="722">
        <v>4.8609216384354524E-2</v>
      </c>
      <c r="AG30" s="722">
        <v>4.3184108696746486E-2</v>
      </c>
      <c r="AH30" s="722">
        <v>3.7647293327770247E-2</v>
      </c>
      <c r="AI30" s="776">
        <v>3.3923503161884201E-2</v>
      </c>
      <c r="AJ30" s="776">
        <v>3.2201197695600779E-2</v>
      </c>
      <c r="AK30" s="774">
        <v>2.8741849521566002E-2</v>
      </c>
    </row>
    <row r="31" spans="2:37" ht="30" x14ac:dyDescent="0.25">
      <c r="B31" s="1019" t="s">
        <v>649</v>
      </c>
      <c r="C31" s="777">
        <v>2.206948184894008E-2</v>
      </c>
      <c r="D31" s="773">
        <v>2.0990678582086225E-2</v>
      </c>
      <c r="E31" s="773">
        <v>1.8059575520591068E-2</v>
      </c>
      <c r="F31" s="773">
        <v>1.6100707338726879E-2</v>
      </c>
      <c r="G31" s="773">
        <v>1.4266957277981163E-2</v>
      </c>
      <c r="H31" s="773">
        <v>1.284671614051896E-2</v>
      </c>
      <c r="I31" s="778">
        <v>1.3014648436496266E-2</v>
      </c>
      <c r="J31" s="773">
        <v>3.0643951873024867E-2</v>
      </c>
      <c r="K31" s="1018">
        <v>3.0934051241165567E-2</v>
      </c>
      <c r="L31" s="773">
        <v>2.7120890454824964E-2</v>
      </c>
      <c r="M31" s="773">
        <v>2.2999544692029306E-2</v>
      </c>
      <c r="N31" s="773">
        <v>2.0209673285750629E-2</v>
      </c>
      <c r="O31" s="773">
        <v>1.9043689797942836E-2</v>
      </c>
      <c r="P31" s="778">
        <v>1.6855115577411286E-2</v>
      </c>
      <c r="Q31" s="773">
        <v>2.5050975653759303E-2</v>
      </c>
      <c r="R31" s="1018">
        <v>2.5379656178274927E-2</v>
      </c>
      <c r="S31" s="773">
        <v>2.2203759592490813E-2</v>
      </c>
      <c r="T31" s="773">
        <v>1.7498890641673124E-2</v>
      </c>
      <c r="U31" s="773">
        <v>1.6626742910492789E-2</v>
      </c>
      <c r="V31" s="773">
        <v>1.7025129204322101E-2</v>
      </c>
      <c r="W31" s="778">
        <v>1.458792548168261E-2</v>
      </c>
      <c r="X31" s="773">
        <v>5.063786698250991E-2</v>
      </c>
      <c r="Y31" s="773">
        <v>4.4066076563474832E-2</v>
      </c>
      <c r="Z31" s="773">
        <v>3.4912179795196223E-2</v>
      </c>
      <c r="AA31" s="773">
        <v>3.1391674879618747E-2</v>
      </c>
      <c r="AB31" s="773">
        <v>2.5432504902194831E-2</v>
      </c>
      <c r="AC31" s="773">
        <v>2.1466261942589982E-2</v>
      </c>
      <c r="AD31" s="778">
        <v>1.9515349107069774E-2</v>
      </c>
      <c r="AE31" s="773">
        <v>2.5860079972673661E-2</v>
      </c>
      <c r="AF31" s="773">
        <v>2.5317961823511322E-2</v>
      </c>
      <c r="AG31" s="773">
        <v>2.2173851763063815E-2</v>
      </c>
      <c r="AH31" s="773">
        <v>1.9253394824741407E-2</v>
      </c>
      <c r="AI31" s="773">
        <v>1.6988429164746719E-2</v>
      </c>
      <c r="AJ31" s="773">
        <v>1.5745818100691655E-2</v>
      </c>
      <c r="AK31" s="778">
        <v>1.4072060866501883E-2</v>
      </c>
    </row>
    <row r="32" spans="2:37" ht="30" x14ac:dyDescent="0.25">
      <c r="B32" s="1019" t="s">
        <v>650</v>
      </c>
      <c r="C32" s="777">
        <v>2.0397412405579143E-2</v>
      </c>
      <c r="D32" s="773">
        <v>1.9847214945817281E-2</v>
      </c>
      <c r="E32" s="773">
        <v>1.8122400633361038E-2</v>
      </c>
      <c r="F32" s="773">
        <v>1.624015918351901E-2</v>
      </c>
      <c r="G32" s="773">
        <v>1.4909543575371009E-2</v>
      </c>
      <c r="H32" s="773">
        <v>1.3423034977894191E-2</v>
      </c>
      <c r="I32" s="778">
        <v>1.3255102681916885E-2</v>
      </c>
      <c r="J32" s="773">
        <v>2.8610510054108373E-2</v>
      </c>
      <c r="K32" s="1018">
        <v>2.7761041574267172E-2</v>
      </c>
      <c r="L32" s="773">
        <v>2.4482638477424976E-2</v>
      </c>
      <c r="M32" s="773">
        <v>2.0953058046036366E-2</v>
      </c>
      <c r="N32" s="773">
        <v>1.9332573671765552E-2</v>
      </c>
      <c r="O32" s="773">
        <v>1.9904821396593737E-2</v>
      </c>
      <c r="P32" s="778">
        <v>1.7887214003762805E-2</v>
      </c>
      <c r="Q32" s="773">
        <v>2.3345270160374579E-2</v>
      </c>
      <c r="R32" s="1018">
        <v>2.3007550354871367E-2</v>
      </c>
      <c r="S32" s="773">
        <v>1.9910249570591617E-2</v>
      </c>
      <c r="T32" s="773">
        <v>1.6372982689337966E-2</v>
      </c>
      <c r="U32" s="773">
        <v>1.6039462937048134E-2</v>
      </c>
      <c r="V32" s="773">
        <v>1.7903324436696733E-2</v>
      </c>
      <c r="W32" s="778">
        <v>1.5456976144211395E-2</v>
      </c>
      <c r="X32" s="773">
        <v>4.7432824925350794E-2</v>
      </c>
      <c r="Y32" s="773">
        <v>3.8999523237109868E-2</v>
      </c>
      <c r="Z32" s="773">
        <v>3.1727677516043572E-2</v>
      </c>
      <c r="AA32" s="773">
        <v>2.7940697754062396E-2</v>
      </c>
      <c r="AB32" s="773">
        <v>2.4132935682845986E-2</v>
      </c>
      <c r="AC32" s="773">
        <v>2.230691464956126E-2</v>
      </c>
      <c r="AD32" s="778">
        <v>2.0738761499142219E-2</v>
      </c>
      <c r="AE32" s="773">
        <v>2.4028255180597018E-2</v>
      </c>
      <c r="AF32" s="773">
        <v>2.3291254560843203E-2</v>
      </c>
      <c r="AG32" s="773">
        <v>2.1010256933682671E-2</v>
      </c>
      <c r="AH32" s="773">
        <v>1.839389850302884E-2</v>
      </c>
      <c r="AI32" s="773">
        <v>1.6935073997137482E-2</v>
      </c>
      <c r="AJ32" s="773">
        <v>1.6455379594909125E-2</v>
      </c>
      <c r="AK32" s="778">
        <v>1.4669788655064119E-2</v>
      </c>
    </row>
    <row r="33" spans="2:37" x14ac:dyDescent="0.25">
      <c r="B33" s="1017" t="s">
        <v>651</v>
      </c>
      <c r="C33" s="777">
        <v>0.5196867403740385</v>
      </c>
      <c r="D33" s="773">
        <v>0.51400003204729017</v>
      </c>
      <c r="E33" s="773">
        <v>0.49913181755879432</v>
      </c>
      <c r="F33" s="773">
        <v>0.49784403048235881</v>
      </c>
      <c r="G33" s="773">
        <v>0.48898794785879857</v>
      </c>
      <c r="H33" s="773">
        <v>0.48903075185643319</v>
      </c>
      <c r="I33" s="778">
        <v>0.49542336270456561</v>
      </c>
      <c r="J33" s="773">
        <v>0.51715855441753122</v>
      </c>
      <c r="K33" s="1018">
        <v>0.52702959919388792</v>
      </c>
      <c r="L33" s="1018">
        <v>0.52556270890759949</v>
      </c>
      <c r="M33" s="1018">
        <v>0.52328060818364863</v>
      </c>
      <c r="N33" s="773">
        <v>0.51109066481385623</v>
      </c>
      <c r="O33" s="773">
        <v>0.48894525654203058</v>
      </c>
      <c r="P33" s="778">
        <v>0.48514638426965501</v>
      </c>
      <c r="Q33" s="773">
        <v>0.03</v>
      </c>
      <c r="R33" s="1018">
        <v>0.52451170457400398</v>
      </c>
      <c r="S33" s="1018">
        <v>0.52722977540582516</v>
      </c>
      <c r="T33" s="1018">
        <v>0.51662010160070393</v>
      </c>
      <c r="U33" s="773">
        <v>0.50898910599207015</v>
      </c>
      <c r="V33" s="773">
        <v>0.48742865571146693</v>
      </c>
      <c r="W33" s="778">
        <v>0.48553746866357189</v>
      </c>
      <c r="X33" s="773">
        <v>0.51634046826227309</v>
      </c>
      <c r="Y33" s="773">
        <v>0.53049730176227117</v>
      </c>
      <c r="Z33" s="773">
        <v>0.52389337558362037</v>
      </c>
      <c r="AA33" s="773">
        <v>0.5290817387909188</v>
      </c>
      <c r="AB33" s="773">
        <v>0.51310963046035207</v>
      </c>
      <c r="AC33" s="773">
        <v>0.49039762735517339</v>
      </c>
      <c r="AD33" s="778">
        <v>0.48480388246506623</v>
      </c>
      <c r="AE33" s="773">
        <v>0.51835924957656709</v>
      </c>
      <c r="AF33" s="773">
        <v>0.52084694440086099</v>
      </c>
      <c r="AG33" s="773">
        <v>0.5134724886595704</v>
      </c>
      <c r="AH33" s="773">
        <v>0.51141511441778165</v>
      </c>
      <c r="AI33" s="773">
        <v>0.50078640415399645</v>
      </c>
      <c r="AJ33" s="773">
        <v>0.48898237418177765</v>
      </c>
      <c r="AK33" s="778">
        <v>0.48960178627137863</v>
      </c>
    </row>
  </sheetData>
  <mergeCells count="5">
    <mergeCell ref="C28:I28"/>
    <mergeCell ref="Q28:W28"/>
    <mergeCell ref="X28:AD28"/>
    <mergeCell ref="AE28:AK28"/>
    <mergeCell ref="J28:P28"/>
  </mergeCells>
  <hyperlinks>
    <hyperlink ref="A1" location="Sommaire!A1" display="Retour sommaire"/>
  </hyperlinks>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5"/>
  <dimension ref="A1:E17"/>
  <sheetViews>
    <sheetView showGridLines="0" workbookViewId="0"/>
  </sheetViews>
  <sheetFormatPr baseColWidth="10" defaultRowHeight="15" x14ac:dyDescent="0.25"/>
  <cols>
    <col min="5" max="5" width="15.42578125" customWidth="1"/>
  </cols>
  <sheetData>
    <row r="1" spans="1:5" x14ac:dyDescent="0.25">
      <c r="A1" s="2" t="s">
        <v>0</v>
      </c>
    </row>
    <row r="2" spans="1:5" ht="23.25" x14ac:dyDescent="0.35">
      <c r="B2" s="3" t="s">
        <v>114</v>
      </c>
    </row>
    <row r="3" spans="1:5" x14ac:dyDescent="0.25">
      <c r="B3" s="4" t="s">
        <v>713</v>
      </c>
    </row>
    <row r="5" spans="1:5" ht="63.75" x14ac:dyDescent="0.25">
      <c r="B5" s="348"/>
      <c r="C5" s="779" t="s">
        <v>652</v>
      </c>
      <c r="D5" s="779" t="s">
        <v>653</v>
      </c>
      <c r="E5" s="780" t="s">
        <v>656</v>
      </c>
    </row>
    <row r="6" spans="1:5" x14ac:dyDescent="0.25">
      <c r="B6" s="781" t="s">
        <v>240</v>
      </c>
      <c r="C6" s="782">
        <v>223.95258777965</v>
      </c>
      <c r="D6" s="783">
        <v>4.9877167819111945E-2</v>
      </c>
      <c r="E6" s="783">
        <v>0.73105130716409761</v>
      </c>
    </row>
    <row r="7" spans="1:5" x14ac:dyDescent="0.25">
      <c r="B7" s="784" t="s">
        <v>233</v>
      </c>
      <c r="C7" s="785">
        <v>49.17948260483</v>
      </c>
      <c r="D7" s="786">
        <v>5.6542273211245636E-2</v>
      </c>
      <c r="E7" s="786">
        <v>0.75527459521728968</v>
      </c>
    </row>
    <row r="8" spans="1:5" x14ac:dyDescent="0.25">
      <c r="B8" s="781" t="s">
        <v>248</v>
      </c>
      <c r="C8" s="782">
        <v>33.023749753200001</v>
      </c>
      <c r="D8" s="783">
        <v>3.9260253919056159E-2</v>
      </c>
      <c r="E8" s="783">
        <v>0.77931151351976846</v>
      </c>
    </row>
    <row r="9" spans="1:5" x14ac:dyDescent="0.25">
      <c r="B9" s="784" t="s">
        <v>230</v>
      </c>
      <c r="C9" s="785">
        <v>99.006146108439992</v>
      </c>
      <c r="D9" s="786">
        <v>3.8699522049302111E-2</v>
      </c>
      <c r="E9" s="786">
        <v>0.70294055396412158</v>
      </c>
    </row>
    <row r="10" spans="1:5" x14ac:dyDescent="0.25">
      <c r="B10" s="781" t="s">
        <v>243</v>
      </c>
      <c r="C10" s="782">
        <v>42.241380619890002</v>
      </c>
      <c r="D10" s="783">
        <v>2.7668779747451439E-2</v>
      </c>
      <c r="E10" s="783">
        <v>0.36634773014264294</v>
      </c>
    </row>
    <row r="11" spans="1:5" x14ac:dyDescent="0.25">
      <c r="B11" s="784" t="s">
        <v>623</v>
      </c>
      <c r="C11" s="785">
        <v>68.533935471029992</v>
      </c>
      <c r="D11" s="786">
        <v>2.1915312115191266E-2</v>
      </c>
      <c r="E11" s="786">
        <v>0.89430371678061338</v>
      </c>
    </row>
    <row r="12" spans="1:5" x14ac:dyDescent="0.25">
      <c r="B12" s="787" t="s">
        <v>264</v>
      </c>
      <c r="C12" s="788">
        <v>2480.0941968531001</v>
      </c>
      <c r="D12" s="789">
        <v>2.4150766227629596E-2</v>
      </c>
      <c r="E12" s="790">
        <v>0.72372948061868758</v>
      </c>
    </row>
    <row r="13" spans="1:5" x14ac:dyDescent="0.25">
      <c r="B13" s="784" t="s">
        <v>226</v>
      </c>
      <c r="C13" s="785">
        <v>137.60330663538997</v>
      </c>
      <c r="D13" s="786">
        <v>2.2583982157160992E-2</v>
      </c>
      <c r="E13" s="786">
        <v>0.58867059649084663</v>
      </c>
    </row>
    <row r="14" spans="1:5" x14ac:dyDescent="0.25">
      <c r="B14" s="781" t="s">
        <v>654</v>
      </c>
      <c r="C14" s="782">
        <v>42.989373650290005</v>
      </c>
      <c r="D14" s="783">
        <v>1.25668114663577E-2</v>
      </c>
      <c r="E14" s="783">
        <v>0.54535989081739644</v>
      </c>
    </row>
    <row r="15" spans="1:5" x14ac:dyDescent="0.25">
      <c r="B15" s="784" t="s">
        <v>655</v>
      </c>
      <c r="C15" s="785">
        <v>86.064040815180007</v>
      </c>
      <c r="D15" s="786">
        <v>1.083013292580144E-2</v>
      </c>
      <c r="E15" s="786">
        <v>0.69658600197746934</v>
      </c>
    </row>
    <row r="16" spans="1:5" x14ac:dyDescent="0.25">
      <c r="B16" s="781" t="s">
        <v>246</v>
      </c>
      <c r="C16" s="782">
        <v>30.69836530709</v>
      </c>
      <c r="D16" s="783">
        <v>1.1732808595407989E-2</v>
      </c>
      <c r="E16" s="783">
        <v>0.69244315389469235</v>
      </c>
    </row>
    <row r="17" spans="2:5" x14ac:dyDescent="0.25">
      <c r="B17" s="784" t="s">
        <v>622</v>
      </c>
      <c r="C17" s="785">
        <v>371.58360952460998</v>
      </c>
      <c r="D17" s="786">
        <v>4.7875467011877955E-2</v>
      </c>
      <c r="E17" s="786">
        <v>0.72275740682691936</v>
      </c>
    </row>
  </sheetData>
  <hyperlinks>
    <hyperlink ref="A1" location="Sommaire!A1" display="Retour sommaire"/>
  </hyperlink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6"/>
  <dimension ref="A1:E25"/>
  <sheetViews>
    <sheetView showGridLines="0" workbookViewId="0"/>
  </sheetViews>
  <sheetFormatPr baseColWidth="10" defaultRowHeight="15" x14ac:dyDescent="0.25"/>
  <cols>
    <col min="2" max="2" width="51.28515625" customWidth="1"/>
    <col min="4" max="4" width="11.7109375" customWidth="1"/>
  </cols>
  <sheetData>
    <row r="1" spans="1:5" x14ac:dyDescent="0.25">
      <c r="A1" s="2" t="s">
        <v>0</v>
      </c>
    </row>
    <row r="2" spans="1:5" ht="23.25" x14ac:dyDescent="0.35">
      <c r="B2" s="3" t="s">
        <v>116</v>
      </c>
    </row>
    <row r="3" spans="1:5" x14ac:dyDescent="0.25">
      <c r="B3" s="4" t="s">
        <v>714</v>
      </c>
    </row>
    <row r="6" spans="1:5" ht="60" x14ac:dyDescent="0.25">
      <c r="B6" s="791"/>
      <c r="C6" s="431" t="s">
        <v>657</v>
      </c>
      <c r="D6" s="431" t="s">
        <v>648</v>
      </c>
      <c r="E6" s="431" t="s">
        <v>656</v>
      </c>
    </row>
    <row r="7" spans="1:5" x14ac:dyDescent="0.25">
      <c r="B7" s="345" t="s">
        <v>636</v>
      </c>
      <c r="C7" s="375">
        <v>405.33034280759</v>
      </c>
      <c r="D7" s="346">
        <v>2.1188157504030761E-2</v>
      </c>
      <c r="E7" s="346">
        <v>0.7509375868184478</v>
      </c>
    </row>
    <row r="8" spans="1:5" x14ac:dyDescent="0.25">
      <c r="B8" s="792" t="s">
        <v>627</v>
      </c>
      <c r="C8" s="793">
        <v>234.31599069687999</v>
      </c>
      <c r="D8" s="794">
        <v>4.0731529334105676E-2</v>
      </c>
      <c r="E8" s="794">
        <v>0.69266015123625091</v>
      </c>
    </row>
    <row r="9" spans="1:5" x14ac:dyDescent="0.25">
      <c r="B9" s="345" t="s">
        <v>631</v>
      </c>
      <c r="C9" s="375">
        <v>219.64334969219001</v>
      </c>
      <c r="D9" s="346">
        <v>4.2051607859395261E-2</v>
      </c>
      <c r="E9" s="346">
        <v>0.75466239743980601</v>
      </c>
    </row>
    <row r="10" spans="1:5" x14ac:dyDescent="0.25">
      <c r="B10" s="792" t="s">
        <v>635</v>
      </c>
      <c r="C10" s="793">
        <v>121.70652328943</v>
      </c>
      <c r="D10" s="794">
        <v>2.3228504202498449E-2</v>
      </c>
      <c r="E10" s="794">
        <v>0.8605868317587182</v>
      </c>
    </row>
    <row r="11" spans="1:5" x14ac:dyDescent="0.25">
      <c r="B11" s="345" t="s">
        <v>632</v>
      </c>
      <c r="C11" s="375">
        <v>105.05888924153</v>
      </c>
      <c r="D11" s="346">
        <v>4.2365199055527165E-2</v>
      </c>
      <c r="E11" s="346">
        <v>0.49600661821163677</v>
      </c>
    </row>
    <row r="12" spans="1:5" x14ac:dyDescent="0.25">
      <c r="B12" s="792" t="s">
        <v>637</v>
      </c>
      <c r="C12" s="793">
        <v>100.11111297245</v>
      </c>
      <c r="D12" s="794">
        <v>4.0155836568276829E-2</v>
      </c>
      <c r="E12" s="794">
        <v>0.61744366590618904</v>
      </c>
    </row>
    <row r="13" spans="1:5" x14ac:dyDescent="0.25">
      <c r="B13" s="345" t="s">
        <v>638</v>
      </c>
      <c r="C13" s="375">
        <v>94.889396719069993</v>
      </c>
      <c r="D13" s="346">
        <v>2.8161593095711597E-2</v>
      </c>
      <c r="E13" s="346">
        <v>0.57644210346009894</v>
      </c>
    </row>
    <row r="14" spans="1:5" x14ac:dyDescent="0.25">
      <c r="B14" s="792" t="s">
        <v>643</v>
      </c>
      <c r="C14" s="793">
        <v>82.791566889469991</v>
      </c>
      <c r="D14" s="794">
        <v>2.8524694269318931E-2</v>
      </c>
      <c r="E14" s="794">
        <v>0.91774125913140725</v>
      </c>
    </row>
    <row r="15" spans="1:5" x14ac:dyDescent="0.25">
      <c r="B15" s="345" t="s">
        <v>630</v>
      </c>
      <c r="C15" s="375">
        <v>82.657739444220013</v>
      </c>
      <c r="D15" s="346">
        <v>7.1729818919510718E-2</v>
      </c>
      <c r="E15" s="346">
        <v>0.68837201193933684</v>
      </c>
    </row>
    <row r="16" spans="1:5" x14ac:dyDescent="0.25">
      <c r="B16" s="792" t="s">
        <v>658</v>
      </c>
      <c r="C16" s="793">
        <v>79.014686699569992</v>
      </c>
      <c r="D16" s="794">
        <v>9.3869826307118234E-3</v>
      </c>
      <c r="E16" s="794">
        <v>0.95888666653921828</v>
      </c>
    </row>
    <row r="17" spans="2:5" x14ac:dyDescent="0.25">
      <c r="B17" s="345" t="s">
        <v>625</v>
      </c>
      <c r="C17" s="375">
        <v>66.804129416509994</v>
      </c>
      <c r="D17" s="346">
        <v>4.182856561288277E-2</v>
      </c>
      <c r="E17" s="346">
        <v>0.85293520570083814</v>
      </c>
    </row>
    <row r="18" spans="2:5" x14ac:dyDescent="0.25">
      <c r="B18" s="792" t="s">
        <v>633</v>
      </c>
      <c r="C18" s="793">
        <v>46.465131271280001</v>
      </c>
      <c r="D18" s="794">
        <v>9.3534112723927657E-2</v>
      </c>
      <c r="E18" s="794">
        <v>0.75630376316595471</v>
      </c>
    </row>
    <row r="19" spans="2:5" x14ac:dyDescent="0.25">
      <c r="B19" s="345" t="s">
        <v>634</v>
      </c>
      <c r="C19" s="375">
        <v>43.313023903469997</v>
      </c>
      <c r="D19" s="346">
        <v>2.0524099454962814E-2</v>
      </c>
      <c r="E19" s="346">
        <v>0.68622321008841247</v>
      </c>
    </row>
    <row r="20" spans="2:5" x14ac:dyDescent="0.25">
      <c r="B20" s="792" t="s">
        <v>626</v>
      </c>
      <c r="C20" s="793">
        <v>36.369714560739993</v>
      </c>
      <c r="D20" s="794">
        <v>3.4946527678883704E-2</v>
      </c>
      <c r="E20" s="794">
        <v>0.69277031847593873</v>
      </c>
    </row>
    <row r="21" spans="2:5" x14ac:dyDescent="0.25">
      <c r="B21" s="345" t="s">
        <v>641</v>
      </c>
      <c r="C21" s="375">
        <v>33.888377384929996</v>
      </c>
      <c r="D21" s="346">
        <v>1.9301157110309698E-2</v>
      </c>
      <c r="E21" s="346">
        <v>0.70431660291003251</v>
      </c>
    </row>
    <row r="22" spans="2:5" x14ac:dyDescent="0.25">
      <c r="B22" s="792" t="s">
        <v>642</v>
      </c>
      <c r="C22" s="793">
        <v>10.464214511550001</v>
      </c>
      <c r="D22" s="794">
        <v>5.7205424774050398E-2</v>
      </c>
      <c r="E22" s="794">
        <v>0.86458913773699597</v>
      </c>
    </row>
    <row r="23" spans="2:5" x14ac:dyDescent="0.25">
      <c r="B23" s="345" t="s">
        <v>629</v>
      </c>
      <c r="C23" s="375">
        <v>10.2672179182</v>
      </c>
      <c r="D23" s="346">
        <v>3.285607433850405E-2</v>
      </c>
      <c r="E23" s="346">
        <v>0.82993021978436432</v>
      </c>
    </row>
    <row r="24" spans="2:5" x14ac:dyDescent="0.25">
      <c r="B24" s="792" t="s">
        <v>640</v>
      </c>
      <c r="C24" s="793">
        <v>6.0291000679500009</v>
      </c>
      <c r="D24" s="794">
        <v>3.4935734669538872E-2</v>
      </c>
      <c r="E24" s="794">
        <v>0.65008840123695044</v>
      </c>
    </row>
    <row r="25" spans="2:5" x14ac:dyDescent="0.25">
      <c r="B25" s="345" t="s">
        <v>639</v>
      </c>
      <c r="C25" s="375">
        <v>5.1290363387699998</v>
      </c>
      <c r="D25" s="346">
        <v>2.9892222272062792E-2</v>
      </c>
      <c r="E25" s="346">
        <v>0.6365866185006972</v>
      </c>
    </row>
  </sheetData>
  <sortState ref="B7:E25">
    <sortCondition descending="1" ref="C7:C25"/>
  </sortState>
  <hyperlinks>
    <hyperlink ref="A1" location="Sommaire!A1" display="Retour sommaire"/>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8"/>
  <dimension ref="A1:B3"/>
  <sheetViews>
    <sheetView showGridLines="0" workbookViewId="0">
      <selection activeCell="B2" sqref="B2"/>
    </sheetView>
  </sheetViews>
  <sheetFormatPr baseColWidth="10" defaultRowHeight="15" x14ac:dyDescent="0.25"/>
  <sheetData>
    <row r="1" spans="1:2" x14ac:dyDescent="0.25">
      <c r="A1" s="2" t="s">
        <v>0</v>
      </c>
    </row>
    <row r="2" spans="1:2" ht="23.25" x14ac:dyDescent="0.35">
      <c r="B2" s="3" t="s">
        <v>119</v>
      </c>
    </row>
    <row r="3" spans="1:2" x14ac:dyDescent="0.25">
      <c r="B3" s="4" t="s">
        <v>786</v>
      </c>
    </row>
  </sheetData>
  <hyperlinks>
    <hyperlink ref="A1" location="Sommaire!A1" display="Retour sommaire"/>
  </hyperlinks>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9"/>
  <dimension ref="A1:Q26"/>
  <sheetViews>
    <sheetView showGridLines="0" workbookViewId="0">
      <selection activeCell="A30" sqref="A30"/>
    </sheetView>
  </sheetViews>
  <sheetFormatPr baseColWidth="10" defaultRowHeight="15" x14ac:dyDescent="0.25"/>
  <cols>
    <col min="1" max="1" width="52.28515625" customWidth="1"/>
    <col min="2" max="2" width="8" customWidth="1"/>
    <col min="3" max="17" width="6.140625" bestFit="1" customWidth="1"/>
  </cols>
  <sheetData>
    <row r="1" spans="1:2" x14ac:dyDescent="0.25">
      <c r="A1" s="2" t="s">
        <v>0</v>
      </c>
    </row>
    <row r="2" spans="1:2" ht="23.25" x14ac:dyDescent="0.35">
      <c r="B2" s="3" t="s">
        <v>121</v>
      </c>
    </row>
    <row r="3" spans="1:2" x14ac:dyDescent="0.25">
      <c r="B3" s="4" t="s">
        <v>715</v>
      </c>
    </row>
    <row r="24" spans="1:17" x14ac:dyDescent="0.25">
      <c r="A24" s="349" t="s">
        <v>317</v>
      </c>
      <c r="B24" s="360">
        <v>2006</v>
      </c>
      <c r="C24" s="360">
        <v>2007</v>
      </c>
      <c r="D24" s="360">
        <v>2008</v>
      </c>
      <c r="E24" s="360">
        <v>2009</v>
      </c>
      <c r="F24" s="360">
        <v>2010</v>
      </c>
      <c r="G24" s="360">
        <v>2011</v>
      </c>
      <c r="H24" s="360">
        <v>2012</v>
      </c>
      <c r="I24" s="360">
        <v>2013</v>
      </c>
      <c r="J24" s="360">
        <v>2014</v>
      </c>
      <c r="K24" s="360">
        <v>2015</v>
      </c>
      <c r="L24" s="360">
        <v>2016</v>
      </c>
      <c r="M24" s="360">
        <v>2017</v>
      </c>
      <c r="N24" s="360">
        <v>2018</v>
      </c>
      <c r="O24" s="360">
        <v>2019</v>
      </c>
      <c r="P24" s="360">
        <v>2020</v>
      </c>
      <c r="Q24" s="360">
        <v>2021</v>
      </c>
    </row>
    <row r="25" spans="1:17" x14ac:dyDescent="0.25">
      <c r="A25" s="361" t="s">
        <v>487</v>
      </c>
      <c r="B25" s="362">
        <v>52.355173000000001</v>
      </c>
      <c r="C25" s="362">
        <v>52.670161999999998</v>
      </c>
      <c r="D25" s="362">
        <v>60.853072999999995</v>
      </c>
      <c r="E25" s="362">
        <v>77.510721000000004</v>
      </c>
      <c r="F25" s="362">
        <v>81.8</v>
      </c>
      <c r="G25" s="362">
        <v>82.174447369159168</v>
      </c>
      <c r="H25" s="362">
        <v>88.098003418621929</v>
      </c>
      <c r="I25" s="362">
        <v>94.678137748744916</v>
      </c>
      <c r="J25" s="362">
        <v>91.971523553932371</v>
      </c>
      <c r="K25" s="362">
        <v>90.143406951440426</v>
      </c>
      <c r="L25" s="362">
        <v>92.76709523329545</v>
      </c>
      <c r="M25" s="362">
        <v>87.890271419598591</v>
      </c>
      <c r="N25" s="363">
        <v>83.082671774278964</v>
      </c>
      <c r="O25" s="363">
        <v>82.186000353284555</v>
      </c>
      <c r="P25" s="363">
        <v>85.325247667250366</v>
      </c>
      <c r="Q25" s="363">
        <v>84.008384143362221</v>
      </c>
    </row>
    <row r="26" spans="1:17" x14ac:dyDescent="0.25">
      <c r="A26" s="364" t="s">
        <v>488</v>
      </c>
      <c r="B26" s="365">
        <v>0.62967802627641023</v>
      </c>
      <c r="C26" s="365">
        <v>0.61288051477798755</v>
      </c>
      <c r="D26" s="365">
        <v>0.5665952810632916</v>
      </c>
      <c r="E26" s="365">
        <v>0.52265901384145308</v>
      </c>
      <c r="F26" s="365">
        <v>0.52926441311735939</v>
      </c>
      <c r="G26" s="365">
        <v>0.53588287795101874</v>
      </c>
      <c r="H26" s="365">
        <v>0.51822495105051458</v>
      </c>
      <c r="I26" s="365">
        <v>0.51144685152202718</v>
      </c>
      <c r="J26" s="365">
        <v>0.50901461066951703</v>
      </c>
      <c r="K26" s="365">
        <v>0.5105262637544643</v>
      </c>
      <c r="L26" s="365">
        <v>0.50763661818002936</v>
      </c>
      <c r="M26" s="365">
        <v>0.5127636440651272</v>
      </c>
      <c r="N26" s="365">
        <v>0.50585556917094532</v>
      </c>
      <c r="O26" s="365">
        <v>0.5087330609071895</v>
      </c>
      <c r="P26" s="365">
        <v>0.48849301549847546</v>
      </c>
      <c r="Q26" s="365">
        <v>0.46233219820599436</v>
      </c>
    </row>
  </sheetData>
  <hyperlinks>
    <hyperlink ref="A1" location="Sommaire!A1" display="Retour sommaire"/>
  </hyperlinks>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1"/>
  <dimension ref="A1:V17"/>
  <sheetViews>
    <sheetView showGridLines="0" workbookViewId="0"/>
  </sheetViews>
  <sheetFormatPr baseColWidth="10" defaultRowHeight="15" x14ac:dyDescent="0.25"/>
  <cols>
    <col min="2" max="2" width="64.28515625" customWidth="1"/>
    <col min="3" max="6" width="6" bestFit="1" customWidth="1"/>
    <col min="7" max="7" width="6.85546875" bestFit="1" customWidth="1"/>
    <col min="8" max="8" width="7.42578125" bestFit="1" customWidth="1"/>
    <col min="9" max="10" width="5.140625" bestFit="1" customWidth="1"/>
    <col min="11" max="13" width="5" bestFit="1" customWidth="1"/>
    <col min="14" max="14" width="5.42578125" bestFit="1" customWidth="1"/>
    <col min="15" max="17" width="5" bestFit="1" customWidth="1"/>
    <col min="18" max="18" width="6" bestFit="1" customWidth="1"/>
    <col min="19" max="22" width="6.85546875" bestFit="1" customWidth="1"/>
  </cols>
  <sheetData>
    <row r="1" spans="1:22" x14ac:dyDescent="0.25">
      <c r="A1" s="2" t="s">
        <v>0</v>
      </c>
    </row>
    <row r="2" spans="1:22" ht="23.25" x14ac:dyDescent="0.35">
      <c r="B2" s="3" t="s">
        <v>123</v>
      </c>
    </row>
    <row r="3" spans="1:22" ht="102" x14ac:dyDescent="0.25">
      <c r="B3" s="978" t="s">
        <v>716</v>
      </c>
    </row>
    <row r="5" spans="1:22" x14ac:dyDescent="0.25">
      <c r="B5" s="1803" t="s">
        <v>317</v>
      </c>
      <c r="C5" s="1805" t="s">
        <v>497</v>
      </c>
      <c r="D5" s="1805"/>
      <c r="E5" s="1805"/>
      <c r="F5" s="1805"/>
      <c r="G5" s="1805"/>
      <c r="H5" s="1805"/>
      <c r="I5" s="1805" t="s">
        <v>300</v>
      </c>
      <c r="J5" s="1805"/>
      <c r="K5" s="1805"/>
      <c r="L5" s="1805"/>
      <c r="M5" s="1805"/>
      <c r="N5" s="1805"/>
      <c r="O5" s="1805" t="s">
        <v>498</v>
      </c>
      <c r="P5" s="1805"/>
      <c r="Q5" s="1805"/>
      <c r="R5" s="1805"/>
      <c r="S5" s="1805" t="s">
        <v>499</v>
      </c>
      <c r="T5" s="1805"/>
      <c r="U5" s="1805"/>
      <c r="V5" s="1805"/>
    </row>
    <row r="6" spans="1:22" x14ac:dyDescent="0.25">
      <c r="B6" s="1804"/>
      <c r="C6" s="432">
        <v>2016</v>
      </c>
      <c r="D6" s="432">
        <v>2017</v>
      </c>
      <c r="E6" s="432">
        <v>2018</v>
      </c>
      <c r="F6" s="432">
        <v>2019</v>
      </c>
      <c r="G6" s="432">
        <v>2020</v>
      </c>
      <c r="H6" s="432">
        <v>2021</v>
      </c>
      <c r="I6" s="432">
        <v>2016</v>
      </c>
      <c r="J6" s="432">
        <v>2017</v>
      </c>
      <c r="K6" s="432">
        <v>2018</v>
      </c>
      <c r="L6" s="432">
        <v>2019</v>
      </c>
      <c r="M6" s="432">
        <v>2020</v>
      </c>
      <c r="N6" s="432">
        <v>2021</v>
      </c>
      <c r="O6" s="432">
        <v>2018</v>
      </c>
      <c r="P6" s="432">
        <v>2019</v>
      </c>
      <c r="Q6" s="432">
        <v>2020</v>
      </c>
      <c r="R6" s="432">
        <v>2021</v>
      </c>
      <c r="S6" s="432">
        <v>2018</v>
      </c>
      <c r="T6" s="432">
        <v>2019</v>
      </c>
      <c r="U6" s="432">
        <v>2020</v>
      </c>
      <c r="V6" s="432">
        <v>2021</v>
      </c>
    </row>
    <row r="7" spans="1:22" x14ac:dyDescent="0.25">
      <c r="B7" s="433" t="s">
        <v>507</v>
      </c>
      <c r="C7" s="434">
        <v>773.26873673507328</v>
      </c>
      <c r="D7" s="435">
        <v>789.7824822384481</v>
      </c>
      <c r="E7" s="435">
        <v>856.21803343483214</v>
      </c>
      <c r="F7" s="435">
        <v>903.8093789361734</v>
      </c>
      <c r="G7" s="435">
        <v>1348.4544153974489</v>
      </c>
      <c r="H7" s="436">
        <v>1434.5167951958017</v>
      </c>
      <c r="I7" s="435">
        <v>40.392145340873441</v>
      </c>
      <c r="J7" s="435">
        <v>49.969141008569991</v>
      </c>
      <c r="K7" s="435">
        <v>57.568118738230005</v>
      </c>
      <c r="L7" s="435">
        <v>81.449056805590004</v>
      </c>
      <c r="M7" s="435">
        <v>92.830285352510018</v>
      </c>
      <c r="N7" s="436">
        <v>103.75487944723</v>
      </c>
      <c r="O7" s="434">
        <v>32.043613956377946</v>
      </c>
      <c r="P7" s="435">
        <v>34.32883286122901</v>
      </c>
      <c r="Q7" s="435">
        <v>48.445616116073957</v>
      </c>
      <c r="R7" s="436">
        <v>122.19930965815</v>
      </c>
      <c r="S7" s="434">
        <v>945.82976612944015</v>
      </c>
      <c r="T7" s="435">
        <v>1019.5872686029924</v>
      </c>
      <c r="U7" s="435">
        <v>1489.7303168660328</v>
      </c>
      <c r="V7" s="436">
        <v>1660.4709843011817</v>
      </c>
    </row>
    <row r="8" spans="1:22" x14ac:dyDescent="0.25">
      <c r="B8" s="437" t="s">
        <v>508</v>
      </c>
      <c r="C8" s="438">
        <v>393.3031164342417</v>
      </c>
      <c r="D8" s="439">
        <v>470.05889465919677</v>
      </c>
      <c r="E8" s="439">
        <v>485.26322056381366</v>
      </c>
      <c r="F8" s="439">
        <v>509.29641095286934</v>
      </c>
      <c r="G8" s="439">
        <v>950.71724413350876</v>
      </c>
      <c r="H8" s="440">
        <v>1120.0381915826297</v>
      </c>
      <c r="I8" s="439">
        <v>18.458207281570004</v>
      </c>
      <c r="J8" s="439">
        <v>35.182513002129994</v>
      </c>
      <c r="K8" s="439">
        <v>30.760584311529996</v>
      </c>
      <c r="L8" s="439">
        <v>45.261175640600001</v>
      </c>
      <c r="M8" s="439">
        <v>70.387042521319998</v>
      </c>
      <c r="N8" s="440">
        <v>75.395384669219993</v>
      </c>
      <c r="O8" s="438">
        <v>24.918561875288585</v>
      </c>
      <c r="P8" s="439">
        <v>26.405012620697679</v>
      </c>
      <c r="Q8" s="439">
        <v>42.021169418011837</v>
      </c>
      <c r="R8" s="440">
        <v>111.29890030223939</v>
      </c>
      <c r="S8" s="438">
        <v>540.94236675063223</v>
      </c>
      <c r="T8" s="439">
        <v>580.96259921416697</v>
      </c>
      <c r="U8" s="439">
        <v>1063.1254560728407</v>
      </c>
      <c r="V8" s="440">
        <v>1306.7324765540891</v>
      </c>
    </row>
    <row r="9" spans="1:22" x14ac:dyDescent="0.25">
      <c r="B9" s="441" t="s">
        <v>509</v>
      </c>
      <c r="C9" s="442">
        <v>390.61451860007298</v>
      </c>
      <c r="D9" s="443">
        <v>467.12818668922904</v>
      </c>
      <c r="E9" s="443">
        <v>470.64762765868193</v>
      </c>
      <c r="F9" s="443">
        <v>493.56640919451502</v>
      </c>
      <c r="G9" s="443">
        <v>935.37199964629997</v>
      </c>
      <c r="H9" s="444">
        <v>1105.104380045512</v>
      </c>
      <c r="I9" s="443">
        <v>18.113554020340001</v>
      </c>
      <c r="J9" s="443">
        <v>34.764542095910002</v>
      </c>
      <c r="K9" s="443">
        <v>30.57074113437</v>
      </c>
      <c r="L9" s="443">
        <v>45.033329605909998</v>
      </c>
      <c r="M9" s="443">
        <v>70.195030811419997</v>
      </c>
      <c r="N9" s="444">
        <v>75.219559437819996</v>
      </c>
      <c r="O9" s="442">
        <v>24.671420321188251</v>
      </c>
      <c r="P9" s="443">
        <v>26.155587958147951</v>
      </c>
      <c r="Q9" s="443">
        <v>41.799619896539774</v>
      </c>
      <c r="R9" s="444">
        <v>107.68275424530005</v>
      </c>
      <c r="S9" s="438">
        <v>525.88978911424022</v>
      </c>
      <c r="T9" s="439">
        <v>564.75532675857301</v>
      </c>
      <c r="U9" s="439">
        <v>1047.3666503542597</v>
      </c>
      <c r="V9" s="440">
        <v>1288.0066937286319</v>
      </c>
    </row>
    <row r="10" spans="1:22" x14ac:dyDescent="0.25">
      <c r="B10" s="437" t="s">
        <v>510</v>
      </c>
      <c r="C10" s="438">
        <v>379.96562030083157</v>
      </c>
      <c r="D10" s="439">
        <v>319.72358757925133</v>
      </c>
      <c r="E10" s="439">
        <v>364.18846618635843</v>
      </c>
      <c r="F10" s="439">
        <v>390.23231267300412</v>
      </c>
      <c r="G10" s="439">
        <v>393.34319657549008</v>
      </c>
      <c r="H10" s="440">
        <v>310.11858887213202</v>
      </c>
      <c r="I10" s="439">
        <v>21.933938059303436</v>
      </c>
      <c r="J10" s="439">
        <v>14.786628006439999</v>
      </c>
      <c r="K10" s="439">
        <v>26.553344871400004</v>
      </c>
      <c r="L10" s="439">
        <v>35.990128763489999</v>
      </c>
      <c r="M10" s="439">
        <v>22.22601803969</v>
      </c>
      <c r="N10" s="440">
        <v>28.234393926070002</v>
      </c>
      <c r="O10" s="438">
        <v>6.9871805454493616</v>
      </c>
      <c r="P10" s="439">
        <v>7.7907321452713587</v>
      </c>
      <c r="Q10" s="439">
        <v>6.2805634156120993</v>
      </c>
      <c r="R10" s="440">
        <v>10.790484115150637</v>
      </c>
      <c r="S10" s="438">
        <v>397.72899160320776</v>
      </c>
      <c r="T10" s="439">
        <v>434.0131735817655</v>
      </c>
      <c r="U10" s="439">
        <v>421.84977803079221</v>
      </c>
      <c r="V10" s="440">
        <v>349.14346691335271</v>
      </c>
    </row>
    <row r="11" spans="1:22" x14ac:dyDescent="0.25">
      <c r="B11" s="437" t="s">
        <v>511</v>
      </c>
      <c r="C11" s="438">
        <v>0</v>
      </c>
      <c r="D11" s="439">
        <v>0</v>
      </c>
      <c r="E11" s="439">
        <v>6.76634668466005</v>
      </c>
      <c r="F11" s="439">
        <v>4.2806553102999487</v>
      </c>
      <c r="G11" s="439">
        <v>4.3939746884500437</v>
      </c>
      <c r="H11" s="440">
        <v>4.3600147410400041</v>
      </c>
      <c r="I11" s="439">
        <v>0</v>
      </c>
      <c r="J11" s="439">
        <v>0</v>
      </c>
      <c r="K11" s="439">
        <v>0.25418955530000531</v>
      </c>
      <c r="L11" s="439">
        <v>0.19775240150000428</v>
      </c>
      <c r="M11" s="439">
        <v>0.21722479150001917</v>
      </c>
      <c r="N11" s="440">
        <v>0.12510085194000098</v>
      </c>
      <c r="O11" s="438">
        <v>0.13787153563999954</v>
      </c>
      <c r="P11" s="439">
        <v>0.13308809525997223</v>
      </c>
      <c r="Q11" s="439">
        <v>0.14388328245002047</v>
      </c>
      <c r="R11" s="440">
        <v>0.10992524075997423</v>
      </c>
      <c r="S11" s="438">
        <v>7.1584077756000548</v>
      </c>
      <c r="T11" s="439">
        <v>4.6114958070599252</v>
      </c>
      <c r="U11" s="439">
        <v>4.7550827624000833</v>
      </c>
      <c r="V11" s="440">
        <v>4.5950408337399793</v>
      </c>
    </row>
    <row r="12" spans="1:22" x14ac:dyDescent="0.25">
      <c r="B12" s="445" t="s">
        <v>512</v>
      </c>
      <c r="C12" s="446">
        <v>33.768450547995322</v>
      </c>
      <c r="D12" s="447">
        <v>21.906960773868391</v>
      </c>
      <c r="E12" s="447">
        <v>24.867939506441679</v>
      </c>
      <c r="F12" s="447">
        <v>30.1352426600928</v>
      </c>
      <c r="G12" s="447">
        <v>33.619420308364369</v>
      </c>
      <c r="H12" s="448">
        <v>25.62954743486199</v>
      </c>
      <c r="I12" s="447">
        <v>2.5332054424499999</v>
      </c>
      <c r="J12" s="447">
        <v>1.29323697634</v>
      </c>
      <c r="K12" s="447">
        <v>1.49321692519</v>
      </c>
      <c r="L12" s="447">
        <v>2.7114663139999999</v>
      </c>
      <c r="M12" s="447">
        <v>2.2740375095099998</v>
      </c>
      <c r="N12" s="448">
        <v>1.9683104115700001</v>
      </c>
      <c r="O12" s="446">
        <v>0.29991858612972006</v>
      </c>
      <c r="P12" s="447">
        <v>0.35488058361767999</v>
      </c>
      <c r="Q12" s="447">
        <v>0.38651354558907997</v>
      </c>
      <c r="R12" s="448">
        <v>0.31071856927772001</v>
      </c>
      <c r="S12" s="446">
        <v>26.661075017761402</v>
      </c>
      <c r="T12" s="447">
        <v>33.201589557710477</v>
      </c>
      <c r="U12" s="447">
        <v>36.279971363463453</v>
      </c>
      <c r="V12" s="448">
        <v>27.908576415709714</v>
      </c>
    </row>
    <row r="13" spans="1:22" ht="30" x14ac:dyDescent="0.25">
      <c r="B13" s="140" t="s">
        <v>513</v>
      </c>
      <c r="C13" s="438">
        <v>26.219967096313283</v>
      </c>
      <c r="D13" s="439">
        <v>14.33290143714723</v>
      </c>
      <c r="E13" s="439">
        <v>16.244451164211299</v>
      </c>
      <c r="F13" s="439">
        <v>20.38025893331578</v>
      </c>
      <c r="G13" s="439">
        <v>20.80449440811654</v>
      </c>
      <c r="H13" s="440">
        <v>17.235401781873492</v>
      </c>
      <c r="I13" s="439">
        <v>1.96286484362</v>
      </c>
      <c r="J13" s="439">
        <v>0.68211071990999994</v>
      </c>
      <c r="K13" s="439">
        <v>1.16406291652</v>
      </c>
      <c r="L13" s="439">
        <v>1.900343976</v>
      </c>
      <c r="M13" s="439">
        <v>2.1268935839099998</v>
      </c>
      <c r="N13" s="440">
        <v>1.4673716457199999</v>
      </c>
      <c r="O13" s="438">
        <v>0.15380283350972002</v>
      </c>
      <c r="P13" s="439">
        <v>0.24478038081768</v>
      </c>
      <c r="Q13" s="439">
        <v>0.16491018900908</v>
      </c>
      <c r="R13" s="440">
        <v>0.12140558151772</v>
      </c>
      <c r="S13" s="438">
        <v>17.562316914241016</v>
      </c>
      <c r="T13" s="439">
        <v>22.525383290133458</v>
      </c>
      <c r="U13" s="439">
        <v>23.096298181035621</v>
      </c>
      <c r="V13" s="440">
        <v>18.824179009111212</v>
      </c>
    </row>
    <row r="14" spans="1:22" x14ac:dyDescent="0.25">
      <c r="B14" s="445" t="s">
        <v>514</v>
      </c>
      <c r="C14" s="446">
        <v>31.146033801142771</v>
      </c>
      <c r="D14" s="447">
        <v>52.805451226789003</v>
      </c>
      <c r="E14" s="447">
        <v>49.369104303014893</v>
      </c>
      <c r="F14" s="447">
        <v>59.134317404259399</v>
      </c>
      <c r="G14" s="447">
        <v>57.366153332135696</v>
      </c>
      <c r="H14" s="448">
        <v>63.429327646324602</v>
      </c>
      <c r="I14" s="447">
        <v>0.53473553899999993</v>
      </c>
      <c r="J14" s="447">
        <v>0.55916897100000007</v>
      </c>
      <c r="K14" s="447">
        <v>0.98962771944999994</v>
      </c>
      <c r="L14" s="447">
        <v>0.80603057618000007</v>
      </c>
      <c r="M14" s="447">
        <v>0.34452586191000001</v>
      </c>
      <c r="N14" s="448">
        <v>0.81409206709000004</v>
      </c>
      <c r="O14" s="446">
        <v>0.26687716026999997</v>
      </c>
      <c r="P14" s="447">
        <v>0.21412162204000001</v>
      </c>
      <c r="Q14" s="447">
        <v>0.25761389820000002</v>
      </c>
      <c r="R14" s="448">
        <v>0.28239522261</v>
      </c>
      <c r="S14" s="446">
        <v>50.625609182734891</v>
      </c>
      <c r="T14" s="447">
        <v>60.154469602479395</v>
      </c>
      <c r="U14" s="447">
        <v>57.968293092245695</v>
      </c>
      <c r="V14" s="448">
        <v>64.525814936024602</v>
      </c>
    </row>
    <row r="15" spans="1:22" x14ac:dyDescent="0.25">
      <c r="B15" s="437" t="s">
        <v>515</v>
      </c>
      <c r="C15" s="438">
        <v>9.8478956387234895</v>
      </c>
      <c r="D15" s="439">
        <v>11.254171781854371</v>
      </c>
      <c r="E15" s="439">
        <v>14.147012558416939</v>
      </c>
      <c r="F15" s="439">
        <v>15.013203835373099</v>
      </c>
      <c r="G15" s="439">
        <v>16.620553036356359</v>
      </c>
      <c r="H15" s="440">
        <v>15.227187162978497</v>
      </c>
      <c r="I15" s="439">
        <v>0.37441384995999999</v>
      </c>
      <c r="J15" s="439">
        <v>0.26301752939</v>
      </c>
      <c r="K15" s="439">
        <v>0.30805251152000002</v>
      </c>
      <c r="L15" s="439">
        <v>0.482639135</v>
      </c>
      <c r="M15" s="439">
        <v>0.31754084485</v>
      </c>
      <c r="N15" s="440">
        <v>0.75776177102999998</v>
      </c>
      <c r="O15" s="449">
        <v>8.4862840849999996E-2</v>
      </c>
      <c r="P15" s="450">
        <v>7.0020409770000014E-2</v>
      </c>
      <c r="Q15" s="450">
        <v>0.11359106311</v>
      </c>
      <c r="R15" s="451">
        <v>0.11886638048000001</v>
      </c>
      <c r="S15" s="438">
        <v>14.53992791078694</v>
      </c>
      <c r="T15" s="439">
        <v>15.565863380143099</v>
      </c>
      <c r="U15" s="439">
        <v>17.05168494431636</v>
      </c>
      <c r="V15" s="440">
        <v>16.103815314488497</v>
      </c>
    </row>
    <row r="16" spans="1:22" x14ac:dyDescent="0.25">
      <c r="B16" s="452" t="s">
        <v>516</v>
      </c>
      <c r="C16" s="453">
        <v>17.669726649868927</v>
      </c>
      <c r="D16" s="454">
        <v>34.84919951694333</v>
      </c>
      <c r="E16" s="454">
        <v>28.243488419272921</v>
      </c>
      <c r="F16" s="455">
        <v>36.00931767979619</v>
      </c>
      <c r="G16" s="455">
        <v>35.418710175872199</v>
      </c>
      <c r="H16" s="456">
        <v>42.615101457373804</v>
      </c>
      <c r="I16" s="455">
        <v>3.2752800000000002E-3</v>
      </c>
      <c r="J16" s="455">
        <v>4.9320959999999997E-2</v>
      </c>
      <c r="K16" s="454">
        <v>3.0790499999999998E-2</v>
      </c>
      <c r="L16" s="455">
        <v>0.29156579999999999</v>
      </c>
      <c r="M16" s="455">
        <v>5.5677000000000002E-5</v>
      </c>
      <c r="N16" s="456">
        <v>0</v>
      </c>
      <c r="O16" s="457">
        <v>2.4182159999999999E-3</v>
      </c>
      <c r="P16" s="458">
        <v>0</v>
      </c>
      <c r="Q16" s="458">
        <v>1.100054E-3</v>
      </c>
      <c r="R16" s="459">
        <v>3.3910640000000001E-3</v>
      </c>
      <c r="S16" s="453">
        <v>28.276697135272919</v>
      </c>
      <c r="T16" s="455">
        <v>36.300883479796191</v>
      </c>
      <c r="U16" s="455">
        <v>35.419865906872197</v>
      </c>
      <c r="V16" s="456">
        <v>42.618492521373803</v>
      </c>
    </row>
    <row r="17" spans="2:22" x14ac:dyDescent="0.25">
      <c r="B17" s="445" t="s">
        <v>517</v>
      </c>
      <c r="C17" s="446">
        <v>838.18322108421137</v>
      </c>
      <c r="D17" s="447">
        <v>864.49489423910552</v>
      </c>
      <c r="E17" s="447">
        <v>930.45507724330912</v>
      </c>
      <c r="F17" s="447">
        <v>993.07893900052613</v>
      </c>
      <c r="G17" s="447">
        <v>1439.4399890369389</v>
      </c>
      <c r="H17" s="448">
        <v>1523.5756702769881</v>
      </c>
      <c r="I17" s="447">
        <v>43.460086322323441</v>
      </c>
      <c r="J17" s="447">
        <v>51.821546955909987</v>
      </c>
      <c r="K17" s="447">
        <v>60.050963382870009</v>
      </c>
      <c r="L17" s="447">
        <v>84.966553693769995</v>
      </c>
      <c r="M17" s="447">
        <v>95.44884872291999</v>
      </c>
      <c r="N17" s="448">
        <v>106.53728192487999</v>
      </c>
      <c r="O17" s="446">
        <v>32.604750169207676</v>
      </c>
      <c r="P17" s="447">
        <v>34.897835066866698</v>
      </c>
      <c r="Q17" s="447">
        <v>49.089743560858437</v>
      </c>
      <c r="R17" s="448">
        <v>122.79242345004769</v>
      </c>
      <c r="S17" s="446">
        <v>1023.1107907953868</v>
      </c>
      <c r="T17" s="447">
        <v>1112.9433277611629</v>
      </c>
      <c r="U17" s="447">
        <v>1583.9785813207172</v>
      </c>
      <c r="V17" s="448">
        <v>1752.9053756519158</v>
      </c>
    </row>
  </sheetData>
  <mergeCells count="5">
    <mergeCell ref="B5:B6"/>
    <mergeCell ref="C5:H5"/>
    <mergeCell ref="I5:N5"/>
    <mergeCell ref="O5:R5"/>
    <mergeCell ref="S5:V5"/>
  </mergeCells>
  <hyperlinks>
    <hyperlink ref="A1" location="Sommaire!A1" display="Retour sommaire"/>
  </hyperlink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0"/>
  <dimension ref="A1:AD20"/>
  <sheetViews>
    <sheetView showGridLines="0" workbookViewId="0"/>
  </sheetViews>
  <sheetFormatPr baseColWidth="10" defaultRowHeight="15" x14ac:dyDescent="0.25"/>
  <cols>
    <col min="2" max="2" width="28.28515625" customWidth="1"/>
    <col min="3" max="30" width="7.42578125" bestFit="1" customWidth="1"/>
  </cols>
  <sheetData>
    <row r="1" spans="1:30" x14ac:dyDescent="0.25">
      <c r="A1" s="2" t="s">
        <v>0</v>
      </c>
    </row>
    <row r="2" spans="1:30" ht="23.25" x14ac:dyDescent="0.35">
      <c r="B2" s="3" t="s">
        <v>125</v>
      </c>
    </row>
    <row r="3" spans="1:30" x14ac:dyDescent="0.25">
      <c r="B3" s="4"/>
    </row>
    <row r="5" spans="1:30" x14ac:dyDescent="0.25">
      <c r="B5" s="389" t="s">
        <v>317</v>
      </c>
      <c r="C5" s="1806" t="s">
        <v>497</v>
      </c>
      <c r="D5" s="1806"/>
      <c r="E5" s="1806"/>
      <c r="F5" s="1806"/>
      <c r="G5" s="1806"/>
      <c r="H5" s="1806"/>
      <c r="I5" s="1806"/>
      <c r="J5" s="1806"/>
      <c r="K5" s="1807" t="s">
        <v>300</v>
      </c>
      <c r="L5" s="1808"/>
      <c r="M5" s="1808"/>
      <c r="N5" s="1808"/>
      <c r="O5" s="1808"/>
      <c r="P5" s="1808"/>
      <c r="Q5" s="1808"/>
      <c r="R5" s="1809"/>
      <c r="S5" s="1807" t="s">
        <v>498</v>
      </c>
      <c r="T5" s="1808"/>
      <c r="U5" s="1808"/>
      <c r="V5" s="1809"/>
      <c r="W5" s="1807" t="s">
        <v>499</v>
      </c>
      <c r="X5" s="1808"/>
      <c r="Y5" s="1808"/>
      <c r="Z5" s="1808"/>
      <c r="AA5" s="1808"/>
      <c r="AB5" s="1808"/>
      <c r="AC5" s="1808"/>
      <c r="AD5" s="1809"/>
    </row>
    <row r="6" spans="1:30" x14ac:dyDescent="0.25">
      <c r="B6" s="390"/>
      <c r="C6" s="391">
        <v>2014</v>
      </c>
      <c r="D6" s="391">
        <v>2015</v>
      </c>
      <c r="E6" s="391">
        <v>2016</v>
      </c>
      <c r="F6" s="391">
        <v>2017</v>
      </c>
      <c r="G6" s="391">
        <v>2018</v>
      </c>
      <c r="H6" s="391">
        <v>2019</v>
      </c>
      <c r="I6" s="391">
        <v>2020</v>
      </c>
      <c r="J6" s="391">
        <v>2021</v>
      </c>
      <c r="K6" s="391">
        <v>2014</v>
      </c>
      <c r="L6" s="391">
        <v>2015</v>
      </c>
      <c r="M6" s="391">
        <v>2016</v>
      </c>
      <c r="N6" s="391">
        <v>2017</v>
      </c>
      <c r="O6" s="391">
        <v>2018</v>
      </c>
      <c r="P6" s="391">
        <v>2019</v>
      </c>
      <c r="Q6" s="391">
        <v>2020</v>
      </c>
      <c r="R6" s="391">
        <v>2021</v>
      </c>
      <c r="S6" s="391">
        <v>2018</v>
      </c>
      <c r="T6" s="391">
        <v>2019</v>
      </c>
      <c r="U6" s="391">
        <v>2020</v>
      </c>
      <c r="V6" s="391">
        <v>2021</v>
      </c>
      <c r="W6" s="391">
        <v>2014</v>
      </c>
      <c r="X6" s="391">
        <v>2015</v>
      </c>
      <c r="Y6" s="391">
        <v>2016</v>
      </c>
      <c r="Z6" s="391">
        <v>2017</v>
      </c>
      <c r="AA6" s="391">
        <v>2018</v>
      </c>
      <c r="AB6" s="391">
        <v>2019</v>
      </c>
      <c r="AC6" s="391">
        <v>2020</v>
      </c>
      <c r="AD6" s="392">
        <v>2021</v>
      </c>
    </row>
    <row r="7" spans="1:30" ht="30" x14ac:dyDescent="0.25">
      <c r="B7" s="393" t="s">
        <v>500</v>
      </c>
      <c r="C7" s="394">
        <v>3424.7657349720866</v>
      </c>
      <c r="D7" s="394">
        <v>3459.4273876015927</v>
      </c>
      <c r="E7" s="394">
        <v>3721.3396992230273</v>
      </c>
      <c r="F7" s="394">
        <v>3817.2824298320979</v>
      </c>
      <c r="G7" s="394">
        <v>4081.6862957308203</v>
      </c>
      <c r="H7" s="394">
        <v>4284.2350905971307</v>
      </c>
      <c r="I7" s="394">
        <v>4932.3580238730792</v>
      </c>
      <c r="J7" s="394">
        <v>5161.3020065597193</v>
      </c>
      <c r="K7" s="396">
        <v>283.56046020543789</v>
      </c>
      <c r="L7" s="394">
        <v>288.75249073464113</v>
      </c>
      <c r="M7" s="394">
        <v>332.01952482179126</v>
      </c>
      <c r="N7" s="394">
        <v>316.52726679712657</v>
      </c>
      <c r="O7" s="394">
        <v>353.48895090833003</v>
      </c>
      <c r="P7" s="394">
        <v>394.19771293418006</v>
      </c>
      <c r="Q7" s="394">
        <v>383.83200813801</v>
      </c>
      <c r="R7" s="395">
        <v>402.03924792875</v>
      </c>
      <c r="S7" s="394">
        <v>159.95779459604199</v>
      </c>
      <c r="T7" s="394">
        <v>172.27835690940526</v>
      </c>
      <c r="U7" s="394">
        <v>197.57097967560418</v>
      </c>
      <c r="V7" s="395">
        <v>392.38886204509356</v>
      </c>
      <c r="W7" s="396">
        <v>3707.1664251302454</v>
      </c>
      <c r="X7" s="394">
        <v>3745.3858516296527</v>
      </c>
      <c r="Y7" s="394">
        <v>4053.4832890429452</v>
      </c>
      <c r="Z7" s="394">
        <v>4134.3928316378715</v>
      </c>
      <c r="AA7" s="394">
        <v>4595.1330412351926</v>
      </c>
      <c r="AB7" s="394">
        <v>4850.7111604407155</v>
      </c>
      <c r="AC7" s="394">
        <v>5513.7610116866927</v>
      </c>
      <c r="AD7" s="394">
        <v>5955.730116533563</v>
      </c>
    </row>
    <row r="8" spans="1:30" x14ac:dyDescent="0.25">
      <c r="B8" s="397" t="s">
        <v>501</v>
      </c>
      <c r="C8" s="398">
        <v>587.80781102158642</v>
      </c>
      <c r="D8" s="398">
        <v>610.72443253837992</v>
      </c>
      <c r="E8" s="398">
        <v>599.39473453689629</v>
      </c>
      <c r="F8" s="398">
        <v>607.93709987134901</v>
      </c>
      <c r="G8" s="398">
        <v>693.04148535004003</v>
      </c>
      <c r="H8" s="398">
        <v>711.67069263936003</v>
      </c>
      <c r="I8" s="398">
        <v>741.77259862642995</v>
      </c>
      <c r="J8" s="398">
        <v>840.73203772644001</v>
      </c>
      <c r="K8" s="400">
        <v>10.999183528843666</v>
      </c>
      <c r="L8" s="398">
        <v>17.232362774643097</v>
      </c>
      <c r="M8" s="398">
        <v>22.230626144584466</v>
      </c>
      <c r="N8" s="398">
        <v>25.348278514379967</v>
      </c>
      <c r="O8" s="398">
        <v>28.228633416500003</v>
      </c>
      <c r="P8" s="398">
        <v>28.181404117770001</v>
      </c>
      <c r="Q8" s="398">
        <v>36.754415084340003</v>
      </c>
      <c r="R8" s="399">
        <v>36.8511933992</v>
      </c>
      <c r="S8" s="398">
        <v>18.741886505205038</v>
      </c>
      <c r="T8" s="398">
        <v>23.948960653299981</v>
      </c>
      <c r="U8" s="398">
        <v>25.959049483175839</v>
      </c>
      <c r="V8" s="399">
        <v>144.57680453642342</v>
      </c>
      <c r="W8" s="400">
        <v>597.78900059797911</v>
      </c>
      <c r="X8" s="398">
        <v>624.26393837751152</v>
      </c>
      <c r="Y8" s="398">
        <v>621.77724366783332</v>
      </c>
      <c r="Z8" s="398">
        <v>633.84478945390583</v>
      </c>
      <c r="AA8" s="398">
        <v>740.01200527174501</v>
      </c>
      <c r="AB8" s="398">
        <v>763.80105741042996</v>
      </c>
      <c r="AC8" s="398">
        <v>804.48606319394582</v>
      </c>
      <c r="AD8" s="398">
        <v>1022.1600356620635</v>
      </c>
    </row>
    <row r="9" spans="1:30" x14ac:dyDescent="0.25">
      <c r="B9" s="401" t="s">
        <v>502</v>
      </c>
      <c r="C9" s="402">
        <v>226.26010452557057</v>
      </c>
      <c r="D9" s="402">
        <v>200.88828229560698</v>
      </c>
      <c r="E9" s="402">
        <v>197.72710556971128</v>
      </c>
      <c r="F9" s="402">
        <v>203.65853861040193</v>
      </c>
      <c r="G9" s="402">
        <v>142.28021145969001</v>
      </c>
      <c r="H9" s="402">
        <v>197.10846723982002</v>
      </c>
      <c r="I9" s="402">
        <v>207.21458190850001</v>
      </c>
      <c r="J9" s="402">
        <v>248.46282375910002</v>
      </c>
      <c r="K9" s="404">
        <v>15.256744059662624</v>
      </c>
      <c r="L9" s="402">
        <v>15.408550220432957</v>
      </c>
      <c r="M9" s="402">
        <v>15.423401208801566</v>
      </c>
      <c r="N9" s="402">
        <v>13.435167565631955</v>
      </c>
      <c r="O9" s="402">
        <v>13.947048189249999</v>
      </c>
      <c r="P9" s="402">
        <v>15.898612110100002</v>
      </c>
      <c r="Q9" s="402">
        <v>16.179132244989997</v>
      </c>
      <c r="R9" s="403">
        <v>24.803140455599998</v>
      </c>
      <c r="S9" s="402">
        <v>8.4692497356799983</v>
      </c>
      <c r="T9" s="402">
        <v>3.2438153207799991</v>
      </c>
      <c r="U9" s="402">
        <v>3.7441931597799991</v>
      </c>
      <c r="V9" s="403">
        <v>3.4003248839800002</v>
      </c>
      <c r="W9" s="404">
        <v>241.36463897324762</v>
      </c>
      <c r="X9" s="402">
        <v>216.00569897590839</v>
      </c>
      <c r="Y9" s="402">
        <v>213.16646076036659</v>
      </c>
      <c r="Z9" s="402">
        <v>217.1890810977855</v>
      </c>
      <c r="AA9" s="402">
        <v>164.69650938462001</v>
      </c>
      <c r="AB9" s="402">
        <v>216.25089467070001</v>
      </c>
      <c r="AC9" s="402">
        <v>227.13790731326998</v>
      </c>
      <c r="AD9" s="402">
        <v>276.66628909868007</v>
      </c>
    </row>
    <row r="10" spans="1:30" x14ac:dyDescent="0.25">
      <c r="B10" s="397" t="s">
        <v>503</v>
      </c>
      <c r="C10" s="398">
        <v>837.19842541335777</v>
      </c>
      <c r="D10" s="398">
        <v>762.68747030728321</v>
      </c>
      <c r="E10" s="398">
        <v>723.37353900843118</v>
      </c>
      <c r="F10" s="398">
        <v>663.28024856874072</v>
      </c>
      <c r="G10" s="398">
        <v>660.65549373916008</v>
      </c>
      <c r="H10" s="398">
        <v>712.93677179496001</v>
      </c>
      <c r="I10" s="398">
        <v>795.49046044585998</v>
      </c>
      <c r="J10" s="398">
        <v>750.09111781958018</v>
      </c>
      <c r="K10" s="400">
        <v>150.61314777749934</v>
      </c>
      <c r="L10" s="398">
        <v>125.72356666311558</v>
      </c>
      <c r="M10" s="398">
        <v>128.68041444979076</v>
      </c>
      <c r="N10" s="398">
        <v>108.19403360988247</v>
      </c>
      <c r="O10" s="398">
        <v>100.57099845299001</v>
      </c>
      <c r="P10" s="398">
        <v>87.775787319800003</v>
      </c>
      <c r="Q10" s="398">
        <v>89.332167731310008</v>
      </c>
      <c r="R10" s="399">
        <v>81.263742910819985</v>
      </c>
      <c r="S10" s="398">
        <v>37.501138311246095</v>
      </c>
      <c r="T10" s="398">
        <v>36.293314481780627</v>
      </c>
      <c r="U10" s="398">
        <v>39.629328298241674</v>
      </c>
      <c r="V10" s="399">
        <v>41.54405787284</v>
      </c>
      <c r="W10" s="400">
        <v>989.29543131199625</v>
      </c>
      <c r="X10" s="398">
        <v>893.67992823254735</v>
      </c>
      <c r="Y10" s="398">
        <v>851.80732442120041</v>
      </c>
      <c r="Z10" s="398">
        <v>770.58533560089768</v>
      </c>
      <c r="AA10" s="398">
        <v>798.72763050339609</v>
      </c>
      <c r="AB10" s="398">
        <v>837.00587359654071</v>
      </c>
      <c r="AC10" s="398">
        <v>924.45195647541163</v>
      </c>
      <c r="AD10" s="398">
        <v>872.89891860324019</v>
      </c>
    </row>
    <row r="11" spans="1:30" x14ac:dyDescent="0.25">
      <c r="B11" s="405" t="s">
        <v>309</v>
      </c>
      <c r="C11" s="406">
        <v>1467.967924098295</v>
      </c>
      <c r="D11" s="406">
        <v>1329.0001345396367</v>
      </c>
      <c r="E11" s="406">
        <v>1335.3535087902842</v>
      </c>
      <c r="F11" s="406">
        <v>1073.4543131394098</v>
      </c>
      <c r="G11" s="406">
        <v>1046.90534549158</v>
      </c>
      <c r="H11" s="406">
        <v>1105.2546931524901</v>
      </c>
      <c r="I11" s="406">
        <v>1187.3075794406802</v>
      </c>
      <c r="J11" s="406">
        <v>1183.0832246203199</v>
      </c>
      <c r="K11" s="408">
        <v>183.32947388151536</v>
      </c>
      <c r="L11" s="406">
        <v>138.84752384282021</v>
      </c>
      <c r="M11" s="406">
        <v>140.41291272766264</v>
      </c>
      <c r="N11" s="406">
        <v>116.56526053237238</v>
      </c>
      <c r="O11" s="406">
        <v>102.55137601424001</v>
      </c>
      <c r="P11" s="406">
        <v>107.14844412195001</v>
      </c>
      <c r="Q11" s="406">
        <v>121.13031809584001</v>
      </c>
      <c r="R11" s="407">
        <v>80.123814340580026</v>
      </c>
      <c r="S11" s="406">
        <v>31.350265545095375</v>
      </c>
      <c r="T11" s="406">
        <v>30.394081545210035</v>
      </c>
      <c r="U11" s="406">
        <v>29.921152001236461</v>
      </c>
      <c r="V11" s="407">
        <v>55.522886508708623</v>
      </c>
      <c r="W11" s="408">
        <v>1652.14351338501</v>
      </c>
      <c r="X11" s="406">
        <v>1469.4214982078283</v>
      </c>
      <c r="Y11" s="406">
        <v>1475.7211485886439</v>
      </c>
      <c r="Z11" s="406">
        <v>1189.6705992506079</v>
      </c>
      <c r="AA11" s="406">
        <v>1180.8069870509153</v>
      </c>
      <c r="AB11" s="406">
        <v>1242.79721881965</v>
      </c>
      <c r="AC11" s="406">
        <v>1338.3590495377566</v>
      </c>
      <c r="AD11" s="406">
        <v>1318.7299254696086</v>
      </c>
    </row>
    <row r="12" spans="1:30" ht="30" x14ac:dyDescent="0.25">
      <c r="B12" s="409" t="s">
        <v>504</v>
      </c>
      <c r="C12" s="410">
        <v>6544</v>
      </c>
      <c r="D12" s="410">
        <v>6362.7277072999996</v>
      </c>
      <c r="E12" s="410">
        <v>6577.1885871283503</v>
      </c>
      <c r="F12" s="410">
        <v>6365.6126299999996</v>
      </c>
      <c r="G12" s="410">
        <v>6624.5688327583002</v>
      </c>
      <c r="H12" s="410">
        <v>7011.2057150604296</v>
      </c>
      <c r="I12" s="410">
        <v>7864.1432441956504</v>
      </c>
      <c r="J12" s="410">
        <v>8178.1534929529498</v>
      </c>
      <c r="K12" s="412">
        <v>643.75901337710002</v>
      </c>
      <c r="L12" s="413">
        <v>585.2820059953001</v>
      </c>
      <c r="M12" s="410">
        <v>638.7668793546602</v>
      </c>
      <c r="N12" s="410">
        <v>580.07000700000003</v>
      </c>
      <c r="O12" s="410">
        <v>599.04464976989993</v>
      </c>
      <c r="P12" s="410">
        <v>632.75522325117004</v>
      </c>
      <c r="Q12" s="410">
        <v>648.00755713888998</v>
      </c>
      <c r="R12" s="411">
        <v>625.47016827958009</v>
      </c>
      <c r="S12" s="410">
        <v>796.34011462707019</v>
      </c>
      <c r="T12" s="410">
        <v>1027.2456613489387</v>
      </c>
      <c r="U12" s="410">
        <v>1128.8622685531532</v>
      </c>
      <c r="V12" s="411">
        <v>1130.7887517016982</v>
      </c>
      <c r="W12" s="412">
        <v>7187.7590133771</v>
      </c>
      <c r="X12" s="413">
        <v>6948.0097132952997</v>
      </c>
      <c r="Y12" s="410">
        <v>7215.9554664830102</v>
      </c>
      <c r="Z12" s="410">
        <v>6945.6826369999999</v>
      </c>
      <c r="AA12" s="410">
        <v>8019.9535971552705</v>
      </c>
      <c r="AB12" s="410">
        <v>8671.2065996605397</v>
      </c>
      <c r="AC12" s="410">
        <v>9641.0130698876947</v>
      </c>
      <c r="AD12" s="410">
        <v>9934.412412934229</v>
      </c>
    </row>
    <row r="13" spans="1:30" x14ac:dyDescent="0.25">
      <c r="B13" s="414" t="s">
        <v>505</v>
      </c>
      <c r="C13" s="995">
        <v>0.15779202170267706</v>
      </c>
      <c r="D13" s="995">
        <v>0.15088992654113387</v>
      </c>
      <c r="E13" s="995">
        <v>0.1377038605439789</v>
      </c>
      <c r="F13" s="995">
        <v>0.15678940932555036</v>
      </c>
      <c r="G13" s="995">
        <v>0.14905270580168428</v>
      </c>
      <c r="H13" s="995">
        <v>0.15033312618685807</v>
      </c>
      <c r="I13" s="995">
        <v>0.18668069984904079</v>
      </c>
      <c r="J13" s="995">
        <v>0.20345665785136083</v>
      </c>
      <c r="K13" s="995">
        <v>0.43302333344969468</v>
      </c>
      <c r="L13" s="995">
        <v>0.42480958565171106</v>
      </c>
      <c r="M13" s="995">
        <v>0.38010488005038484</v>
      </c>
      <c r="N13" s="995">
        <v>0.39113696030680745</v>
      </c>
      <c r="O13" s="995">
        <v>0.29735114201831281</v>
      </c>
      <c r="P13" s="995">
        <v>0.23347349940486933</v>
      </c>
      <c r="Q13" s="995">
        <v>0.30944565225508797</v>
      </c>
      <c r="R13" s="996">
        <v>0.31163481563295453</v>
      </c>
      <c r="S13" s="995">
        <v>6.3200926427925019E-2</v>
      </c>
      <c r="T13" s="995">
        <v>5.2578203111665736E-2</v>
      </c>
      <c r="U13" s="995">
        <v>5.0609091806006777E-2</v>
      </c>
      <c r="V13" s="996">
        <v>0.11035725310434176</v>
      </c>
      <c r="W13" s="997">
        <v>0.18297853579905674</v>
      </c>
      <c r="X13" s="995">
        <v>0.17615211062593758</v>
      </c>
      <c r="Y13" s="995">
        <v>0.15907097614469318</v>
      </c>
      <c r="Z13" s="995">
        <v>0.17599664891483452</v>
      </c>
      <c r="AA13" s="995">
        <v>0.15160511071393187</v>
      </c>
      <c r="AB13" s="995">
        <v>0.14481938197626409</v>
      </c>
      <c r="AC13" s="995">
        <v>0.17899961004100851</v>
      </c>
      <c r="AD13" s="995">
        <v>0.19967047024782897</v>
      </c>
    </row>
    <row r="14" spans="1:30" x14ac:dyDescent="0.25">
      <c r="B14" s="415"/>
      <c r="C14" s="416"/>
      <c r="D14" s="416"/>
      <c r="E14" s="416"/>
      <c r="F14" s="416"/>
      <c r="G14" s="416"/>
      <c r="H14" s="416"/>
      <c r="I14" s="416"/>
      <c r="J14" s="416"/>
      <c r="K14" s="416"/>
      <c r="L14" s="416"/>
      <c r="M14" s="416"/>
      <c r="N14" s="416"/>
      <c r="O14" s="416"/>
      <c r="P14" s="416"/>
      <c r="Q14" s="416"/>
      <c r="R14" s="416"/>
      <c r="S14" s="416"/>
      <c r="T14" s="416"/>
      <c r="U14" s="416"/>
      <c r="V14" s="416"/>
      <c r="W14" s="416"/>
      <c r="X14" s="416"/>
      <c r="Y14" s="416"/>
      <c r="Z14" s="416"/>
      <c r="AA14" s="416"/>
      <c r="AB14" s="416"/>
      <c r="AC14" s="416"/>
      <c r="AD14" s="416"/>
    </row>
    <row r="15" spans="1:30" x14ac:dyDescent="0.25">
      <c r="B15" s="417" t="s">
        <v>506</v>
      </c>
      <c r="C15" s="418"/>
      <c r="D15" s="418"/>
      <c r="E15" s="418"/>
      <c r="F15" s="418"/>
      <c r="G15" s="418"/>
      <c r="H15" s="418"/>
      <c r="I15" s="418"/>
      <c r="J15" s="418"/>
      <c r="K15" s="418"/>
      <c r="L15" s="418"/>
      <c r="M15" s="418"/>
      <c r="N15" s="418"/>
      <c r="O15" s="418"/>
      <c r="P15" s="418"/>
      <c r="Q15" s="418"/>
      <c r="R15" s="418"/>
      <c r="S15" s="418"/>
      <c r="T15" s="418"/>
      <c r="U15" s="418"/>
      <c r="V15" s="418"/>
      <c r="W15" s="418"/>
      <c r="X15" s="418"/>
      <c r="Y15" s="418"/>
      <c r="Z15" s="418"/>
      <c r="AA15" s="418"/>
      <c r="AB15" s="418"/>
      <c r="AC15" s="418"/>
      <c r="AD15" s="418"/>
    </row>
    <row r="16" spans="1:30" ht="30" x14ac:dyDescent="0.25">
      <c r="B16" s="419" t="s">
        <v>500</v>
      </c>
      <c r="C16" s="998">
        <v>0.11096061465836186</v>
      </c>
      <c r="D16" s="998">
        <v>0.10181222236634484</v>
      </c>
      <c r="E16" s="998">
        <v>9.3136800790826174E-2</v>
      </c>
      <c r="F16" s="998">
        <v>9.8256890992166099E-2</v>
      </c>
      <c r="G16" s="998">
        <v>0.10518467965639895</v>
      </c>
      <c r="H16" s="998">
        <v>0.10308345526127412</v>
      </c>
      <c r="I16" s="998">
        <v>0.13819609711898925</v>
      </c>
      <c r="J16" s="998">
        <v>0.15083891474815056</v>
      </c>
      <c r="K16" s="998">
        <v>0.42766456680088971</v>
      </c>
      <c r="L16" s="998">
        <v>0.39871570104034504</v>
      </c>
      <c r="M16" s="998">
        <v>0.3497707721992635</v>
      </c>
      <c r="N16" s="998">
        <v>0.34426061805868086</v>
      </c>
      <c r="O16" s="998">
        <v>0.23903481477790889</v>
      </c>
      <c r="P16" s="998">
        <v>0.21185775502856477</v>
      </c>
      <c r="Q16" s="998">
        <v>0.3247859338527242</v>
      </c>
      <c r="R16" s="999">
        <v>0.3341016770809519</v>
      </c>
      <c r="S16" s="998">
        <v>4.3357940365429705E-2</v>
      </c>
      <c r="T16" s="998">
        <v>6.2276388463107374E-2</v>
      </c>
      <c r="U16" s="998">
        <v>5.8354719556183252E-2</v>
      </c>
      <c r="V16" s="999">
        <v>5.2704489289607623E-2</v>
      </c>
      <c r="W16" s="998">
        <v>0.13571188429276279</v>
      </c>
      <c r="X16" s="998">
        <v>0.12687258765487006</v>
      </c>
      <c r="Y16" s="998">
        <v>0.1140688763529578</v>
      </c>
      <c r="Z16" s="998">
        <v>0.11674021748739401</v>
      </c>
      <c r="AA16" s="998">
        <v>0.11332913916239247</v>
      </c>
      <c r="AB16" s="998">
        <v>0.11047379547950005</v>
      </c>
      <c r="AC16" s="998">
        <v>0.14832435846901038</v>
      </c>
      <c r="AD16" s="998">
        <v>0.1567444824821313</v>
      </c>
    </row>
    <row r="17" spans="2:30" x14ac:dyDescent="0.25">
      <c r="B17" s="420" t="s">
        <v>501</v>
      </c>
      <c r="C17" s="1000">
        <v>0.33088224612631351</v>
      </c>
      <c r="D17" s="1000">
        <v>0.31854394561900351</v>
      </c>
      <c r="E17" s="1000">
        <v>0.32627692818816179</v>
      </c>
      <c r="F17" s="1000">
        <v>0.35473346771479047</v>
      </c>
      <c r="G17" s="1000">
        <v>0.27192529555193262</v>
      </c>
      <c r="H17" s="1000">
        <v>0.26593453203062645</v>
      </c>
      <c r="I17" s="1000">
        <v>0.29483056261060392</v>
      </c>
      <c r="J17" s="1000">
        <v>0.28961390048493285</v>
      </c>
      <c r="K17" s="1000">
        <v>0.17488540381370316</v>
      </c>
      <c r="L17" s="1000">
        <v>0.28106413108553874</v>
      </c>
      <c r="M17" s="1000">
        <v>0.14426411062729824</v>
      </c>
      <c r="N17" s="1000">
        <v>0.17274769619169653</v>
      </c>
      <c r="O17" s="1000">
        <v>0.12547918417721182</v>
      </c>
      <c r="P17" s="1000">
        <v>0.19091007936710747</v>
      </c>
      <c r="Q17" s="1000">
        <v>0.17310777857299836</v>
      </c>
      <c r="R17" s="1001">
        <v>0.20469241826843398</v>
      </c>
      <c r="S17" s="1000">
        <v>0.45043189462733563</v>
      </c>
      <c r="T17" s="1000">
        <v>0.58704329724775628</v>
      </c>
      <c r="U17" s="1000">
        <v>0.64070304553097335</v>
      </c>
      <c r="V17" s="1001">
        <v>0.4481673580046252</v>
      </c>
      <c r="W17" s="1000">
        <v>0.327949538656582</v>
      </c>
      <c r="X17" s="1000">
        <v>0.31741124026945405</v>
      </c>
      <c r="Y17" s="1000">
        <v>0.31979682745869731</v>
      </c>
      <c r="Z17" s="1000">
        <v>0.34759110273035249</v>
      </c>
      <c r="AA17" s="1000">
        <v>0.27085987611636814</v>
      </c>
      <c r="AB17" s="1000">
        <v>0.27323476644414524</v>
      </c>
      <c r="AC17" s="1000">
        <v>0.30043000227196337</v>
      </c>
      <c r="AD17" s="1000">
        <v>0.30897847509253934</v>
      </c>
    </row>
    <row r="18" spans="2:30" x14ac:dyDescent="0.25">
      <c r="B18" s="419" t="s">
        <v>502</v>
      </c>
      <c r="C18" s="998">
        <v>0.51720414919326052</v>
      </c>
      <c r="D18" s="998">
        <v>0.47885505387336097</v>
      </c>
      <c r="E18" s="998">
        <v>0.4544526648183323</v>
      </c>
      <c r="F18" s="998">
        <v>0.46846546020845642</v>
      </c>
      <c r="G18" s="998">
        <v>0.48927196961133662</v>
      </c>
      <c r="H18" s="998">
        <v>0.51427245881394423</v>
      </c>
      <c r="I18" s="998">
        <v>0.55322031074733757</v>
      </c>
      <c r="J18" s="998">
        <v>0.60622471539078027</v>
      </c>
      <c r="K18" s="998">
        <v>7.8310172195194974E-4</v>
      </c>
      <c r="L18" s="998">
        <v>4.5532616744008874E-4</v>
      </c>
      <c r="M18" s="998">
        <v>0</v>
      </c>
      <c r="N18" s="998">
        <v>0</v>
      </c>
      <c r="O18" s="998">
        <v>1.226145401374684E-3</v>
      </c>
      <c r="P18" s="998">
        <v>1.3783593088656191E-3</v>
      </c>
      <c r="Q18" s="998">
        <v>6.3304077980891309E-3</v>
      </c>
      <c r="R18" s="999">
        <v>2.3683932550459353E-2</v>
      </c>
      <c r="S18" s="998">
        <v>0.52407525170747948</v>
      </c>
      <c r="T18" s="998">
        <v>1.8266915388312494E-6</v>
      </c>
      <c r="U18" s="998">
        <v>0</v>
      </c>
      <c r="V18" s="999">
        <v>0</v>
      </c>
      <c r="W18" s="998">
        <v>0.48385132918967488</v>
      </c>
      <c r="X18" s="998">
        <v>0.44149302686221553</v>
      </c>
      <c r="Y18" s="998">
        <v>0.4217100885218602</v>
      </c>
      <c r="Z18" s="998">
        <v>0.44002597472277277</v>
      </c>
      <c r="AA18" s="998">
        <v>0.44973232808853247</v>
      </c>
      <c r="AB18" s="998">
        <v>0.4688506661686303</v>
      </c>
      <c r="AC18" s="998">
        <v>0.50514569433574563</v>
      </c>
      <c r="AD18" s="998">
        <v>0.54654920560345721</v>
      </c>
    </row>
    <row r="19" spans="2:30" x14ac:dyDescent="0.25">
      <c r="B19" s="420" t="s">
        <v>503</v>
      </c>
      <c r="C19" s="1000">
        <v>0.28395429204532879</v>
      </c>
      <c r="D19" s="1000">
        <v>0.28401918520965225</v>
      </c>
      <c r="E19" s="1000">
        <v>0.23019724080740525</v>
      </c>
      <c r="F19" s="1000">
        <v>0.33601166636639085</v>
      </c>
      <c r="G19" s="1000">
        <v>0.31205513660580636</v>
      </c>
      <c r="H19" s="1000">
        <v>0.29631150910971071</v>
      </c>
      <c r="I19" s="1000">
        <v>0.39220541110641516</v>
      </c>
      <c r="J19" s="1000">
        <v>0.44149537002229183</v>
      </c>
      <c r="K19" s="1000">
        <v>0.66214472147986791</v>
      </c>
      <c r="L19" s="1000">
        <v>0.67196097916627728</v>
      </c>
      <c r="M19" s="1000">
        <v>0.59032948615479508</v>
      </c>
      <c r="N19" s="1000">
        <v>0.69304076952122373</v>
      </c>
      <c r="O19" s="1000">
        <v>0.56154914953626933</v>
      </c>
      <c r="P19" s="1000">
        <v>0.43222761413068961</v>
      </c>
      <c r="Q19" s="1000">
        <v>0.50007660832216216</v>
      </c>
      <c r="R19" s="1001">
        <v>0.54507126866405187</v>
      </c>
      <c r="S19" s="1000">
        <v>0.76782699272877664</v>
      </c>
      <c r="T19" s="1000">
        <v>0.74613435246218973</v>
      </c>
      <c r="U19" s="1000">
        <v>0.67639522369344118</v>
      </c>
      <c r="V19" s="1001">
        <v>0.54979897965871416</v>
      </c>
      <c r="W19" s="1000">
        <v>0.34278279883674989</v>
      </c>
      <c r="X19" s="1000">
        <v>0.3437700501616705</v>
      </c>
      <c r="Y19" s="1000">
        <v>0.28437187681055576</v>
      </c>
      <c r="Z19" s="1000">
        <v>0.38520715183317494</v>
      </c>
      <c r="AA19" s="1000">
        <v>0.36486891666336424</v>
      </c>
      <c r="AB19" s="1000">
        <v>0.33006958170378342</v>
      </c>
      <c r="AC19" s="1000">
        <v>0.41481190689961994</v>
      </c>
      <c r="AD19" s="1000">
        <v>0.45629242882289395</v>
      </c>
    </row>
    <row r="20" spans="2:30" x14ac:dyDescent="0.25">
      <c r="B20" s="419" t="s">
        <v>309</v>
      </c>
      <c r="C20" s="998">
        <v>7.0391837228437865E-2</v>
      </c>
      <c r="D20" s="998">
        <v>7.5622800746106389E-2</v>
      </c>
      <c r="E20" s="998">
        <v>8.025268925699662E-2</v>
      </c>
      <c r="F20" s="998">
        <v>8.2960039748089021E-2</v>
      </c>
      <c r="G20" s="998">
        <v>8.9644086585872529E-2</v>
      </c>
      <c r="H20" s="998">
        <v>9.9982455103507673E-2</v>
      </c>
      <c r="I20" s="998">
        <v>0.11885961771243855</v>
      </c>
      <c r="J20" s="998">
        <v>0.13532508571132029</v>
      </c>
      <c r="K20" s="998">
        <v>0.30453732465570765</v>
      </c>
      <c r="L20" s="998">
        <v>0.3215280733969077</v>
      </c>
      <c r="M20" s="998">
        <v>0.33826487961840995</v>
      </c>
      <c r="N20" s="998">
        <v>0.33077791444573068</v>
      </c>
      <c r="O20" s="998">
        <v>0.32759852161452224</v>
      </c>
      <c r="P20" s="998">
        <v>0.19483798091635848</v>
      </c>
      <c r="Q20" s="998">
        <v>0.2040947490352461</v>
      </c>
      <c r="R20" s="999">
        <v>0.10198174430746712</v>
      </c>
      <c r="S20" s="998">
        <v>5.4836492109999128E-2</v>
      </c>
      <c r="T20" s="998">
        <v>7.0509967328282727E-2</v>
      </c>
      <c r="U20" s="998">
        <v>7.2335604991541763E-2</v>
      </c>
      <c r="V20" s="999">
        <v>0.29671729606990088</v>
      </c>
      <c r="W20" s="998">
        <v>9.6938548340134212E-2</v>
      </c>
      <c r="X20" s="998">
        <v>0.10106194676498426</v>
      </c>
      <c r="Y20" s="998">
        <v>0.10469858106055911</v>
      </c>
      <c r="Z20" s="998">
        <v>0.1067894940739775</v>
      </c>
      <c r="AA20" s="998">
        <v>0.1093859475900108</v>
      </c>
      <c r="AB20" s="998">
        <v>0.10743969162616278</v>
      </c>
      <c r="AC20" s="998">
        <v>0.12553384053540081</v>
      </c>
      <c r="AD20" s="998">
        <v>0.14009434555863323</v>
      </c>
    </row>
  </sheetData>
  <mergeCells count="4">
    <mergeCell ref="C5:J5"/>
    <mergeCell ref="K5:R5"/>
    <mergeCell ref="S5:V5"/>
    <mergeCell ref="W5:AD5"/>
  </mergeCells>
  <hyperlinks>
    <hyperlink ref="A1" location="Sommaire!A1" display="Retour sommair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showGridLines="0" zoomScaleNormal="100" workbookViewId="0">
      <selection activeCell="R29" sqref="R29"/>
    </sheetView>
  </sheetViews>
  <sheetFormatPr baseColWidth="10" defaultRowHeight="15" x14ac:dyDescent="0.25"/>
  <cols>
    <col min="1" max="1" width="23.42578125" customWidth="1"/>
    <col min="2" max="2" width="21.28515625" bestFit="1" customWidth="1"/>
    <col min="3" max="3" width="15.140625" customWidth="1"/>
    <col min="4" max="4" width="13.85546875" customWidth="1"/>
    <col min="5" max="5" width="16.7109375" customWidth="1"/>
    <col min="6" max="6" width="8.28515625" customWidth="1"/>
    <col min="7" max="7" width="23.7109375" customWidth="1"/>
    <col min="8" max="8" width="10.140625" customWidth="1"/>
    <col min="9" max="9" width="8.28515625" customWidth="1"/>
    <col min="10" max="10" width="8.140625" bestFit="1" customWidth="1"/>
    <col min="11" max="11" width="13.7109375" bestFit="1" customWidth="1"/>
    <col min="14" max="23" width="11.42578125" style="219"/>
  </cols>
  <sheetData>
    <row r="1" spans="1:13" ht="15" customHeight="1" x14ac:dyDescent="0.25">
      <c r="A1" s="1667" t="s">
        <v>949</v>
      </c>
      <c r="B1" s="1667"/>
      <c r="C1" s="1667"/>
      <c r="D1" s="1667"/>
      <c r="E1" s="1667"/>
      <c r="F1" s="1667"/>
      <c r="G1" s="1667"/>
      <c r="H1" s="1667"/>
      <c r="I1" s="219"/>
      <c r="J1" s="219"/>
      <c r="K1" s="219"/>
      <c r="L1" s="219"/>
      <c r="M1" s="219"/>
    </row>
    <row r="2" spans="1:13" ht="15" customHeight="1" x14ac:dyDescent="0.25">
      <c r="A2" s="1667"/>
      <c r="B2" s="1667"/>
      <c r="C2" s="1667"/>
      <c r="D2" s="1667"/>
      <c r="E2" s="1667"/>
      <c r="F2" s="1667"/>
      <c r="G2" s="1667"/>
      <c r="H2" s="1667"/>
      <c r="I2" s="219"/>
      <c r="J2" s="219"/>
      <c r="K2" s="219"/>
      <c r="L2" s="219"/>
      <c r="M2" s="219"/>
    </row>
    <row r="3" spans="1:13" x14ac:dyDescent="0.25">
      <c r="A3" s="2" t="s">
        <v>901</v>
      </c>
      <c r="B3" s="219"/>
      <c r="C3" s="219"/>
      <c r="D3" s="219"/>
      <c r="E3" s="219"/>
      <c r="F3" s="219"/>
      <c r="G3" s="219"/>
      <c r="H3" s="219"/>
      <c r="I3" s="219"/>
      <c r="J3" s="219"/>
      <c r="K3" s="219"/>
      <c r="L3" s="219"/>
      <c r="M3" s="219"/>
    </row>
    <row r="4" spans="1:13" x14ac:dyDescent="0.25">
      <c r="A4" s="219"/>
      <c r="B4" s="219"/>
      <c r="C4" s="219"/>
      <c r="D4" s="219"/>
      <c r="E4" s="219"/>
      <c r="F4" s="219"/>
      <c r="I4" s="219"/>
      <c r="J4" s="219"/>
      <c r="K4" s="219"/>
      <c r="L4" s="219"/>
      <c r="M4" s="219"/>
    </row>
    <row r="5" spans="1:13" x14ac:dyDescent="0.25">
      <c r="A5" s="1235"/>
      <c r="B5" s="1236">
        <v>2018</v>
      </c>
      <c r="C5" s="1236">
        <v>2019</v>
      </c>
      <c r="D5" s="1236">
        <v>2020</v>
      </c>
      <c r="E5" s="1236">
        <v>2021</v>
      </c>
      <c r="F5" s="219"/>
      <c r="I5" s="219"/>
      <c r="J5" s="219"/>
      <c r="K5" s="219"/>
      <c r="L5" s="219"/>
      <c r="M5" s="219"/>
    </row>
    <row r="6" spans="1:13" ht="28.5" x14ac:dyDescent="0.25">
      <c r="A6" s="1237" t="s">
        <v>950</v>
      </c>
      <c r="B6" s="1238">
        <v>4877.1382155021993</v>
      </c>
      <c r="C6" s="1238">
        <v>6200.3131586952086</v>
      </c>
      <c r="D6" s="1238">
        <v>6960.2289482167234</v>
      </c>
      <c r="E6" s="1238">
        <v>7287.796987499858</v>
      </c>
      <c r="F6" s="219"/>
      <c r="I6" s="219"/>
      <c r="J6" s="219"/>
      <c r="K6" s="219"/>
      <c r="L6" s="219"/>
      <c r="M6" s="219"/>
    </row>
    <row r="7" spans="1:13" ht="15" customHeight="1" x14ac:dyDescent="0.25">
      <c r="A7" s="1239" t="s">
        <v>951</v>
      </c>
      <c r="B7" s="1240">
        <v>1439.61953201642</v>
      </c>
      <c r="C7" s="1240">
        <v>1527.6655584922901</v>
      </c>
      <c r="D7" s="1240">
        <v>1708.8247683360698</v>
      </c>
      <c r="E7" s="1240">
        <v>1552.37354807817</v>
      </c>
      <c r="F7" s="219"/>
      <c r="L7" s="219"/>
      <c r="M7" s="219"/>
    </row>
    <row r="8" spans="1:13" ht="15" customHeight="1" x14ac:dyDescent="0.25">
      <c r="A8" s="1241" t="s">
        <v>946</v>
      </c>
      <c r="B8" s="1242">
        <v>95.412695235640001</v>
      </c>
      <c r="C8" s="1242">
        <v>114.15929119246998</v>
      </c>
      <c r="D8" s="1242">
        <v>125.89539812733001</v>
      </c>
      <c r="E8" s="1242">
        <v>87.633409408359995</v>
      </c>
      <c r="F8" s="219"/>
      <c r="L8" s="219"/>
      <c r="M8" s="219"/>
    </row>
    <row r="9" spans="1:13" ht="15" customHeight="1" x14ac:dyDescent="0.25">
      <c r="A9" s="1239" t="s">
        <v>316</v>
      </c>
      <c r="B9" s="1240">
        <v>471.37679312654006</v>
      </c>
      <c r="C9" s="1240">
        <v>505.31052162450004</v>
      </c>
      <c r="D9" s="1240">
        <v>526.14825163415003</v>
      </c>
      <c r="E9" s="1240">
        <v>556.71321874431999</v>
      </c>
      <c r="F9" s="219"/>
      <c r="L9" s="219"/>
      <c r="M9" s="219"/>
    </row>
    <row r="10" spans="1:13" ht="15" customHeight="1" x14ac:dyDescent="0.25">
      <c r="A10" s="1241" t="s">
        <v>315</v>
      </c>
      <c r="B10" s="1242">
        <v>340.06624559820995</v>
      </c>
      <c r="C10" s="1242">
        <v>323.75807051355997</v>
      </c>
      <c r="D10" s="1242">
        <v>319.91570248099003</v>
      </c>
      <c r="E10" s="1242">
        <v>449.89524814632</v>
      </c>
      <c r="F10" s="219"/>
      <c r="L10" s="219"/>
      <c r="M10" s="219"/>
    </row>
    <row r="11" spans="1:13" ht="15" customHeight="1" x14ac:dyDescent="0.25">
      <c r="A11" s="1243" t="s">
        <v>214</v>
      </c>
      <c r="B11" s="1244">
        <v>7223.6134814790094</v>
      </c>
      <c r="C11" s="1244">
        <v>8671.2066005180295</v>
      </c>
      <c r="D11" s="1244">
        <v>9641.0130687952624</v>
      </c>
      <c r="E11" s="1244">
        <v>9934.4124118770287</v>
      </c>
      <c r="F11" s="219"/>
      <c r="L11" s="219"/>
      <c r="M11" s="219"/>
    </row>
    <row r="12" spans="1:13" ht="15" customHeight="1" x14ac:dyDescent="0.25">
      <c r="A12" s="1065"/>
      <c r="B12" s="1057"/>
      <c r="C12" s="1065"/>
      <c r="D12" s="1065"/>
      <c r="E12" s="1065"/>
      <c r="F12" s="219"/>
      <c r="G12" s="219"/>
      <c r="H12" s="219"/>
      <c r="I12" s="219"/>
      <c r="J12" s="219"/>
      <c r="K12" s="219"/>
      <c r="L12" s="219"/>
      <c r="M12" s="219"/>
    </row>
    <row r="13" spans="1:13" ht="15" customHeight="1" x14ac:dyDescent="0.25">
      <c r="A13" s="1065"/>
      <c r="B13" s="1065"/>
      <c r="C13" s="1065"/>
      <c r="D13" s="1065"/>
      <c r="E13" s="1065"/>
      <c r="F13" s="219"/>
      <c r="G13" s="219"/>
      <c r="H13" s="219"/>
      <c r="I13" s="219"/>
      <c r="J13" s="219"/>
      <c r="K13" s="219"/>
      <c r="L13" s="219"/>
      <c r="M13" s="219"/>
    </row>
    <row r="14" spans="1:13" ht="15" customHeight="1" x14ac:dyDescent="0.25">
      <c r="A14" s="1218"/>
      <c r="B14" s="1062">
        <v>2018</v>
      </c>
      <c r="C14" s="1062">
        <v>2019</v>
      </c>
      <c r="D14" s="1062">
        <v>2020</v>
      </c>
      <c r="E14" s="1062">
        <v>2021</v>
      </c>
      <c r="F14" s="219"/>
      <c r="G14" s="219"/>
      <c r="H14" s="219"/>
      <c r="I14" s="219"/>
      <c r="J14" s="219"/>
      <c r="K14" s="219"/>
      <c r="L14" s="219"/>
      <c r="M14" s="219"/>
    </row>
    <row r="15" spans="1:13" ht="15" customHeight="1" x14ac:dyDescent="0.25">
      <c r="A15" s="1237"/>
      <c r="B15" s="1245">
        <v>0.67516599940001532</v>
      </c>
      <c r="C15" s="1245">
        <v>0.71504618034643452</v>
      </c>
      <c r="D15" s="1245">
        <v>0.72193958233960487</v>
      </c>
      <c r="E15" s="1245">
        <v>0.73359114614438348</v>
      </c>
      <c r="F15" s="219"/>
      <c r="G15" s="219"/>
      <c r="H15" s="219"/>
      <c r="I15" s="219"/>
      <c r="J15" s="219"/>
      <c r="K15" s="219"/>
      <c r="L15" s="219"/>
      <c r="M15" s="219"/>
    </row>
    <row r="16" spans="1:13" ht="15" customHeight="1" x14ac:dyDescent="0.25">
      <c r="A16" s="1239" t="s">
        <v>951</v>
      </c>
      <c r="B16" s="1246">
        <v>0.19929354411161862</v>
      </c>
      <c r="C16" s="1246">
        <v>0.17617681470085436</v>
      </c>
      <c r="D16" s="1246">
        <v>0.17724535338168607</v>
      </c>
      <c r="E16" s="1246">
        <v>0.15626224115904822</v>
      </c>
      <c r="F16" s="219"/>
      <c r="G16" s="219"/>
      <c r="H16" s="219"/>
      <c r="I16" s="219"/>
      <c r="J16" s="219"/>
      <c r="K16" s="219"/>
      <c r="L16" s="219"/>
      <c r="M16" s="219"/>
    </row>
    <row r="17" spans="1:13" ht="15" customHeight="1" x14ac:dyDescent="0.25">
      <c r="A17" s="1241" t="s">
        <v>946</v>
      </c>
      <c r="B17" s="1247">
        <v>1.3208444150600454E-2</v>
      </c>
      <c r="C17" s="1247">
        <v>1.3165329400137918E-2</v>
      </c>
      <c r="D17" s="1247">
        <v>1.3058316302340814E-2</v>
      </c>
      <c r="E17" s="1247">
        <v>8.8211970446878552E-3</v>
      </c>
      <c r="F17" s="219"/>
      <c r="G17" s="219"/>
      <c r="H17" s="219"/>
      <c r="I17" s="219"/>
      <c r="J17" s="219"/>
      <c r="K17" s="219"/>
      <c r="L17" s="219"/>
      <c r="M17" s="219"/>
    </row>
    <row r="18" spans="1:13" ht="15" customHeight="1" x14ac:dyDescent="0.25">
      <c r="A18" s="1239" t="s">
        <v>316</v>
      </c>
      <c r="B18" s="1246">
        <v>6.5254985518691869E-2</v>
      </c>
      <c r="C18" s="1246">
        <v>5.8274533741856885E-2</v>
      </c>
      <c r="D18" s="1246">
        <v>5.4573958968805479E-2</v>
      </c>
      <c r="E18" s="1246">
        <v>5.6038867289095504E-2</v>
      </c>
      <c r="F18" s="219"/>
      <c r="G18" s="219"/>
      <c r="H18" s="219"/>
      <c r="I18" s="219"/>
      <c r="J18" s="219"/>
      <c r="K18" s="219"/>
      <c r="L18" s="219"/>
      <c r="M18" s="219"/>
    </row>
    <row r="19" spans="1:13" ht="15" customHeight="1" x14ac:dyDescent="0.25">
      <c r="A19" s="1241" t="s">
        <v>315</v>
      </c>
      <c r="B19" s="1247">
        <v>4.707702681907374E-2</v>
      </c>
      <c r="C19" s="1247">
        <v>3.7337141810716193E-2</v>
      </c>
      <c r="D19" s="1247">
        <v>3.3182789007562934E-2</v>
      </c>
      <c r="E19" s="1247">
        <v>4.5286548362784937E-2</v>
      </c>
      <c r="F19" s="219"/>
      <c r="G19" s="219"/>
      <c r="H19" s="219"/>
      <c r="I19" s="219"/>
      <c r="J19" s="219"/>
      <c r="K19" s="219"/>
      <c r="L19" s="219"/>
      <c r="M19" s="219"/>
    </row>
    <row r="20" spans="1:13" ht="15" customHeight="1" x14ac:dyDescent="0.25">
      <c r="A20" s="1227" t="s">
        <v>214</v>
      </c>
      <c r="B20" s="1248">
        <v>1</v>
      </c>
      <c r="C20" s="1248">
        <v>0.99999999999999989</v>
      </c>
      <c r="D20" s="1248">
        <v>1</v>
      </c>
      <c r="E20" s="1248">
        <v>0.99999999999999989</v>
      </c>
      <c r="F20" s="219"/>
      <c r="G20" s="219"/>
      <c r="H20" s="219"/>
      <c r="I20" s="219"/>
      <c r="J20" s="219"/>
      <c r="K20" s="219"/>
      <c r="L20" s="219"/>
      <c r="M20" s="219"/>
    </row>
    <row r="21" spans="1:13" ht="15" customHeight="1" x14ac:dyDescent="0.25">
      <c r="A21" s="219"/>
      <c r="C21" s="219"/>
      <c r="D21" s="219"/>
      <c r="E21" s="219"/>
      <c r="F21" s="219"/>
      <c r="G21" s="219"/>
      <c r="H21" s="219"/>
      <c r="I21" s="219"/>
      <c r="J21" s="219"/>
      <c r="K21" s="219"/>
      <c r="L21" s="219"/>
      <c r="M21" s="219"/>
    </row>
    <row r="22" spans="1:13" ht="15" customHeight="1" x14ac:dyDescent="0.25">
      <c r="A22" s="219"/>
      <c r="C22" s="219"/>
      <c r="D22" s="219"/>
      <c r="E22" s="219"/>
      <c r="F22" s="219"/>
      <c r="G22" s="219"/>
      <c r="H22" s="219"/>
      <c r="I22" s="219"/>
      <c r="J22" s="219"/>
      <c r="K22" s="219"/>
      <c r="L22" s="219"/>
      <c r="M22" s="219"/>
    </row>
    <row r="23" spans="1:13" ht="15" customHeight="1" x14ac:dyDescent="0.25">
      <c r="A23" s="219"/>
      <c r="C23" s="219"/>
      <c r="D23" s="219"/>
      <c r="E23" s="219"/>
      <c r="F23" s="219"/>
      <c r="G23" s="219"/>
      <c r="H23" s="219"/>
      <c r="I23" s="219"/>
      <c r="J23" s="219"/>
      <c r="K23" s="219"/>
      <c r="L23" s="219"/>
      <c r="M23" s="219"/>
    </row>
    <row r="24" spans="1:13" ht="15" customHeight="1" x14ac:dyDescent="0.25">
      <c r="A24" s="219"/>
      <c r="C24" s="219"/>
      <c r="D24" s="219"/>
      <c r="E24" s="219"/>
      <c r="F24" s="219"/>
      <c r="G24" s="219"/>
      <c r="H24" s="219"/>
      <c r="I24" s="219"/>
      <c r="J24" s="219"/>
      <c r="K24" s="219"/>
      <c r="L24" s="219"/>
      <c r="M24" s="219"/>
    </row>
    <row r="25" spans="1:13" s="219" customFormat="1" ht="15" customHeight="1" x14ac:dyDescent="0.25"/>
    <row r="26" spans="1:13" s="219" customFormat="1" ht="15" customHeight="1" x14ac:dyDescent="0.3">
      <c r="A26"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2"/>
  <dimension ref="A1:AA14"/>
  <sheetViews>
    <sheetView showGridLines="0" workbookViewId="0"/>
  </sheetViews>
  <sheetFormatPr baseColWidth="10" defaultRowHeight="15" x14ac:dyDescent="0.25"/>
  <cols>
    <col min="3" max="3" width="52.85546875" customWidth="1"/>
    <col min="4" max="27" width="5.5703125" bestFit="1" customWidth="1"/>
  </cols>
  <sheetData>
    <row r="1" spans="1:27" x14ac:dyDescent="0.25">
      <c r="A1" s="2" t="s">
        <v>0</v>
      </c>
    </row>
    <row r="2" spans="1:27" ht="23.25" x14ac:dyDescent="0.35">
      <c r="B2" s="3" t="s">
        <v>778</v>
      </c>
    </row>
    <row r="3" spans="1:27" x14ac:dyDescent="0.25">
      <c r="B3" s="4" t="s">
        <v>717</v>
      </c>
    </row>
    <row r="4" spans="1:27" x14ac:dyDescent="0.25">
      <c r="B4" s="1812" t="s">
        <v>317</v>
      </c>
      <c r="C4" s="1813"/>
      <c r="D4" s="1816" t="s">
        <v>497</v>
      </c>
      <c r="E4" s="1817"/>
      <c r="F4" s="1817"/>
      <c r="G4" s="1817"/>
      <c r="H4" s="1817"/>
      <c r="I4" s="1817"/>
      <c r="J4" s="1817"/>
      <c r="K4" s="1818"/>
      <c r="L4" s="1816" t="s">
        <v>300</v>
      </c>
      <c r="M4" s="1817"/>
      <c r="N4" s="1817"/>
      <c r="O4" s="1817"/>
      <c r="P4" s="1817"/>
      <c r="Q4" s="1817"/>
      <c r="R4" s="1817"/>
      <c r="S4" s="1818"/>
      <c r="T4" s="1816" t="s">
        <v>659</v>
      </c>
      <c r="U4" s="1817"/>
      <c r="V4" s="1817"/>
      <c r="W4" s="1817"/>
      <c r="X4" s="1817"/>
      <c r="Y4" s="1817"/>
      <c r="Z4" s="1817"/>
      <c r="AA4" s="1817"/>
    </row>
    <row r="5" spans="1:27" x14ac:dyDescent="0.25">
      <c r="B5" s="1814"/>
      <c r="C5" s="1815"/>
      <c r="D5" s="795">
        <v>2014</v>
      </c>
      <c r="E5" s="796">
        <v>2015</v>
      </c>
      <c r="F5" s="797">
        <v>2016</v>
      </c>
      <c r="G5" s="795">
        <v>2017</v>
      </c>
      <c r="H5" s="795">
        <v>2018</v>
      </c>
      <c r="I5" s="796">
        <v>2019</v>
      </c>
      <c r="J5" s="796">
        <v>2020</v>
      </c>
      <c r="K5" s="477">
        <v>2021</v>
      </c>
      <c r="L5" s="797">
        <v>2014</v>
      </c>
      <c r="M5" s="795">
        <v>2015</v>
      </c>
      <c r="N5" s="795">
        <v>2016</v>
      </c>
      <c r="O5" s="795">
        <v>2017</v>
      </c>
      <c r="P5" s="795">
        <v>2018</v>
      </c>
      <c r="Q5" s="796">
        <v>2019</v>
      </c>
      <c r="R5" s="796">
        <v>2020</v>
      </c>
      <c r="S5" s="477">
        <v>2021</v>
      </c>
      <c r="T5" s="797">
        <v>2014</v>
      </c>
      <c r="U5" s="795">
        <v>2015</v>
      </c>
      <c r="V5" s="795">
        <v>2016</v>
      </c>
      <c r="W5" s="795">
        <v>2017</v>
      </c>
      <c r="X5" s="795">
        <v>2018</v>
      </c>
      <c r="Y5" s="796">
        <v>2019</v>
      </c>
      <c r="Z5" s="798">
        <v>2020</v>
      </c>
      <c r="AA5" s="799">
        <v>2021</v>
      </c>
    </row>
    <row r="6" spans="1:27" x14ac:dyDescent="0.25">
      <c r="B6" s="1810" t="s">
        <v>660</v>
      </c>
      <c r="C6" s="800" t="s">
        <v>661</v>
      </c>
      <c r="D6" s="801">
        <v>3893.9238051450002</v>
      </c>
      <c r="E6" s="802">
        <v>4068.2698538640002</v>
      </c>
      <c r="F6" s="802">
        <v>4328.1918054961698</v>
      </c>
      <c r="G6" s="802">
        <v>4454</v>
      </c>
      <c r="H6" s="802">
        <v>4230.9169756817</v>
      </c>
      <c r="I6" s="802">
        <v>4452.6704945456004</v>
      </c>
      <c r="J6" s="802">
        <v>5068.6232151166696</v>
      </c>
      <c r="K6" s="803">
        <v>5452.6111362375195</v>
      </c>
      <c r="L6" s="802">
        <v>292.76681695190001</v>
      </c>
      <c r="M6" s="802">
        <v>291.81124507440001</v>
      </c>
      <c r="N6" s="802">
        <v>349.41374545547995</v>
      </c>
      <c r="O6" s="802">
        <v>340</v>
      </c>
      <c r="P6" s="802">
        <v>380.52341327663004</v>
      </c>
      <c r="Q6" s="802">
        <v>423.04446632202007</v>
      </c>
      <c r="R6" s="802">
        <v>422.28892612837001</v>
      </c>
      <c r="S6" s="803">
        <v>430.60338843989996</v>
      </c>
      <c r="T6" s="802">
        <v>4186.6906220969004</v>
      </c>
      <c r="U6" s="802">
        <v>4360.0810989383999</v>
      </c>
      <c r="V6" s="802">
        <v>4677.60555095165</v>
      </c>
      <c r="W6" s="802">
        <v>4794</v>
      </c>
      <c r="X6" s="802">
        <v>4611.44038895833</v>
      </c>
      <c r="Y6" s="802">
        <v>4875.7149608676209</v>
      </c>
      <c r="Z6" s="802">
        <v>5490.9121412450395</v>
      </c>
      <c r="AA6" s="802">
        <v>5883.2145246774198</v>
      </c>
    </row>
    <row r="7" spans="1:27" x14ac:dyDescent="0.25">
      <c r="B7" s="1811"/>
      <c r="C7" s="804" t="s">
        <v>662</v>
      </c>
      <c r="D7" s="805">
        <v>3178.4710451320002</v>
      </c>
      <c r="E7" s="806">
        <v>3301.4994515634003</v>
      </c>
      <c r="F7" s="806">
        <v>3479.0898158019199</v>
      </c>
      <c r="G7" s="806">
        <v>3551</v>
      </c>
      <c r="H7" s="806">
        <v>3505.1509796956402</v>
      </c>
      <c r="I7" s="806">
        <v>3685.7023752954296</v>
      </c>
      <c r="J7" s="806">
        <v>3853.7082917528696</v>
      </c>
      <c r="K7" s="807">
        <v>4059.9763925680995</v>
      </c>
      <c r="L7" s="806">
        <v>251.99403921750002</v>
      </c>
      <c r="M7" s="806">
        <v>252.22139288990002</v>
      </c>
      <c r="N7" s="806">
        <v>297.57288830217999</v>
      </c>
      <c r="O7" s="806">
        <v>277</v>
      </c>
      <c r="P7" s="806">
        <v>280.64929890136</v>
      </c>
      <c r="Q7" s="806">
        <v>305.05387156532993</v>
      </c>
      <c r="R7" s="806">
        <v>294.96131630795003</v>
      </c>
      <c r="S7" s="807">
        <v>292.21078567530003</v>
      </c>
      <c r="T7" s="806">
        <v>3430.4650843495001</v>
      </c>
      <c r="U7" s="806">
        <v>3553.7208444533003</v>
      </c>
      <c r="V7" s="806">
        <v>3776.6627041041002</v>
      </c>
      <c r="W7" s="806">
        <v>3828</v>
      </c>
      <c r="X7" s="806">
        <v>3785.8002785970002</v>
      </c>
      <c r="Y7" s="806">
        <v>3990.7562468607593</v>
      </c>
      <c r="Z7" s="806">
        <v>4148.6696080608199</v>
      </c>
      <c r="AA7" s="806">
        <v>4352.1871782433991</v>
      </c>
    </row>
    <row r="8" spans="1:27" x14ac:dyDescent="0.25">
      <c r="B8" s="1818"/>
      <c r="C8" s="808" t="s">
        <v>663</v>
      </c>
      <c r="D8" s="809">
        <v>2484.5699767860001</v>
      </c>
      <c r="E8" s="810">
        <v>2592.2827830117003</v>
      </c>
      <c r="F8" s="810">
        <v>2712.7767352776405</v>
      </c>
      <c r="G8" s="810">
        <v>2844</v>
      </c>
      <c r="H8" s="810">
        <v>2999.72631736739</v>
      </c>
      <c r="I8" s="810">
        <v>3190.5600203672993</v>
      </c>
      <c r="J8" s="810">
        <v>3351.6158793986297</v>
      </c>
      <c r="K8" s="811">
        <v>3522.0158844258203</v>
      </c>
      <c r="L8" s="810">
        <v>158.92756837330001</v>
      </c>
      <c r="M8" s="810">
        <v>160.62464838970001</v>
      </c>
      <c r="N8" s="810">
        <v>163.93482585521997</v>
      </c>
      <c r="O8" s="810">
        <v>170</v>
      </c>
      <c r="P8" s="810">
        <v>178.49778151888003</v>
      </c>
      <c r="Q8" s="810">
        <v>193.79312227778001</v>
      </c>
      <c r="R8" s="810">
        <v>190.89840559980001</v>
      </c>
      <c r="S8" s="811">
        <v>191.81479761359</v>
      </c>
      <c r="T8" s="810">
        <v>2643.4975451593</v>
      </c>
      <c r="U8" s="810">
        <v>2752.9074314014001</v>
      </c>
      <c r="V8" s="810">
        <v>2876.7115611328604</v>
      </c>
      <c r="W8" s="810">
        <v>3014</v>
      </c>
      <c r="X8" s="810">
        <v>3178.22409888627</v>
      </c>
      <c r="Y8" s="810">
        <v>3384.3531426450795</v>
      </c>
      <c r="Z8" s="810">
        <v>3542.5142849984295</v>
      </c>
      <c r="AA8" s="810">
        <v>3713.8306820394105</v>
      </c>
    </row>
    <row r="9" spans="1:27" x14ac:dyDescent="0.25">
      <c r="B9" s="1810" t="s">
        <v>579</v>
      </c>
      <c r="C9" s="800" t="s">
        <v>661</v>
      </c>
      <c r="D9" s="801">
        <v>3503.0369234029999</v>
      </c>
      <c r="E9" s="802">
        <v>3576.9394410660002</v>
      </c>
      <c r="F9" s="802">
        <v>3751.0381935284809</v>
      </c>
      <c r="G9" s="802">
        <v>3836.6995979074904</v>
      </c>
      <c r="H9" s="802">
        <v>4039.1109632847702</v>
      </c>
      <c r="I9" s="802">
        <v>4267.1172267934699</v>
      </c>
      <c r="J9" s="802">
        <v>5053.4784810859801</v>
      </c>
      <c r="K9" s="803">
        <v>5319.9274166703399</v>
      </c>
      <c r="L9" s="802">
        <v>203.21445925399996</v>
      </c>
      <c r="M9" s="802">
        <v>190.95139003540001</v>
      </c>
      <c r="N9" s="802">
        <v>185.80633804382001</v>
      </c>
      <c r="O9" s="802">
        <v>176.81453086175998</v>
      </c>
      <c r="P9" s="802">
        <v>186.15447791746999</v>
      </c>
      <c r="Q9" s="802">
        <v>197.55574103974999</v>
      </c>
      <c r="R9" s="802">
        <v>207.80033433424001</v>
      </c>
      <c r="S9" s="803">
        <v>223.58801858542998</v>
      </c>
      <c r="T9" s="802">
        <v>3706.2513826569998</v>
      </c>
      <c r="U9" s="802">
        <v>3767.8908311014002</v>
      </c>
      <c r="V9" s="802">
        <v>3936.8445315723011</v>
      </c>
      <c r="W9" s="802">
        <v>4013.5141287692504</v>
      </c>
      <c r="X9" s="802">
        <v>4225.2654412022403</v>
      </c>
      <c r="Y9" s="802">
        <v>4464.6729678332194</v>
      </c>
      <c r="Z9" s="802">
        <v>5261.2788154202199</v>
      </c>
      <c r="AA9" s="802">
        <v>5543.5154352557702</v>
      </c>
    </row>
    <row r="10" spans="1:27" x14ac:dyDescent="0.25">
      <c r="B10" s="1811"/>
      <c r="C10" s="804" t="s">
        <v>662</v>
      </c>
      <c r="D10" s="805">
        <v>2850.3066540707</v>
      </c>
      <c r="E10" s="806">
        <v>2975.9702711794093</v>
      </c>
      <c r="F10" s="806">
        <v>3211.40934015517</v>
      </c>
      <c r="G10" s="806">
        <v>3335.0688330850703</v>
      </c>
      <c r="H10" s="806">
        <v>3527.7559153058901</v>
      </c>
      <c r="I10" s="806">
        <v>3701.9503641154997</v>
      </c>
      <c r="J10" s="806">
        <v>4202.5593675289801</v>
      </c>
      <c r="K10" s="807">
        <v>4383.3064997330894</v>
      </c>
      <c r="L10" s="806">
        <v>70.730150608999992</v>
      </c>
      <c r="M10" s="806">
        <v>73.180090340600998</v>
      </c>
      <c r="N10" s="806">
        <v>87.739307410980018</v>
      </c>
      <c r="O10" s="806">
        <v>90.998506836320004</v>
      </c>
      <c r="P10" s="806">
        <v>114.51422359950003</v>
      </c>
      <c r="Q10" s="806">
        <v>131.05272365883999</v>
      </c>
      <c r="R10" s="806">
        <v>137.2227802452</v>
      </c>
      <c r="S10" s="807">
        <v>153.87829105788001</v>
      </c>
      <c r="T10" s="806">
        <v>2921.0368046796998</v>
      </c>
      <c r="U10" s="806">
        <v>3049.1503615200104</v>
      </c>
      <c r="V10" s="806">
        <v>3299.14864756615</v>
      </c>
      <c r="W10" s="806">
        <v>3426.0673399213902</v>
      </c>
      <c r="X10" s="806">
        <v>3642.27013890539</v>
      </c>
      <c r="Y10" s="806">
        <v>3833.0030877743397</v>
      </c>
      <c r="Z10" s="806">
        <v>4339.78214777418</v>
      </c>
      <c r="AA10" s="806">
        <v>4537.1847907909696</v>
      </c>
    </row>
    <row r="11" spans="1:27" x14ac:dyDescent="0.25">
      <c r="B11" s="1818"/>
      <c r="C11" s="808" t="s">
        <v>663</v>
      </c>
      <c r="D11" s="809">
        <v>2175.2035809958002</v>
      </c>
      <c r="E11" s="810">
        <v>2327.2752749843003</v>
      </c>
      <c r="F11" s="810">
        <v>2468.2597775199788</v>
      </c>
      <c r="G11" s="810">
        <v>2562.2855838006403</v>
      </c>
      <c r="H11" s="810">
        <v>2651.3109826760401</v>
      </c>
      <c r="I11" s="810">
        <v>2850.0909537903499</v>
      </c>
      <c r="J11" s="810">
        <v>3243.2477926003999</v>
      </c>
      <c r="K11" s="811">
        <v>3398.6365736262796</v>
      </c>
      <c r="L11" s="810">
        <v>53.542443205199994</v>
      </c>
      <c r="M11" s="810">
        <v>56.787255825500999</v>
      </c>
      <c r="N11" s="810">
        <v>68.463813813780007</v>
      </c>
      <c r="O11" s="810">
        <v>73.607648971489994</v>
      </c>
      <c r="P11" s="810">
        <v>89.74919414319001</v>
      </c>
      <c r="Q11" s="810">
        <v>107.69654061266002</v>
      </c>
      <c r="R11" s="810">
        <v>116.35600666758999</v>
      </c>
      <c r="S11" s="811">
        <v>124.90467204001999</v>
      </c>
      <c r="T11" s="810">
        <v>2228.7460242010002</v>
      </c>
      <c r="U11" s="810">
        <v>2384.062530809801</v>
      </c>
      <c r="V11" s="810">
        <v>2536.723591333759</v>
      </c>
      <c r="W11" s="810">
        <v>2635.8932327721304</v>
      </c>
      <c r="X11" s="810">
        <v>2741.06017681923</v>
      </c>
      <c r="Y11" s="810">
        <v>2957.78749440301</v>
      </c>
      <c r="Z11" s="810">
        <v>3359.6037992679899</v>
      </c>
      <c r="AA11" s="810">
        <v>3523.5412456662998</v>
      </c>
    </row>
    <row r="12" spans="1:27" x14ac:dyDescent="0.25">
      <c r="B12" s="1810" t="s">
        <v>779</v>
      </c>
      <c r="C12" s="812" t="s">
        <v>661</v>
      </c>
      <c r="D12" s="813">
        <v>1.1115851446299561</v>
      </c>
      <c r="E12" s="814">
        <v>1.1373605622608958</v>
      </c>
      <c r="F12" s="814">
        <v>1.1538650320765673</v>
      </c>
      <c r="G12" s="814">
        <v>1.1608935978279824</v>
      </c>
      <c r="H12" s="814">
        <v>1.0474871857050803</v>
      </c>
      <c r="I12" s="814">
        <v>1.0434844551696474</v>
      </c>
      <c r="J12" s="814">
        <v>1.0029968929495541</v>
      </c>
      <c r="K12" s="815">
        <v>1.0249408890714198</v>
      </c>
      <c r="L12" s="814">
        <v>1.4406790640127018</v>
      </c>
      <c r="M12" s="814">
        <v>1.528196495559953</v>
      </c>
      <c r="N12" s="814">
        <v>1.8805265155867572</v>
      </c>
      <c r="O12" s="814">
        <v>1.9229188819657834</v>
      </c>
      <c r="P12" s="814">
        <v>2.0441271009625237</v>
      </c>
      <c r="Q12" s="814">
        <v>2.1413929258421285</v>
      </c>
      <c r="R12" s="814">
        <v>2.0321859802647486</v>
      </c>
      <c r="S12" s="815">
        <v>1.9258786368079566</v>
      </c>
      <c r="T12" s="814">
        <v>1.1296294260254616</v>
      </c>
      <c r="U12" s="814">
        <v>1.1571675758089561</v>
      </c>
      <c r="V12" s="814">
        <v>1.1881611055348185</v>
      </c>
      <c r="W12" s="814">
        <v>1.1944644633579717</v>
      </c>
      <c r="X12" s="814">
        <v>1.0913966123856609</v>
      </c>
      <c r="Y12" s="814">
        <v>1.0920654202437334</v>
      </c>
      <c r="Z12" s="814">
        <v>1.0436459145924353</v>
      </c>
      <c r="AA12" s="814">
        <v>1.0612786404924976</v>
      </c>
    </row>
    <row r="13" spans="1:27" x14ac:dyDescent="0.25">
      <c r="B13" s="1811"/>
      <c r="C13" s="804" t="s">
        <v>664</v>
      </c>
      <c r="D13" s="816">
        <v>1.1151330122997918</v>
      </c>
      <c r="E13" s="817">
        <v>1.1093858979495048</v>
      </c>
      <c r="F13" s="817">
        <v>1.0833529604275909</v>
      </c>
      <c r="G13" s="817">
        <v>1.0647456402616988</v>
      </c>
      <c r="H13" s="817">
        <v>0.99359226200651418</v>
      </c>
      <c r="I13" s="817">
        <v>0.99561096524211445</v>
      </c>
      <c r="J13" s="817">
        <v>0.91699080363468422</v>
      </c>
      <c r="K13" s="818">
        <v>0.92623602588943343</v>
      </c>
      <c r="L13" s="817">
        <v>3.5627527588699248</v>
      </c>
      <c r="M13" s="817">
        <v>3.4465848800676491</v>
      </c>
      <c r="N13" s="817">
        <v>3.3915572972136387</v>
      </c>
      <c r="O13" s="817">
        <v>3.0440059911998656</v>
      </c>
      <c r="P13" s="817">
        <v>2.4507811351269146</v>
      </c>
      <c r="Q13" s="817">
        <v>2.3277186696207433</v>
      </c>
      <c r="R13" s="817">
        <v>2.1495069242941365</v>
      </c>
      <c r="S13" s="818">
        <v>1.8989734267674407</v>
      </c>
      <c r="T13" s="817">
        <v>1.1743998154537667</v>
      </c>
      <c r="U13" s="817">
        <v>1.1654790427198742</v>
      </c>
      <c r="V13" s="817">
        <v>1.1447385697186521</v>
      </c>
      <c r="W13" s="817">
        <v>1.1173160420389845</v>
      </c>
      <c r="X13" s="817">
        <v>1.0394067804467533</v>
      </c>
      <c r="Y13" s="817">
        <v>1.0411565437005739</v>
      </c>
      <c r="Z13" s="817">
        <v>0.95596264208529935</v>
      </c>
      <c r="AA13" s="817">
        <v>0.95922634385025352</v>
      </c>
    </row>
    <row r="14" spans="1:27" x14ac:dyDescent="0.25">
      <c r="B14" s="1811"/>
      <c r="C14" s="819" t="s">
        <v>663</v>
      </c>
      <c r="D14" s="816">
        <v>1.1422241111099003</v>
      </c>
      <c r="E14" s="817">
        <v>1.1138702889494616</v>
      </c>
      <c r="F14" s="817">
        <v>1.0990645150014735</v>
      </c>
      <c r="G14" s="817">
        <v>1.1099465328847116</v>
      </c>
      <c r="H14" s="817">
        <v>1.131412473666022</v>
      </c>
      <c r="I14" s="817">
        <v>1.1194590180092878</v>
      </c>
      <c r="J14" s="817">
        <v>1.0334134465597959</v>
      </c>
      <c r="K14" s="818">
        <v>1.036302590208372</v>
      </c>
      <c r="L14" s="817">
        <v>2.9682539469522209</v>
      </c>
      <c r="M14" s="817">
        <v>2.8285333752220088</v>
      </c>
      <c r="N14" s="817">
        <v>2.3944740545877115</v>
      </c>
      <c r="O14" s="817">
        <v>2.3095425866114141</v>
      </c>
      <c r="P14" s="817">
        <v>1.9888510779728721</v>
      </c>
      <c r="Q14" s="817">
        <v>1.7994368359033355</v>
      </c>
      <c r="R14" s="817">
        <v>1.6406407461641874</v>
      </c>
      <c r="S14" s="818">
        <v>1.5356895341123167</v>
      </c>
      <c r="T14" s="817">
        <v>1.1860918724945284</v>
      </c>
      <c r="U14" s="817">
        <v>1.1547127627001934</v>
      </c>
      <c r="V14" s="817">
        <v>1.1340264153968556</v>
      </c>
      <c r="W14" s="817">
        <v>1.1434454030712846</v>
      </c>
      <c r="X14" s="817">
        <v>1.1594871669597315</v>
      </c>
      <c r="Y14" s="817">
        <v>1.1442178145148207</v>
      </c>
      <c r="Z14" s="817">
        <v>1.0544440644370903</v>
      </c>
      <c r="AA14" s="817">
        <v>1.0540051678427642</v>
      </c>
    </row>
  </sheetData>
  <mergeCells count="7">
    <mergeCell ref="B12:B14"/>
    <mergeCell ref="B4:C5"/>
    <mergeCell ref="D4:K4"/>
    <mergeCell ref="L4:S4"/>
    <mergeCell ref="T4:AA4"/>
    <mergeCell ref="B6:B8"/>
    <mergeCell ref="B9:B11"/>
  </mergeCells>
  <hyperlinks>
    <hyperlink ref="A1" location="Sommaire!A1" display="Retour sommaire"/>
  </hyperlink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3"/>
  <dimension ref="A1:Q32"/>
  <sheetViews>
    <sheetView showGridLines="0" workbookViewId="0">
      <selection activeCell="W29" sqref="W29"/>
    </sheetView>
  </sheetViews>
  <sheetFormatPr baseColWidth="10" defaultRowHeight="15" x14ac:dyDescent="0.25"/>
  <cols>
    <col min="2" max="2" width="26.85546875" customWidth="1"/>
    <col min="3" max="17" width="5.42578125" bestFit="1" customWidth="1"/>
  </cols>
  <sheetData>
    <row r="1" spans="1:2" x14ac:dyDescent="0.25">
      <c r="A1" s="2" t="s">
        <v>0</v>
      </c>
    </row>
    <row r="2" spans="1:2" ht="23.25" x14ac:dyDescent="0.35">
      <c r="B2" s="3" t="s">
        <v>129</v>
      </c>
    </row>
    <row r="3" spans="1:2" x14ac:dyDescent="0.25">
      <c r="B3" s="4" t="s">
        <v>718</v>
      </c>
    </row>
    <row r="30" spans="2:17" x14ac:dyDescent="0.25">
      <c r="B30" s="349" t="s">
        <v>317</v>
      </c>
      <c r="C30" s="366">
        <v>2007</v>
      </c>
      <c r="D30" s="367">
        <v>2008</v>
      </c>
      <c r="E30" s="368">
        <v>2009</v>
      </c>
      <c r="F30" s="368">
        <v>2010</v>
      </c>
      <c r="G30" s="369">
        <v>2011</v>
      </c>
      <c r="H30" s="369">
        <v>2012</v>
      </c>
      <c r="I30" s="369">
        <v>2013</v>
      </c>
      <c r="J30" s="369">
        <v>2014</v>
      </c>
      <c r="K30" s="370">
        <v>2015</v>
      </c>
      <c r="L30" s="370">
        <v>2016</v>
      </c>
      <c r="M30" s="370">
        <v>2017</v>
      </c>
      <c r="N30" s="371">
        <v>2018</v>
      </c>
      <c r="O30" s="371">
        <v>2019</v>
      </c>
      <c r="P30" s="371">
        <v>2020</v>
      </c>
      <c r="Q30" s="371">
        <v>2021</v>
      </c>
    </row>
    <row r="31" spans="2:17" x14ac:dyDescent="0.25">
      <c r="B31" s="343" t="s">
        <v>333</v>
      </c>
      <c r="C31" s="372">
        <v>2142</v>
      </c>
      <c r="D31" s="373">
        <v>2288</v>
      </c>
      <c r="E31" s="373">
        <v>2218</v>
      </c>
      <c r="F31" s="373">
        <v>2394</v>
      </c>
      <c r="G31" s="373">
        <v>2434</v>
      </c>
      <c r="H31" s="373">
        <v>2409</v>
      </c>
      <c r="I31" s="373">
        <v>2386</v>
      </c>
      <c r="J31" s="373">
        <v>2411</v>
      </c>
      <c r="K31" s="373">
        <v>2484</v>
      </c>
      <c r="L31" s="373">
        <v>2620.3112514705813</v>
      </c>
      <c r="M31" s="373">
        <v>2729.6184159503259</v>
      </c>
      <c r="N31" s="373">
        <v>2947.0002810000001</v>
      </c>
      <c r="O31" s="373">
        <v>3109.8626192111633</v>
      </c>
      <c r="P31" s="373">
        <v>3301.1965163182981</v>
      </c>
      <c r="Q31" s="373">
        <v>3512.2123185724381</v>
      </c>
    </row>
    <row r="32" spans="2:17" x14ac:dyDescent="0.25">
      <c r="B32" s="345" t="s">
        <v>59</v>
      </c>
      <c r="C32" s="374">
        <v>1657</v>
      </c>
      <c r="D32" s="375">
        <v>1785</v>
      </c>
      <c r="E32" s="375">
        <v>1893</v>
      </c>
      <c r="F32" s="375">
        <v>2134</v>
      </c>
      <c r="G32" s="375">
        <v>2140</v>
      </c>
      <c r="H32" s="375">
        <v>2263</v>
      </c>
      <c r="I32" s="375">
        <v>2356</v>
      </c>
      <c r="J32" s="375">
        <v>2389</v>
      </c>
      <c r="K32" s="375">
        <v>2569</v>
      </c>
      <c r="L32" s="375">
        <v>2728.3816611773113</v>
      </c>
      <c r="M32" s="375">
        <v>2816.6065739634578</v>
      </c>
      <c r="N32" s="375">
        <v>3000.3008180000002</v>
      </c>
      <c r="O32" s="375">
        <v>3154.4933987325912</v>
      </c>
      <c r="P32" s="375">
        <v>3589.2057092689961</v>
      </c>
      <c r="Q32" s="375">
        <v>3752.1387089744499</v>
      </c>
    </row>
  </sheetData>
  <hyperlinks>
    <hyperlink ref="A1" location="Sommaire!A1" display="Retour sommaire"/>
  </hyperlinks>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4"/>
  <dimension ref="A1:X32"/>
  <sheetViews>
    <sheetView showGridLines="0" workbookViewId="0"/>
  </sheetViews>
  <sheetFormatPr baseColWidth="10" defaultRowHeight="15" x14ac:dyDescent="0.25"/>
  <cols>
    <col min="2" max="2" width="34.85546875" customWidth="1"/>
    <col min="3" max="24" width="5.5703125" bestFit="1" customWidth="1"/>
  </cols>
  <sheetData>
    <row r="1" spans="1:2" x14ac:dyDescent="0.25">
      <c r="A1" s="2" t="s">
        <v>0</v>
      </c>
    </row>
    <row r="2" spans="1:2" ht="23.25" x14ac:dyDescent="0.35">
      <c r="B2" s="3" t="s">
        <v>131</v>
      </c>
    </row>
    <row r="3" spans="1:2" x14ac:dyDescent="0.25">
      <c r="B3" s="4" t="s">
        <v>719</v>
      </c>
    </row>
    <row r="30" spans="2:24" x14ac:dyDescent="0.25">
      <c r="B30" s="349" t="s">
        <v>317</v>
      </c>
      <c r="C30" s="376">
        <v>2000</v>
      </c>
      <c r="D30" s="376">
        <v>2001</v>
      </c>
      <c r="E30" s="376">
        <v>2002</v>
      </c>
      <c r="F30" s="376">
        <v>2003</v>
      </c>
      <c r="G30" s="376">
        <v>2004</v>
      </c>
      <c r="H30" s="376">
        <v>2005</v>
      </c>
      <c r="I30" s="376">
        <v>2006</v>
      </c>
      <c r="J30" s="376">
        <v>2007</v>
      </c>
      <c r="K30" s="376">
        <v>2008</v>
      </c>
      <c r="L30" s="376">
        <v>2009</v>
      </c>
      <c r="M30" s="376">
        <v>2010</v>
      </c>
      <c r="N30" s="376">
        <v>2011</v>
      </c>
      <c r="O30" s="376">
        <v>2012</v>
      </c>
      <c r="P30" s="376">
        <v>2013</v>
      </c>
      <c r="Q30" s="376">
        <v>2014</v>
      </c>
      <c r="R30" s="376">
        <v>2015</v>
      </c>
      <c r="S30" s="376">
        <v>2016</v>
      </c>
      <c r="T30" s="376">
        <v>2017</v>
      </c>
      <c r="U30" s="377">
        <v>2018</v>
      </c>
      <c r="V30" s="377">
        <v>2019</v>
      </c>
      <c r="W30" s="377">
        <v>2020</v>
      </c>
      <c r="X30" s="377">
        <v>2021</v>
      </c>
    </row>
    <row r="31" spans="2:24" x14ac:dyDescent="0.25">
      <c r="B31" s="378" t="s">
        <v>489</v>
      </c>
      <c r="C31" s="379">
        <v>1.2942860192601915</v>
      </c>
      <c r="D31" s="379">
        <v>1.2258152228730057</v>
      </c>
      <c r="E31" s="379">
        <v>1.2264429741760197</v>
      </c>
      <c r="F31" s="379">
        <v>1.2084417640736065</v>
      </c>
      <c r="G31" s="379">
        <v>1.2406622762466537</v>
      </c>
      <c r="H31" s="379">
        <v>1.197266951079212</v>
      </c>
      <c r="I31" s="379">
        <v>1.2426898784388882</v>
      </c>
      <c r="J31" s="379">
        <v>1.2924787903623904</v>
      </c>
      <c r="K31" s="379">
        <v>1.2817583872936653</v>
      </c>
      <c r="L31" s="379">
        <v>1.1715262923447891</v>
      </c>
      <c r="M31" s="379">
        <v>1.1218851674993144</v>
      </c>
      <c r="N31" s="379">
        <v>1.1372705903250897</v>
      </c>
      <c r="O31" s="379">
        <v>1.0644887038668989</v>
      </c>
      <c r="P31" s="379">
        <v>1.0125631286212375</v>
      </c>
      <c r="Q31" s="379">
        <v>1.0091938715161919</v>
      </c>
      <c r="R31" s="379">
        <v>0.9671740528855276</v>
      </c>
      <c r="S31" s="379">
        <v>0.96039028877649613</v>
      </c>
      <c r="T31" s="379">
        <v>0.9739851617723877</v>
      </c>
      <c r="U31" s="379">
        <v>0.97687471665195214</v>
      </c>
      <c r="V31" s="379">
        <v>0.98585168079940833</v>
      </c>
      <c r="W31" s="379">
        <v>0.9197568441934314</v>
      </c>
      <c r="X31" s="379">
        <v>0.93605609786542532</v>
      </c>
    </row>
    <row r="32" spans="2:24" ht="45" x14ac:dyDescent="0.25">
      <c r="B32" s="380" t="s">
        <v>490</v>
      </c>
      <c r="C32" s="381">
        <v>1.6244053684697948</v>
      </c>
      <c r="D32" s="381">
        <v>1.5147700377055116</v>
      </c>
      <c r="E32" s="381">
        <v>1.5321357112918641</v>
      </c>
      <c r="F32" s="381">
        <v>1.5083749319987709</v>
      </c>
      <c r="G32" s="381">
        <v>1.5393516531240801</v>
      </c>
      <c r="H32" s="381">
        <v>1.3824486730242205</v>
      </c>
      <c r="I32" s="381">
        <v>1.4270327927266448</v>
      </c>
      <c r="J32" s="381">
        <v>1.4703271410890759</v>
      </c>
      <c r="K32" s="381">
        <v>1.4535415947300072</v>
      </c>
      <c r="L32" s="381">
        <v>1.3189235432012758</v>
      </c>
      <c r="M32" s="381">
        <v>1.245567521012569</v>
      </c>
      <c r="N32" s="381">
        <v>1.2692400703234077</v>
      </c>
      <c r="O32" s="381">
        <v>1.2000228009366964</v>
      </c>
      <c r="P32" s="381">
        <v>1.1291715552267183</v>
      </c>
      <c r="Q32" s="381">
        <v>1.1237500634153472</v>
      </c>
      <c r="R32" s="381">
        <v>1.0660740160438404</v>
      </c>
      <c r="S32" s="381">
        <v>1.0517924537815151</v>
      </c>
      <c r="T32" s="381">
        <v>1.0664731257799911</v>
      </c>
      <c r="U32" s="381">
        <v>1.0668807960797162</v>
      </c>
      <c r="V32" s="381">
        <v>1.0747778517736886</v>
      </c>
      <c r="W32" s="381">
        <v>0.99848491189261024</v>
      </c>
      <c r="X32" s="381">
        <v>1.016724456406737</v>
      </c>
    </row>
  </sheetData>
  <hyperlinks>
    <hyperlink ref="A1" location="Sommaire!A1" display="Retour sommaire"/>
  </hyperlinks>
  <pageMargins left="0.7" right="0.7" top="0.75" bottom="0.75" header="0.3" footer="0.3"/>
  <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5"/>
  <dimension ref="A1:W11"/>
  <sheetViews>
    <sheetView showGridLines="0" workbookViewId="0"/>
  </sheetViews>
  <sheetFormatPr baseColWidth="10" defaultRowHeight="15" x14ac:dyDescent="0.25"/>
  <cols>
    <col min="2" max="2" width="37.85546875" customWidth="1"/>
    <col min="3" max="9" width="5.42578125" bestFit="1" customWidth="1"/>
    <col min="10" max="16" width="5" bestFit="1" customWidth="1"/>
    <col min="17" max="23" width="5.42578125" bestFit="1" customWidth="1"/>
  </cols>
  <sheetData>
    <row r="1" spans="1:23" x14ac:dyDescent="0.25">
      <c r="A1" s="2" t="s">
        <v>0</v>
      </c>
    </row>
    <row r="2" spans="1:23" ht="23.25" x14ac:dyDescent="0.35">
      <c r="B2" s="3" t="s">
        <v>781</v>
      </c>
    </row>
    <row r="3" spans="1:23" x14ac:dyDescent="0.25">
      <c r="B3" s="4" t="s">
        <v>710</v>
      </c>
    </row>
    <row r="5" spans="1:23" x14ac:dyDescent="0.25">
      <c r="B5" s="1813" t="s">
        <v>317</v>
      </c>
      <c r="C5" s="1819" t="s">
        <v>497</v>
      </c>
      <c r="D5" s="1820"/>
      <c r="E5" s="1820"/>
      <c r="F5" s="1820"/>
      <c r="G5" s="1820"/>
      <c r="H5" s="1820"/>
      <c r="I5" s="1821"/>
      <c r="J5" s="1819" t="s">
        <v>300</v>
      </c>
      <c r="K5" s="1820"/>
      <c r="L5" s="1820"/>
      <c r="M5" s="1820"/>
      <c r="N5" s="1820"/>
      <c r="O5" s="1820"/>
      <c r="P5" s="1821"/>
      <c r="Q5" s="1819" t="s">
        <v>659</v>
      </c>
      <c r="R5" s="1820"/>
      <c r="S5" s="1820"/>
      <c r="T5" s="1820"/>
      <c r="U5" s="1820"/>
      <c r="V5" s="1820"/>
      <c r="W5" s="1820"/>
    </row>
    <row r="6" spans="1:23" x14ac:dyDescent="0.25">
      <c r="B6" s="1815"/>
      <c r="C6" s="795">
        <v>2015</v>
      </c>
      <c r="D6" s="795">
        <v>2016</v>
      </c>
      <c r="E6" s="795">
        <v>2017</v>
      </c>
      <c r="F6" s="795">
        <v>2018</v>
      </c>
      <c r="G6" s="796">
        <v>2019</v>
      </c>
      <c r="H6" s="796">
        <v>2020</v>
      </c>
      <c r="I6" s="823">
        <v>2021</v>
      </c>
      <c r="J6" s="797">
        <v>2015</v>
      </c>
      <c r="K6" s="795">
        <v>2016</v>
      </c>
      <c r="L6" s="795">
        <v>2017</v>
      </c>
      <c r="M6" s="795">
        <v>2018</v>
      </c>
      <c r="N6" s="795">
        <v>2019</v>
      </c>
      <c r="O6" s="795">
        <v>2020</v>
      </c>
      <c r="P6" s="795">
        <v>2021</v>
      </c>
      <c r="Q6" s="795">
        <v>2015</v>
      </c>
      <c r="R6" s="795">
        <v>2016</v>
      </c>
      <c r="S6" s="795">
        <v>2017</v>
      </c>
      <c r="T6" s="795">
        <v>2018</v>
      </c>
      <c r="U6" s="795">
        <v>2019</v>
      </c>
      <c r="V6" s="796">
        <v>2020</v>
      </c>
      <c r="W6" s="796">
        <v>2021</v>
      </c>
    </row>
    <row r="7" spans="1:23" x14ac:dyDescent="0.25">
      <c r="B7" s="835" t="s">
        <v>727</v>
      </c>
      <c r="C7" s="836">
        <v>1555.4597828390001</v>
      </c>
      <c r="D7" s="837">
        <v>1515.4146933150298</v>
      </c>
      <c r="E7" s="837">
        <v>1186.0406499999999</v>
      </c>
      <c r="F7" s="837">
        <v>1315.69812574873</v>
      </c>
      <c r="G7" s="838">
        <v>1409.8299663704001</v>
      </c>
      <c r="H7" s="837">
        <v>1574.8017569271499</v>
      </c>
      <c r="I7" s="839">
        <v>1443.5493738248001</v>
      </c>
      <c r="J7" s="837">
        <v>101.64675456950002</v>
      </c>
      <c r="K7" s="837">
        <v>94.256136019699994</v>
      </c>
      <c r="L7" s="837">
        <v>70.676091810000003</v>
      </c>
      <c r="M7" s="837">
        <v>61.445268732780008</v>
      </c>
      <c r="N7" s="838">
        <v>72.404653421220004</v>
      </c>
      <c r="O7" s="838">
        <v>79.548295692940002</v>
      </c>
      <c r="P7" s="840">
        <v>60.354554223169991</v>
      </c>
      <c r="Q7" s="837">
        <v>1657.1065374085001</v>
      </c>
      <c r="R7" s="837">
        <v>1609.6708293347299</v>
      </c>
      <c r="S7" s="837">
        <v>1256.7167418099998</v>
      </c>
      <c r="T7" s="837">
        <v>1377.1433944815101</v>
      </c>
      <c r="U7" s="837">
        <v>1482.2346197916202</v>
      </c>
      <c r="V7" s="837">
        <v>1654.3500526200899</v>
      </c>
      <c r="W7" s="837">
        <v>1503.9039280479701</v>
      </c>
    </row>
    <row r="8" spans="1:23" x14ac:dyDescent="0.25">
      <c r="B8" s="424" t="s">
        <v>728</v>
      </c>
      <c r="C8" s="836">
        <v>1472.1547210639999</v>
      </c>
      <c r="D8" s="837">
        <v>1463.3161962901402</v>
      </c>
      <c r="E8" s="837">
        <v>1033.3025580000001</v>
      </c>
      <c r="F8" s="837">
        <v>1153.2256774308999</v>
      </c>
      <c r="G8" s="837">
        <v>1196.9326602162898</v>
      </c>
      <c r="H8" s="837">
        <v>1395.9735765222899</v>
      </c>
      <c r="I8" s="839">
        <v>1267.1358916599099</v>
      </c>
      <c r="J8" s="837">
        <v>102.83032126350001</v>
      </c>
      <c r="K8" s="837">
        <v>100.42054514285</v>
      </c>
      <c r="L8" s="837">
        <v>79.409001279999998</v>
      </c>
      <c r="M8" s="837">
        <v>67.979501977409996</v>
      </c>
      <c r="N8" s="837">
        <v>83.540293949070005</v>
      </c>
      <c r="O8" s="837">
        <v>86.900309930169996</v>
      </c>
      <c r="P8" s="839">
        <v>62.574109250799999</v>
      </c>
      <c r="Q8" s="837">
        <v>1574.9850423275</v>
      </c>
      <c r="R8" s="837">
        <v>1563.7367414329901</v>
      </c>
      <c r="S8" s="837">
        <v>1112.7115592800001</v>
      </c>
      <c r="T8" s="837">
        <v>1221.20517940831</v>
      </c>
      <c r="U8" s="837">
        <v>1280.4729541653599</v>
      </c>
      <c r="V8" s="837">
        <v>1482.8738864524598</v>
      </c>
      <c r="W8" s="837">
        <v>1329.7100009107098</v>
      </c>
    </row>
    <row r="9" spans="1:23" x14ac:dyDescent="0.25">
      <c r="B9" s="841" t="s">
        <v>729</v>
      </c>
      <c r="C9" s="842">
        <v>6362.7277072999996</v>
      </c>
      <c r="D9" s="843">
        <v>6577.1885871283503</v>
      </c>
      <c r="E9" s="843">
        <v>6365.6126299999996</v>
      </c>
      <c r="F9" s="843">
        <v>6624.5688327582993</v>
      </c>
      <c r="G9" s="843">
        <v>7011.2057150604305</v>
      </c>
      <c r="H9" s="843">
        <v>7864.1432441956495</v>
      </c>
      <c r="I9" s="844">
        <v>8178.1534929529498</v>
      </c>
      <c r="J9" s="843">
        <v>647.25955470340011</v>
      </c>
      <c r="K9" s="843">
        <v>585.2820059953001</v>
      </c>
      <c r="L9" s="843">
        <v>580.07000700000003</v>
      </c>
      <c r="M9" s="843">
        <v>599.04464976990005</v>
      </c>
      <c r="N9" s="843">
        <v>632.75522325117004</v>
      </c>
      <c r="O9" s="843">
        <v>648.00755713889009</v>
      </c>
      <c r="P9" s="844">
        <v>625.47016827958009</v>
      </c>
      <c r="Q9" s="843">
        <v>7009.9872620033993</v>
      </c>
      <c r="R9" s="843">
        <v>7162.4705931236504</v>
      </c>
      <c r="S9" s="843">
        <v>6945.6826369999999</v>
      </c>
      <c r="T9" s="843">
        <v>7223.6134825281997</v>
      </c>
      <c r="U9" s="843">
        <v>7643.9609383116003</v>
      </c>
      <c r="V9" s="843">
        <v>8512.1508013345392</v>
      </c>
      <c r="W9" s="843">
        <v>8803.6236612325301</v>
      </c>
    </row>
    <row r="10" spans="1:23" ht="30" x14ac:dyDescent="0.25">
      <c r="B10" s="845" t="s">
        <v>730</v>
      </c>
      <c r="C10" s="846">
        <v>0.24446430122326479</v>
      </c>
      <c r="D10" s="847">
        <v>0.23040462854915206</v>
      </c>
      <c r="E10" s="847">
        <v>0.18631995362243711</v>
      </c>
      <c r="F10" s="847">
        <v>0.19860886934144925</v>
      </c>
      <c r="G10" s="847">
        <v>0.20108238492304012</v>
      </c>
      <c r="H10" s="847">
        <v>0.20025089930673329</v>
      </c>
      <c r="I10" s="848">
        <v>0.17651287360511089</v>
      </c>
      <c r="J10" s="847">
        <v>0.15704172125520585</v>
      </c>
      <c r="K10" s="847">
        <v>0.16104396693250961</v>
      </c>
      <c r="L10" s="847">
        <v>0.12184062433346945</v>
      </c>
      <c r="M10" s="847">
        <v>0.1025721016895516</v>
      </c>
      <c r="N10" s="847">
        <v>0.11442758709947341</v>
      </c>
      <c r="O10" s="847">
        <v>0.12275828393755922</v>
      </c>
      <c r="P10" s="848">
        <v>9.6494696764166055E-2</v>
      </c>
      <c r="Q10" s="847">
        <v>0.23639223232124848</v>
      </c>
      <c r="R10" s="847">
        <v>0.22473681509842411</v>
      </c>
      <c r="S10" s="847">
        <v>0.18093495016823929</v>
      </c>
      <c r="T10" s="847">
        <v>0.19064466804770433</v>
      </c>
      <c r="U10" s="847">
        <v>0.19390923524512627</v>
      </c>
      <c r="V10" s="847">
        <v>0.19435159118195133</v>
      </c>
      <c r="W10" s="847">
        <v>0.17082783021161307</v>
      </c>
    </row>
    <row r="11" spans="1:23" ht="30" x14ac:dyDescent="0.25">
      <c r="B11" s="845" t="s">
        <v>731</v>
      </c>
      <c r="C11" s="846">
        <v>0.23137163631487592</v>
      </c>
      <c r="D11" s="847">
        <v>0.22248353941893506</v>
      </c>
      <c r="E11" s="847">
        <v>0.1623257050123077</v>
      </c>
      <c r="F11" s="847">
        <v>0.17408313001870138</v>
      </c>
      <c r="G11" s="847">
        <v>0.17071709330182924</v>
      </c>
      <c r="H11" s="847">
        <v>0.17751120919022262</v>
      </c>
      <c r="I11" s="848">
        <v>0.1549415638569013</v>
      </c>
      <c r="J11" s="847">
        <v>0.158870302518162</v>
      </c>
      <c r="K11" s="847">
        <v>0.17157634117262849</v>
      </c>
      <c r="L11" s="847">
        <v>0.13689554764378636</v>
      </c>
      <c r="M11" s="847">
        <v>0.11347985831026403</v>
      </c>
      <c r="N11" s="847">
        <v>0.13202624155329803</v>
      </c>
      <c r="O11" s="847">
        <v>0.13410385260606505</v>
      </c>
      <c r="P11" s="848">
        <v>0.10004331529178523</v>
      </c>
      <c r="Q11" s="847">
        <v>0.22467730446023401</v>
      </c>
      <c r="R11" s="847">
        <v>0.21832365258633801</v>
      </c>
      <c r="S11" s="847">
        <v>0.16020190058102132</v>
      </c>
      <c r="T11" s="847">
        <v>0.16905738137319318</v>
      </c>
      <c r="U11" s="847">
        <v>0.16751432464124955</v>
      </c>
      <c r="V11" s="847">
        <v>0.1742067217864578</v>
      </c>
      <c r="W11" s="847">
        <v>0.15104121349100774</v>
      </c>
    </row>
  </sheetData>
  <mergeCells count="4">
    <mergeCell ref="B5:B6"/>
    <mergeCell ref="C5:I5"/>
    <mergeCell ref="J5:P5"/>
    <mergeCell ref="Q5:W5"/>
  </mergeCells>
  <hyperlinks>
    <hyperlink ref="A1" location="Sommaire!A1" display="Retour sommaire"/>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6"/>
  <dimension ref="A1:J36"/>
  <sheetViews>
    <sheetView showGridLines="0" workbookViewId="0"/>
  </sheetViews>
  <sheetFormatPr baseColWidth="10" defaultRowHeight="15" x14ac:dyDescent="0.25"/>
  <cols>
    <col min="2" max="2" width="44.28515625" customWidth="1"/>
    <col min="3" max="10" width="8.28515625" bestFit="1" customWidth="1"/>
  </cols>
  <sheetData>
    <row r="1" spans="1:1" x14ac:dyDescent="0.25">
      <c r="A1" s="2" t="s">
        <v>0</v>
      </c>
    </row>
    <row r="31" spans="2:10" x14ac:dyDescent="0.25">
      <c r="B31" s="849" t="s">
        <v>732</v>
      </c>
      <c r="C31" s="795">
        <v>2014</v>
      </c>
      <c r="D31" s="795">
        <v>2015</v>
      </c>
      <c r="E31" s="795">
        <v>2016</v>
      </c>
      <c r="F31" s="795">
        <v>2017</v>
      </c>
      <c r="G31" s="795">
        <v>2018</v>
      </c>
      <c r="H31" s="796">
        <v>2019</v>
      </c>
      <c r="I31" s="796">
        <v>2020</v>
      </c>
      <c r="J31" s="796">
        <v>2021</v>
      </c>
    </row>
    <row r="32" spans="2:10" x14ac:dyDescent="0.25">
      <c r="B32" s="850" t="s">
        <v>572</v>
      </c>
      <c r="C32" s="851">
        <v>968.0556006672</v>
      </c>
      <c r="D32" s="851">
        <v>803.57313496200004</v>
      </c>
      <c r="E32" s="851">
        <v>779.04567553096001</v>
      </c>
      <c r="F32" s="851">
        <v>565.70779090151007</v>
      </c>
      <c r="G32" s="851">
        <v>541.16421034966004</v>
      </c>
      <c r="H32" s="851">
        <v>592.19470457215004</v>
      </c>
      <c r="I32" s="851">
        <v>654.17169498590999</v>
      </c>
      <c r="J32" s="851">
        <v>528.40968675462</v>
      </c>
    </row>
    <row r="33" spans="2:10" x14ac:dyDescent="0.25">
      <c r="B33" s="852" t="s">
        <v>573</v>
      </c>
      <c r="C33" s="851">
        <v>179.4895986766</v>
      </c>
      <c r="D33" s="851">
        <v>155.73286307340001</v>
      </c>
      <c r="E33" s="851">
        <v>151.55672168895001</v>
      </c>
      <c r="F33" s="851">
        <v>166.13343025641001</v>
      </c>
      <c r="G33" s="851">
        <v>113.59636978182999</v>
      </c>
      <c r="H33" s="851">
        <v>166.55457152449</v>
      </c>
      <c r="I33" s="851">
        <v>174.02552215712001</v>
      </c>
      <c r="J33" s="851">
        <v>213.30998705247998</v>
      </c>
    </row>
    <row r="34" spans="2:10" x14ac:dyDescent="0.25">
      <c r="B34" s="852" t="s">
        <v>503</v>
      </c>
      <c r="C34" s="851">
        <v>307.95424191300003</v>
      </c>
      <c r="D34" s="851">
        <v>228.209725397</v>
      </c>
      <c r="E34" s="851">
        <v>186.20766924919997</v>
      </c>
      <c r="F34" s="851">
        <v>165.83834041725001</v>
      </c>
      <c r="G34" s="851">
        <v>176.43489475716999</v>
      </c>
      <c r="H34" s="851">
        <v>180.24882200726</v>
      </c>
      <c r="I34" s="851">
        <v>220.54629309104999</v>
      </c>
      <c r="J34" s="851">
        <v>217.64533519238998</v>
      </c>
    </row>
    <row r="35" spans="2:10" ht="30" x14ac:dyDescent="0.25">
      <c r="B35" s="852" t="s">
        <v>733</v>
      </c>
      <c r="C35" s="851">
        <v>398.31585101300004</v>
      </c>
      <c r="D35" s="851">
        <v>380.41360142799994</v>
      </c>
      <c r="E35" s="851">
        <v>406.37636718784</v>
      </c>
      <c r="F35" s="851">
        <v>359.03718038168006</v>
      </c>
      <c r="G35" s="851">
        <v>545.94791959283998</v>
      </c>
      <c r="H35" s="851">
        <v>543.23652168771002</v>
      </c>
      <c r="I35" s="851">
        <v>605.60654238601012</v>
      </c>
      <c r="J35" s="851">
        <v>544.53891904848001</v>
      </c>
    </row>
    <row r="36" spans="2:10" x14ac:dyDescent="0.25">
      <c r="B36" s="348" t="s">
        <v>734</v>
      </c>
      <c r="C36" s="853">
        <v>1853.8152922698</v>
      </c>
      <c r="D36" s="853">
        <v>1567.9293248604001</v>
      </c>
      <c r="E36" s="853">
        <v>1523.1864336569502</v>
      </c>
      <c r="F36" s="853">
        <v>1256.71674195685</v>
      </c>
      <c r="G36" s="853">
        <v>1377.1433944815001</v>
      </c>
      <c r="H36" s="853">
        <v>1482.2346197916099</v>
      </c>
      <c r="I36" s="853">
        <v>1654.3500526200901</v>
      </c>
      <c r="J36" s="853">
        <v>1503.9039280479701</v>
      </c>
    </row>
  </sheetData>
  <hyperlinks>
    <hyperlink ref="A1" location="Sommaire!A1" display="Retour sommaire"/>
  </hyperlinks>
  <pageMargins left="0.7" right="0.7" top="0.75" bottom="0.75" header="0.3" footer="0.3"/>
  <drawing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7"/>
  <dimension ref="A1:J38"/>
  <sheetViews>
    <sheetView showGridLines="0" topLeftCell="A16" workbookViewId="0"/>
  </sheetViews>
  <sheetFormatPr baseColWidth="10" defaultRowHeight="15" x14ac:dyDescent="0.25"/>
  <cols>
    <col min="2" max="2" width="28.140625" customWidth="1"/>
    <col min="3" max="10" width="9.42578125" bestFit="1" customWidth="1"/>
  </cols>
  <sheetData>
    <row r="1" spans="1:2" x14ac:dyDescent="0.25">
      <c r="A1" s="2" t="s">
        <v>0</v>
      </c>
    </row>
    <row r="2" spans="1:2" ht="23.25" x14ac:dyDescent="0.35">
      <c r="B2" s="3" t="s">
        <v>137</v>
      </c>
    </row>
    <row r="3" spans="1:2" x14ac:dyDescent="0.25">
      <c r="B3" s="4" t="s">
        <v>710</v>
      </c>
    </row>
    <row r="32" spans="2:10" x14ac:dyDescent="0.25">
      <c r="B32" s="854" t="s">
        <v>732</v>
      </c>
      <c r="C32" s="795">
        <v>2014</v>
      </c>
      <c r="D32" s="795">
        <v>2015</v>
      </c>
      <c r="E32" s="795">
        <v>2016</v>
      </c>
      <c r="F32" s="795">
        <v>2017</v>
      </c>
      <c r="G32" s="795">
        <v>2018</v>
      </c>
      <c r="H32" s="796">
        <v>2019</v>
      </c>
      <c r="I32" s="796">
        <v>2020</v>
      </c>
      <c r="J32" s="796">
        <v>2021</v>
      </c>
    </row>
    <row r="33" spans="2:10" x14ac:dyDescent="0.25">
      <c r="B33" s="855" t="s">
        <v>572</v>
      </c>
      <c r="C33" s="1003">
        <v>970.08613811149996</v>
      </c>
      <c r="D33" s="1003">
        <v>794.97519484380007</v>
      </c>
      <c r="E33" s="1003">
        <v>772.1003192684899</v>
      </c>
      <c r="F33" s="1003">
        <v>573.50585431187005</v>
      </c>
      <c r="G33" s="1003">
        <v>539.92369804399004</v>
      </c>
      <c r="H33" s="1003">
        <v>586.40584433013009</v>
      </c>
      <c r="I33" s="1003">
        <v>662.56279505583007</v>
      </c>
      <c r="J33" s="1003">
        <v>522.28850416591001</v>
      </c>
    </row>
    <row r="34" spans="2:10" x14ac:dyDescent="0.25">
      <c r="B34" s="856" t="s">
        <v>735</v>
      </c>
      <c r="C34" s="1003">
        <v>175.19391909500001</v>
      </c>
      <c r="D34" s="1003">
        <v>155.974944548</v>
      </c>
      <c r="E34" s="1003">
        <v>144.36008286801001</v>
      </c>
      <c r="F34" s="1003">
        <v>150.78159341731001</v>
      </c>
      <c r="G34" s="1003">
        <v>153.65085179066</v>
      </c>
      <c r="H34" s="1003">
        <v>148.20494190589</v>
      </c>
      <c r="I34" s="1003">
        <v>179.53714606909998</v>
      </c>
      <c r="J34" s="1003">
        <v>202.86272522573</v>
      </c>
    </row>
    <row r="35" spans="2:10" ht="25.5" x14ac:dyDescent="0.25">
      <c r="B35" s="856" t="s">
        <v>736</v>
      </c>
      <c r="C35" s="1003">
        <v>424.56110860699994</v>
      </c>
      <c r="D35" s="1003">
        <v>353.91981952599997</v>
      </c>
      <c r="E35" s="1003">
        <v>360.66256842543999</v>
      </c>
      <c r="F35" s="1003">
        <v>347.94370158715003</v>
      </c>
      <c r="G35" s="1003">
        <v>474.51240032649002</v>
      </c>
      <c r="H35" s="1003">
        <v>505.06921627188001</v>
      </c>
      <c r="I35" s="1003">
        <v>607.19995976255996</v>
      </c>
      <c r="J35" s="1003">
        <v>557.11077306107006</v>
      </c>
    </row>
    <row r="36" spans="2:10" x14ac:dyDescent="0.25">
      <c r="B36" s="856" t="s">
        <v>737</v>
      </c>
      <c r="C36" s="1002">
        <v>22.460201940000001</v>
      </c>
      <c r="D36" s="1002">
        <v>19.537823799999998</v>
      </c>
      <c r="E36" s="1002">
        <v>19.956034703</v>
      </c>
      <c r="F36" s="1002">
        <v>3.795661</v>
      </c>
      <c r="G36" s="1002">
        <v>0.30083599999999999</v>
      </c>
      <c r="H36" s="1002">
        <v>0.35022599999999998</v>
      </c>
      <c r="I36" s="1002">
        <v>0.29544999999999999</v>
      </c>
      <c r="J36" s="1002">
        <v>7.1839999999999994E-3</v>
      </c>
    </row>
    <row r="37" spans="2:10" x14ac:dyDescent="0.25">
      <c r="B37" s="857" t="s">
        <v>738</v>
      </c>
      <c r="C37" s="1002">
        <v>58.644242385000005</v>
      </c>
      <c r="D37" s="1002">
        <v>39.898770614999997</v>
      </c>
      <c r="E37" s="1002">
        <v>47.351684966000001</v>
      </c>
      <c r="F37" s="1002">
        <v>36.684748941000002</v>
      </c>
      <c r="G37" s="1002">
        <v>52.817393247170003</v>
      </c>
      <c r="H37" s="1002">
        <v>40.44272565747</v>
      </c>
      <c r="I37" s="1002">
        <v>33.278535564969999</v>
      </c>
      <c r="J37" s="1002">
        <v>47.440814457999998</v>
      </c>
    </row>
    <row r="38" spans="2:10" x14ac:dyDescent="0.25">
      <c r="B38" s="347" t="s">
        <v>214</v>
      </c>
      <c r="C38" s="1004">
        <v>1650.9456101385001</v>
      </c>
      <c r="D38" s="1004">
        <v>1364.3065533328001</v>
      </c>
      <c r="E38" s="1004">
        <v>1344.4306902309399</v>
      </c>
      <c r="F38" s="1004">
        <v>1112.7115592573302</v>
      </c>
      <c r="G38" s="1004">
        <v>1221.20517940831</v>
      </c>
      <c r="H38" s="1004">
        <v>1280.4729541653701</v>
      </c>
      <c r="I38" s="1004">
        <v>1482.8738864524601</v>
      </c>
      <c r="J38" s="1004">
        <v>1329.7100009107101</v>
      </c>
    </row>
  </sheetData>
  <hyperlinks>
    <hyperlink ref="A1" location="Sommaire!A1" display="Retour sommaire"/>
  </hyperlinks>
  <pageMargins left="0.7" right="0.7" top="0.75" bottom="0.75" header="0.3" footer="0.3"/>
  <drawing r:id="rId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8"/>
  <dimension ref="A1:J29"/>
  <sheetViews>
    <sheetView showGridLines="0" workbookViewId="0"/>
  </sheetViews>
  <sheetFormatPr baseColWidth="10" defaultRowHeight="15" x14ac:dyDescent="0.25"/>
  <cols>
    <col min="2" max="2" width="36.28515625" customWidth="1"/>
  </cols>
  <sheetData>
    <row r="1" spans="1:2" x14ac:dyDescent="0.25">
      <c r="A1" s="2" t="s">
        <v>0</v>
      </c>
    </row>
    <row r="2" spans="1:2" ht="23.25" x14ac:dyDescent="0.35">
      <c r="B2" s="3" t="s">
        <v>139</v>
      </c>
    </row>
    <row r="3" spans="1:2" x14ac:dyDescent="0.25">
      <c r="B3" s="4" t="s">
        <v>710</v>
      </c>
    </row>
    <row r="24" spans="2:10" x14ac:dyDescent="0.25">
      <c r="B24" s="854" t="s">
        <v>732</v>
      </c>
      <c r="C24" s="795">
        <v>2014</v>
      </c>
      <c r="D24" s="795">
        <v>2015</v>
      </c>
      <c r="E24" s="795">
        <v>2016</v>
      </c>
      <c r="F24" s="795">
        <v>2017</v>
      </c>
      <c r="G24" s="795">
        <v>2018</v>
      </c>
      <c r="H24" s="796">
        <v>2019</v>
      </c>
      <c r="I24" s="796">
        <v>2020</v>
      </c>
      <c r="J24" s="796">
        <v>2021</v>
      </c>
    </row>
    <row r="25" spans="2:10" x14ac:dyDescent="0.25">
      <c r="B25" s="858" t="s">
        <v>620</v>
      </c>
      <c r="C25" s="528">
        <v>17.599603146500005</v>
      </c>
      <c r="D25" s="528">
        <v>21.262395029000004</v>
      </c>
      <c r="E25" s="528">
        <v>16.700435222389999</v>
      </c>
      <c r="F25" s="528">
        <v>15.993251202370001</v>
      </c>
      <c r="G25" s="528">
        <v>11.012795896869999</v>
      </c>
      <c r="H25" s="528">
        <v>15.33999139845</v>
      </c>
      <c r="I25" s="528">
        <v>14.668346011400001</v>
      </c>
      <c r="J25" s="528">
        <v>16.380406523720001</v>
      </c>
    </row>
    <row r="26" spans="2:10" x14ac:dyDescent="0.25">
      <c r="B26" s="859" t="s">
        <v>739</v>
      </c>
      <c r="C26" s="528">
        <v>38.264465235199992</v>
      </c>
      <c r="D26" s="528">
        <v>42.531655882400003</v>
      </c>
      <c r="E26" s="528">
        <v>38.93159089836</v>
      </c>
      <c r="F26" s="528">
        <v>36.775836930940002</v>
      </c>
      <c r="G26" s="528">
        <v>24.799757820810001</v>
      </c>
      <c r="H26" s="528">
        <v>35.158095211790005</v>
      </c>
      <c r="I26" s="528">
        <v>30.321757349589998</v>
      </c>
      <c r="J26" s="528">
        <v>32.501854182960003</v>
      </c>
    </row>
    <row r="27" spans="2:10" x14ac:dyDescent="0.25">
      <c r="B27" s="859" t="s">
        <v>644</v>
      </c>
      <c r="C27" s="528">
        <v>120.26949943189999</v>
      </c>
      <c r="D27" s="528">
        <v>98.254289712999991</v>
      </c>
      <c r="E27" s="528">
        <v>106.75273484061999</v>
      </c>
      <c r="F27" s="528">
        <v>113.31712432655</v>
      </c>
      <c r="G27" s="528">
        <v>77.705765430529993</v>
      </c>
      <c r="H27" s="528">
        <v>115.95855469342</v>
      </c>
      <c r="I27" s="528">
        <v>129.00536478354999</v>
      </c>
      <c r="J27" s="528">
        <v>164.3586731266</v>
      </c>
    </row>
    <row r="28" spans="2:10" x14ac:dyDescent="0.25">
      <c r="B28" s="859" t="s">
        <v>279</v>
      </c>
      <c r="C28" s="528">
        <v>13.594037359599996</v>
      </c>
      <c r="D28" s="528">
        <v>4.2686181974000172</v>
      </c>
      <c r="E28" s="528">
        <v>0.98885914858001478</v>
      </c>
      <c r="F28" s="528">
        <v>4.7217796550002175E-2</v>
      </c>
      <c r="G28" s="528">
        <v>7.8050633619995632E-2</v>
      </c>
      <c r="H28" s="528">
        <v>9.7930220829989256E-2</v>
      </c>
      <c r="I28" s="528">
        <v>3.0054012580008525E-2</v>
      </c>
      <c r="J28" s="528">
        <v>6.9053219200003305E-2</v>
      </c>
    </row>
    <row r="29" spans="2:10" x14ac:dyDescent="0.25">
      <c r="B29" s="860" t="s">
        <v>740</v>
      </c>
      <c r="C29" s="861">
        <v>189.72760517260002</v>
      </c>
      <c r="D29" s="861">
        <v>166.31695884039999</v>
      </c>
      <c r="E29" s="861">
        <v>163.37362010995002</v>
      </c>
      <c r="F29" s="861">
        <v>166.13343025641001</v>
      </c>
      <c r="G29" s="861">
        <v>113.59636978182999</v>
      </c>
      <c r="H29" s="861">
        <v>166.55457152449</v>
      </c>
      <c r="I29" s="861">
        <v>174.02552215712001</v>
      </c>
      <c r="J29" s="861">
        <v>213.30998705247998</v>
      </c>
    </row>
  </sheetData>
  <hyperlinks>
    <hyperlink ref="A1" location="Sommaire!A1" display="Retour sommaire"/>
  </hyperlinks>
  <pageMargins left="0.7" right="0.7" top="0.75" bottom="0.75" header="0.3" footer="0.3"/>
  <drawing r:id="rId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9"/>
  <dimension ref="A1:J29"/>
  <sheetViews>
    <sheetView showGridLines="0" workbookViewId="0"/>
  </sheetViews>
  <sheetFormatPr baseColWidth="10" defaultRowHeight="15" x14ac:dyDescent="0.25"/>
  <cols>
    <col min="2" max="2" width="38.42578125" customWidth="1"/>
    <col min="3" max="10" width="6.85546875" bestFit="1" customWidth="1"/>
  </cols>
  <sheetData>
    <row r="1" spans="1:2" x14ac:dyDescent="0.25">
      <c r="A1" s="2" t="s">
        <v>0</v>
      </c>
    </row>
    <row r="2" spans="1:2" ht="23.25" x14ac:dyDescent="0.35">
      <c r="B2" s="3" t="s">
        <v>141</v>
      </c>
    </row>
    <row r="3" spans="1:2" x14ac:dyDescent="0.25">
      <c r="B3" s="4" t="s">
        <v>710</v>
      </c>
    </row>
    <row r="23" spans="2:10" x14ac:dyDescent="0.25">
      <c r="B23" s="849"/>
      <c r="C23" s="795">
        <v>2014</v>
      </c>
      <c r="D23" s="795">
        <v>2015</v>
      </c>
      <c r="E23" s="795">
        <v>2016</v>
      </c>
      <c r="F23" s="795">
        <v>2017</v>
      </c>
      <c r="G23" s="795">
        <v>2018</v>
      </c>
      <c r="H23" s="796">
        <v>2019</v>
      </c>
      <c r="I23" s="796">
        <v>2020</v>
      </c>
      <c r="J23" s="796">
        <v>2021</v>
      </c>
    </row>
    <row r="24" spans="2:10" ht="45" x14ac:dyDescent="0.25">
      <c r="B24" s="862" t="s">
        <v>741</v>
      </c>
      <c r="C24" s="863">
        <v>316.24722022320003</v>
      </c>
      <c r="D24" s="864">
        <v>236.65983487289998</v>
      </c>
      <c r="E24" s="864">
        <v>191.35615414774</v>
      </c>
      <c r="F24" s="864">
        <v>165.8</v>
      </c>
      <c r="G24" s="864">
        <v>176.43489475720003</v>
      </c>
      <c r="H24" s="864">
        <v>180.24882100685002</v>
      </c>
      <c r="I24" s="864">
        <v>220.54629208955001</v>
      </c>
      <c r="J24" s="864">
        <v>217.64533619196001</v>
      </c>
    </row>
    <row r="25" spans="2:10" x14ac:dyDescent="0.25">
      <c r="B25" s="865" t="s">
        <v>360</v>
      </c>
      <c r="C25" s="866">
        <v>13.431309532</v>
      </c>
      <c r="D25" s="866">
        <v>10.2085076354</v>
      </c>
      <c r="E25" s="866">
        <v>9.0307071115000017</v>
      </c>
      <c r="F25" s="866">
        <v>2.3900762240100004</v>
      </c>
      <c r="G25" s="866">
        <v>2.91929957805</v>
      </c>
      <c r="H25" s="866">
        <v>1.4174965529000001</v>
      </c>
      <c r="I25" s="866">
        <v>2.5733864621999998</v>
      </c>
      <c r="J25" s="866">
        <v>0.9666659313899999</v>
      </c>
    </row>
    <row r="26" spans="2:10" x14ac:dyDescent="0.25">
      <c r="B26" s="865" t="s">
        <v>742</v>
      </c>
      <c r="C26" s="866">
        <v>205.74365898410002</v>
      </c>
      <c r="D26" s="866">
        <v>151.89440221769996</v>
      </c>
      <c r="E26" s="866">
        <v>119.99211912145</v>
      </c>
      <c r="F26" s="866">
        <v>112.55377879203002</v>
      </c>
      <c r="G26" s="866">
        <v>113.47991094325999</v>
      </c>
      <c r="H26" s="866">
        <v>114.92213006799</v>
      </c>
      <c r="I26" s="866">
        <v>155.84059791774001</v>
      </c>
      <c r="J26" s="866">
        <v>154.25209290665001</v>
      </c>
    </row>
    <row r="27" spans="2:10" x14ac:dyDescent="0.25">
      <c r="B27" s="865" t="s">
        <v>743</v>
      </c>
      <c r="C27" s="866">
        <v>47.42498792</v>
      </c>
      <c r="D27" s="866">
        <v>30.1853431497</v>
      </c>
      <c r="E27" s="866">
        <v>26.223158470719998</v>
      </c>
      <c r="F27" s="866">
        <v>19.440727046099994</v>
      </c>
      <c r="G27" s="866">
        <v>21.801000482150002</v>
      </c>
      <c r="H27" s="866">
        <v>20.089545287259998</v>
      </c>
      <c r="I27" s="866">
        <v>16.466207410460001</v>
      </c>
      <c r="J27" s="866">
        <v>10.960986221380001</v>
      </c>
    </row>
    <row r="28" spans="2:10" x14ac:dyDescent="0.25">
      <c r="B28" s="865" t="s">
        <v>744</v>
      </c>
      <c r="C28" s="866">
        <v>22.298355961000002</v>
      </c>
      <c r="D28" s="866">
        <v>20.947383434100001</v>
      </c>
      <c r="E28" s="866">
        <v>14.636434999190001</v>
      </c>
      <c r="F28" s="866">
        <v>12.923224640400001</v>
      </c>
      <c r="G28" s="866">
        <v>15.133926616099998</v>
      </c>
      <c r="H28" s="866">
        <v>15.748014137480002</v>
      </c>
      <c r="I28" s="866">
        <v>17.527239609499997</v>
      </c>
      <c r="J28" s="866">
        <v>22.395555784029998</v>
      </c>
    </row>
    <row r="29" spans="2:10" x14ac:dyDescent="0.25">
      <c r="B29" s="865" t="s">
        <v>618</v>
      </c>
      <c r="C29" s="866">
        <v>27.3489078261</v>
      </c>
      <c r="D29" s="866">
        <v>23.424198435999998</v>
      </c>
      <c r="E29" s="866">
        <v>21.473734443880002</v>
      </c>
      <c r="F29" s="866">
        <v>18.530533716249998</v>
      </c>
      <c r="G29" s="866">
        <v>23.100757137640002</v>
      </c>
      <c r="H29" s="866">
        <v>28.071634961220003</v>
      </c>
      <c r="I29" s="866">
        <v>28.138860689649999</v>
      </c>
      <c r="J29" s="866">
        <v>29.070035348509997</v>
      </c>
    </row>
  </sheetData>
  <hyperlinks>
    <hyperlink ref="A1" location="Sommaire!A1" display="Retour sommaire"/>
  </hyperlinks>
  <pageMargins left="0.7" right="0.7" top="0.75" bottom="0.75" header="0.3" footer="0.3"/>
  <drawing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0"/>
  <dimension ref="A1:Z13"/>
  <sheetViews>
    <sheetView showGridLines="0" workbookViewId="0"/>
  </sheetViews>
  <sheetFormatPr baseColWidth="10" defaultRowHeight="15" x14ac:dyDescent="0.25"/>
  <cols>
    <col min="2" max="2" width="18" customWidth="1"/>
    <col min="3" max="6" width="7" bestFit="1" customWidth="1"/>
    <col min="7" max="10" width="6.28515625" bestFit="1" customWidth="1"/>
    <col min="11" max="18" width="5.140625" bestFit="1" customWidth="1"/>
    <col min="19" max="26" width="6.28515625" bestFit="1" customWidth="1"/>
  </cols>
  <sheetData>
    <row r="1" spans="1:26" x14ac:dyDescent="0.25">
      <c r="A1" s="2" t="s">
        <v>0</v>
      </c>
    </row>
    <row r="2" spans="1:26" ht="23.25" x14ac:dyDescent="0.35">
      <c r="B2" s="3" t="s">
        <v>143</v>
      </c>
    </row>
    <row r="3" spans="1:26" x14ac:dyDescent="0.25">
      <c r="B3" s="4" t="s">
        <v>710</v>
      </c>
    </row>
    <row r="5" spans="1:26" ht="15" customHeight="1" x14ac:dyDescent="0.25">
      <c r="B5" s="1822" t="s">
        <v>317</v>
      </c>
      <c r="C5" s="1824" t="s">
        <v>497</v>
      </c>
      <c r="D5" s="1825"/>
      <c r="E5" s="1825"/>
      <c r="F5" s="1825"/>
      <c r="G5" s="1825"/>
      <c r="H5" s="1825"/>
      <c r="I5" s="1825"/>
      <c r="J5" s="1811"/>
      <c r="K5" s="1824" t="s">
        <v>300</v>
      </c>
      <c r="L5" s="1825"/>
      <c r="M5" s="1825"/>
      <c r="N5" s="1825"/>
      <c r="O5" s="1825"/>
      <c r="P5" s="1825"/>
      <c r="Q5" s="1825"/>
      <c r="R5" s="1811"/>
      <c r="S5" s="1825" t="s">
        <v>214</v>
      </c>
      <c r="T5" s="1825"/>
      <c r="U5" s="1825"/>
      <c r="V5" s="1825"/>
      <c r="W5" s="1825"/>
      <c r="X5" s="1825"/>
      <c r="Y5" s="1825"/>
      <c r="Z5" s="1825"/>
    </row>
    <row r="6" spans="1:26" x14ac:dyDescent="0.25">
      <c r="B6" s="1823"/>
      <c r="C6" s="795">
        <v>2014</v>
      </c>
      <c r="D6" s="795">
        <v>2015</v>
      </c>
      <c r="E6" s="795">
        <v>2016</v>
      </c>
      <c r="F6" s="795">
        <v>2017</v>
      </c>
      <c r="G6" s="797">
        <v>2018</v>
      </c>
      <c r="H6" s="797">
        <v>2019</v>
      </c>
      <c r="I6" s="797">
        <v>2020</v>
      </c>
      <c r="J6" s="797">
        <v>2021</v>
      </c>
      <c r="K6" s="797">
        <v>2014</v>
      </c>
      <c r="L6" s="797">
        <v>2015</v>
      </c>
      <c r="M6" s="797">
        <v>2016</v>
      </c>
      <c r="N6" s="795">
        <v>2017</v>
      </c>
      <c r="O6" s="797">
        <v>2018</v>
      </c>
      <c r="P6" s="797">
        <v>2019</v>
      </c>
      <c r="Q6" s="797">
        <v>2020</v>
      </c>
      <c r="R6" s="797">
        <v>2021</v>
      </c>
      <c r="S6" s="797">
        <v>2014</v>
      </c>
      <c r="T6" s="797">
        <v>2015</v>
      </c>
      <c r="U6" s="797">
        <v>2016</v>
      </c>
      <c r="V6" s="795">
        <v>2017</v>
      </c>
      <c r="W6" s="798">
        <v>2018</v>
      </c>
      <c r="X6" s="798">
        <v>2019</v>
      </c>
      <c r="Y6" s="798">
        <v>2020</v>
      </c>
      <c r="Z6" s="798">
        <v>2021</v>
      </c>
    </row>
    <row r="7" spans="1:26" ht="30" x14ac:dyDescent="0.25">
      <c r="B7" s="867" t="s">
        <v>745</v>
      </c>
      <c r="C7" s="1020">
        <v>15.255845223800002</v>
      </c>
      <c r="D7" s="1020">
        <v>5.6362625382999996</v>
      </c>
      <c r="E7" s="1020">
        <v>14.399963803599999</v>
      </c>
      <c r="F7" s="1020">
        <v>18.0916587191</v>
      </c>
      <c r="G7" s="1020">
        <v>17.429584680830001</v>
      </c>
      <c r="H7" s="1020">
        <v>20.237090976350004</v>
      </c>
      <c r="I7" s="1020">
        <v>25.89347043311</v>
      </c>
      <c r="J7" s="1021">
        <v>43.028949774659999</v>
      </c>
      <c r="K7" s="1022">
        <v>0</v>
      </c>
      <c r="L7" s="1023">
        <v>0</v>
      </c>
      <c r="M7" s="1023">
        <v>0</v>
      </c>
      <c r="N7" s="1023">
        <v>0</v>
      </c>
      <c r="O7" s="1023">
        <v>0</v>
      </c>
      <c r="P7" s="1023">
        <v>0</v>
      </c>
      <c r="Q7" s="1023">
        <v>0</v>
      </c>
      <c r="R7" s="1021">
        <v>0</v>
      </c>
      <c r="S7" s="1020">
        <v>15.255845223800002</v>
      </c>
      <c r="T7" s="1020">
        <v>5.6362625382999996</v>
      </c>
      <c r="U7" s="1020">
        <v>14.399963803599999</v>
      </c>
      <c r="V7" s="1020">
        <v>18.0916587191</v>
      </c>
      <c r="W7" s="1020">
        <v>17.429584680830001</v>
      </c>
      <c r="X7" s="1020">
        <v>20.237090976350004</v>
      </c>
      <c r="Y7" s="1020">
        <v>25.89347043311</v>
      </c>
      <c r="Z7" s="1020">
        <v>43.028949774659999</v>
      </c>
    </row>
    <row r="8" spans="1:26" ht="45" x14ac:dyDescent="0.25">
      <c r="B8" s="868" t="s">
        <v>742</v>
      </c>
      <c r="C8" s="1024">
        <v>0.62014156199999992</v>
      </c>
      <c r="D8" s="1024">
        <v>0.74626976730000005</v>
      </c>
      <c r="E8" s="1024">
        <v>6.0319420344999992</v>
      </c>
      <c r="F8" s="1024">
        <v>7.9528677781800008</v>
      </c>
      <c r="G8" s="1024">
        <v>17.19091898532</v>
      </c>
      <c r="H8" s="1024">
        <v>13.688539431570002</v>
      </c>
      <c r="I8" s="1024">
        <v>19.768949579859999</v>
      </c>
      <c r="J8" s="1025">
        <v>17.840130293080001</v>
      </c>
      <c r="K8" s="1026">
        <v>1.243398</v>
      </c>
      <c r="L8" s="1024">
        <v>1.0041979999999999</v>
      </c>
      <c r="M8" s="1024">
        <v>0.510575</v>
      </c>
      <c r="N8" s="1024">
        <v>0.46898200000000001</v>
      </c>
      <c r="O8" s="1024">
        <v>0</v>
      </c>
      <c r="P8" s="1024">
        <v>0</v>
      </c>
      <c r="Q8" s="1024">
        <v>0</v>
      </c>
      <c r="R8" s="1025">
        <v>0</v>
      </c>
      <c r="S8" s="1024">
        <v>1.8635395619999999</v>
      </c>
      <c r="T8" s="1024">
        <v>1.7504677673</v>
      </c>
      <c r="U8" s="1024">
        <v>6.5425170344999994</v>
      </c>
      <c r="V8" s="1024">
        <v>8.4218497781800004</v>
      </c>
      <c r="W8" s="1024">
        <v>17.19091898532</v>
      </c>
      <c r="X8" s="1024">
        <v>13.688539431570002</v>
      </c>
      <c r="Y8" s="1024">
        <v>19.768949579859999</v>
      </c>
      <c r="Z8" s="1024">
        <v>17.840130293080001</v>
      </c>
    </row>
    <row r="9" spans="1:26" ht="30" x14ac:dyDescent="0.25">
      <c r="B9" s="804" t="s">
        <v>620</v>
      </c>
      <c r="C9" s="1020">
        <v>185.74456523500001</v>
      </c>
      <c r="D9" s="1020">
        <v>144.09825321700001</v>
      </c>
      <c r="E9" s="1020">
        <v>133.72828975100001</v>
      </c>
      <c r="F9" s="1020">
        <v>131.08507648239001</v>
      </c>
      <c r="G9" s="1020">
        <v>170.82049505375002</v>
      </c>
      <c r="H9" s="1020">
        <v>185.28841360248001</v>
      </c>
      <c r="I9" s="1020">
        <v>207.22120929883002</v>
      </c>
      <c r="J9" s="1027">
        <v>187.05222963700999</v>
      </c>
      <c r="K9" s="1028">
        <v>5.7881590000000003</v>
      </c>
      <c r="L9" s="1020">
        <v>5.1050430000000002</v>
      </c>
      <c r="M9" s="1020">
        <v>4.688631</v>
      </c>
      <c r="N9" s="1020">
        <v>3.9458530000000001</v>
      </c>
      <c r="O9" s="1020">
        <v>2.13711352797</v>
      </c>
      <c r="P9" s="1020">
        <v>0</v>
      </c>
      <c r="Q9" s="1032">
        <v>2.5595E-2</v>
      </c>
      <c r="R9" s="1027">
        <v>0.26996799999999999</v>
      </c>
      <c r="S9" s="1020">
        <v>191.53272423500002</v>
      </c>
      <c r="T9" s="1020">
        <v>149.203296217</v>
      </c>
      <c r="U9" s="1020">
        <v>138.41692075099999</v>
      </c>
      <c r="V9" s="1020">
        <v>135.03092948239001</v>
      </c>
      <c r="W9" s="1020">
        <v>172.95760858172002</v>
      </c>
      <c r="X9" s="1020">
        <v>185.28841360248001</v>
      </c>
      <c r="Y9" s="1020">
        <v>207.24680429883003</v>
      </c>
      <c r="Z9" s="1020">
        <v>187.32219763700999</v>
      </c>
    </row>
    <row r="10" spans="1:26" ht="45" x14ac:dyDescent="0.25">
      <c r="B10" s="868" t="s">
        <v>744</v>
      </c>
      <c r="C10" s="1024">
        <v>213.03963342700001</v>
      </c>
      <c r="D10" s="1024">
        <v>238.3003852578</v>
      </c>
      <c r="E10" s="1024">
        <v>251.05709453609998</v>
      </c>
      <c r="F10" s="1024">
        <v>173.55029318026999</v>
      </c>
      <c r="G10" s="1024">
        <v>306.36770665909</v>
      </c>
      <c r="H10" s="1024">
        <v>286.61417490747999</v>
      </c>
      <c r="I10" s="1024">
        <v>314.41323677897998</v>
      </c>
      <c r="J10" s="1025">
        <v>258.78138112172002</v>
      </c>
      <c r="K10" s="1026">
        <v>1.011055</v>
      </c>
      <c r="L10" s="1024">
        <v>0.98508899999999999</v>
      </c>
      <c r="M10" s="1024">
        <v>1.2409589999999999</v>
      </c>
      <c r="N10" s="1024">
        <v>0.74787400000000004</v>
      </c>
      <c r="O10" s="1024">
        <v>0</v>
      </c>
      <c r="P10" s="1033">
        <v>1.2329999999999999E-3</v>
      </c>
      <c r="Q10" s="1033">
        <v>3.0502999999999999E-2</v>
      </c>
      <c r="R10" s="1025">
        <v>0.31193199999999999</v>
      </c>
      <c r="S10" s="1024">
        <v>214.05068842700001</v>
      </c>
      <c r="T10" s="1024">
        <v>239.28547425779999</v>
      </c>
      <c r="U10" s="1024">
        <v>252.29805353609999</v>
      </c>
      <c r="V10" s="1024">
        <v>174.29816718026999</v>
      </c>
      <c r="W10" s="1024">
        <v>306.36770665909</v>
      </c>
      <c r="X10" s="1024">
        <v>286.61540790748001</v>
      </c>
      <c r="Y10" s="1024">
        <v>314.44373977897999</v>
      </c>
      <c r="Z10" s="1024">
        <v>259.09331312172003</v>
      </c>
    </row>
    <row r="11" spans="1:26" ht="30" x14ac:dyDescent="0.25">
      <c r="B11" s="804" t="s">
        <v>746</v>
      </c>
      <c r="C11" s="1020">
        <v>8.4312412449000007</v>
      </c>
      <c r="D11" s="1020">
        <v>20.346696595499999</v>
      </c>
      <c r="E11" s="1020">
        <v>33.839897272800002</v>
      </c>
      <c r="F11" s="1020">
        <v>22.2603118587</v>
      </c>
      <c r="G11" s="1020">
        <v>31.948316500890002</v>
      </c>
      <c r="H11" s="1020">
        <v>37.20926592883</v>
      </c>
      <c r="I11" s="1020">
        <v>37.964145043240002</v>
      </c>
      <c r="J11" s="1027">
        <v>37.051599979010007</v>
      </c>
      <c r="K11" s="1028">
        <v>1.329647</v>
      </c>
      <c r="L11" s="1020">
        <v>1.619699558</v>
      </c>
      <c r="M11" s="1020">
        <v>1.27305789</v>
      </c>
      <c r="N11" s="1020">
        <v>0.86930099999999999</v>
      </c>
      <c r="O11" s="1020">
        <v>0</v>
      </c>
      <c r="P11" s="1020">
        <v>0</v>
      </c>
      <c r="Q11" s="1032">
        <v>4.3034999999999997E-2</v>
      </c>
      <c r="R11" s="1027">
        <v>5.1826999999999998E-2</v>
      </c>
      <c r="S11" s="1020">
        <v>9.7608882449000003</v>
      </c>
      <c r="T11" s="1020">
        <v>21.9663961535</v>
      </c>
      <c r="U11" s="1020">
        <v>35.112955162799999</v>
      </c>
      <c r="V11" s="1020">
        <v>23.1296128587</v>
      </c>
      <c r="W11" s="1020">
        <v>31.948316500890002</v>
      </c>
      <c r="X11" s="1020">
        <v>37.20926592883</v>
      </c>
      <c r="Y11" s="1020">
        <v>38.007180043240005</v>
      </c>
      <c r="Z11" s="1020">
        <v>37.10342697901001</v>
      </c>
    </row>
    <row r="12" spans="1:26" x14ac:dyDescent="0.25">
      <c r="B12" s="868" t="s">
        <v>404</v>
      </c>
      <c r="C12" s="1024">
        <v>8.4312412449000007</v>
      </c>
      <c r="D12" s="1024">
        <v>4.9624162813000003</v>
      </c>
      <c r="E12" s="1024">
        <v>7.3837269999999997E-2</v>
      </c>
      <c r="F12" s="1024">
        <v>6.4963363999999996E-2</v>
      </c>
      <c r="G12" s="1024">
        <v>5.3784184999999998E-2</v>
      </c>
      <c r="H12" s="1024">
        <v>0.19780384099999998</v>
      </c>
      <c r="I12" s="1024">
        <v>0.24639625200000001</v>
      </c>
      <c r="J12" s="1025">
        <v>0.15090024299999999</v>
      </c>
      <c r="K12" s="1026">
        <v>1.329647</v>
      </c>
      <c r="L12" s="1024">
        <v>0</v>
      </c>
      <c r="M12" s="1024">
        <v>0</v>
      </c>
      <c r="N12" s="1024">
        <v>0</v>
      </c>
      <c r="O12" s="1024">
        <v>0</v>
      </c>
      <c r="P12" s="1024">
        <v>0</v>
      </c>
      <c r="Q12" s="1024">
        <v>0</v>
      </c>
      <c r="R12" s="1025">
        <v>0</v>
      </c>
      <c r="S12" s="1024">
        <v>9.7608882449000003</v>
      </c>
      <c r="T12" s="1024">
        <v>4.9624162813000003</v>
      </c>
      <c r="U12" s="1024">
        <v>7.3837269999999997E-2</v>
      </c>
      <c r="V12" s="1024">
        <v>6.4963363999999996E-2</v>
      </c>
      <c r="W12" s="1024">
        <v>5.3784184999999998E-2</v>
      </c>
      <c r="X12" s="1024">
        <v>0.19780384099999998</v>
      </c>
      <c r="Y12" s="1024">
        <v>0.24639625200000001</v>
      </c>
      <c r="Z12" s="1024">
        <v>0.15090024299999999</v>
      </c>
    </row>
    <row r="13" spans="1:26" x14ac:dyDescent="0.25">
      <c r="B13" s="869" t="s">
        <v>214</v>
      </c>
      <c r="C13" s="1029">
        <v>480.32406990800007</v>
      </c>
      <c r="D13" s="1030">
        <v>442.39302914399997</v>
      </c>
      <c r="E13" s="1030">
        <v>468.17662161600003</v>
      </c>
      <c r="F13" s="1030">
        <v>353.00517138263996</v>
      </c>
      <c r="G13" s="1030">
        <v>543.81080606488001</v>
      </c>
      <c r="H13" s="1030">
        <v>543.23528868770995</v>
      </c>
      <c r="I13" s="1030">
        <v>605.50740738601996</v>
      </c>
      <c r="J13" s="1031">
        <v>543.90519104847999</v>
      </c>
      <c r="K13" s="1029">
        <v>9.3807595445000018</v>
      </c>
      <c r="L13" s="1030">
        <v>8.7208873640999993</v>
      </c>
      <c r="M13" s="1030">
        <v>7.7187579302000007</v>
      </c>
      <c r="N13" s="1030">
        <v>6.0320100000000005</v>
      </c>
      <c r="O13" s="1030">
        <v>2.13711352797</v>
      </c>
      <c r="P13" s="1030">
        <v>1.2329999999999999E-3</v>
      </c>
      <c r="Q13" s="1030">
        <v>9.9132999999999999E-2</v>
      </c>
      <c r="R13" s="1031">
        <v>0.63372699999999993</v>
      </c>
      <c r="S13" s="1030">
        <v>489.70482945250006</v>
      </c>
      <c r="T13" s="1030">
        <v>451.11391650809998</v>
      </c>
      <c r="U13" s="1030">
        <v>475.89537954620005</v>
      </c>
      <c r="V13" s="1030">
        <v>359.03718138263997</v>
      </c>
      <c r="W13" s="1030">
        <v>545.94791959284998</v>
      </c>
      <c r="X13" s="1030">
        <v>543.23652168770991</v>
      </c>
      <c r="Y13" s="1030">
        <v>605.60654038602001</v>
      </c>
      <c r="Z13" s="1030">
        <v>544.53891804848001</v>
      </c>
    </row>
  </sheetData>
  <mergeCells count="4">
    <mergeCell ref="B5:B6"/>
    <mergeCell ref="C5:J5"/>
    <mergeCell ref="K5:R5"/>
    <mergeCell ref="S5:Z5"/>
  </mergeCells>
  <hyperlinks>
    <hyperlink ref="A1" location="Sommaire!A1" display="Retour sommaire"/>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1"/>
  <dimension ref="A1:J26"/>
  <sheetViews>
    <sheetView showGridLines="0" workbookViewId="0"/>
  </sheetViews>
  <sheetFormatPr baseColWidth="10" defaultRowHeight="15" x14ac:dyDescent="0.25"/>
  <cols>
    <col min="2" max="2" width="31.85546875" customWidth="1"/>
  </cols>
  <sheetData>
    <row r="1" spans="1:2" x14ac:dyDescent="0.25">
      <c r="A1" s="2" t="s">
        <v>0</v>
      </c>
    </row>
    <row r="2" spans="1:2" ht="23.25" x14ac:dyDescent="0.35">
      <c r="B2" s="3" t="s">
        <v>145</v>
      </c>
    </row>
    <row r="3" spans="1:2" x14ac:dyDescent="0.25">
      <c r="B3" s="4" t="s">
        <v>710</v>
      </c>
    </row>
    <row r="23" spans="2:10" x14ac:dyDescent="0.25">
      <c r="B23" s="849" t="s">
        <v>732</v>
      </c>
      <c r="C23" s="823">
        <v>2014</v>
      </c>
      <c r="D23" s="823">
        <v>2015</v>
      </c>
      <c r="E23" s="823">
        <v>2016</v>
      </c>
      <c r="F23" s="823">
        <v>2017</v>
      </c>
      <c r="G23" s="823">
        <v>2018</v>
      </c>
      <c r="H23" s="882">
        <v>2019</v>
      </c>
      <c r="I23" s="882">
        <v>2020</v>
      </c>
      <c r="J23" s="823">
        <v>2021</v>
      </c>
    </row>
    <row r="24" spans="2:10" x14ac:dyDescent="0.25">
      <c r="B24" s="867" t="s">
        <v>573</v>
      </c>
      <c r="C24" s="837">
        <v>22.640799442999999</v>
      </c>
      <c r="D24" s="837">
        <v>26.499569935</v>
      </c>
      <c r="E24" s="837">
        <v>24.867173538999999</v>
      </c>
      <c r="F24" s="837">
        <v>22.136940074520002</v>
      </c>
      <c r="G24" s="837">
        <v>27.805109530779998</v>
      </c>
      <c r="H24" s="837">
        <v>28.292402181770001</v>
      </c>
      <c r="I24" s="837">
        <v>31.753933756059997</v>
      </c>
      <c r="J24" s="837">
        <v>39.441469580780002</v>
      </c>
    </row>
    <row r="25" spans="2:10" x14ac:dyDescent="0.25">
      <c r="B25" s="804" t="s">
        <v>503</v>
      </c>
      <c r="C25" s="837">
        <v>152.55311965199999</v>
      </c>
      <c r="D25" s="837">
        <v>129.47537461299999</v>
      </c>
      <c r="E25" s="837">
        <v>119.49290932901</v>
      </c>
      <c r="F25" s="837">
        <v>128.64465334145999</v>
      </c>
      <c r="G25" s="837">
        <v>125.84574225949001</v>
      </c>
      <c r="H25" s="837">
        <v>119.91253972481</v>
      </c>
      <c r="I25" s="837">
        <v>147.78321231455999</v>
      </c>
      <c r="J25" s="837">
        <v>163.42125564646</v>
      </c>
    </row>
    <row r="26" spans="2:10" x14ac:dyDescent="0.25">
      <c r="B26" s="883" t="s">
        <v>214</v>
      </c>
      <c r="C26" s="802">
        <v>175.19391909499998</v>
      </c>
      <c r="D26" s="802">
        <v>155.974944548</v>
      </c>
      <c r="E26" s="802">
        <v>144.36008286801001</v>
      </c>
      <c r="F26" s="802">
        <v>150.78159341597998</v>
      </c>
      <c r="G26" s="802">
        <v>153.65085179027</v>
      </c>
      <c r="H26" s="802">
        <v>148.20494190658002</v>
      </c>
      <c r="I26" s="802">
        <v>179.53714607062</v>
      </c>
      <c r="J26" s="802">
        <v>202.86272522723999</v>
      </c>
    </row>
  </sheetData>
  <hyperlinks>
    <hyperlink ref="A1" location="Sommaire!A1" display="Retour sommair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4"/>
  <sheetViews>
    <sheetView zoomScaleNormal="100" workbookViewId="0">
      <selection activeCell="R29" sqref="R29"/>
    </sheetView>
  </sheetViews>
  <sheetFormatPr baseColWidth="10" defaultRowHeight="15" x14ac:dyDescent="0.25"/>
  <cols>
    <col min="1" max="16384" width="11.42578125" style="219"/>
  </cols>
  <sheetData>
    <row r="1" spans="1:23" customFormat="1" ht="15" customHeight="1" x14ac:dyDescent="0.25">
      <c r="A1" s="1664" t="s">
        <v>952</v>
      </c>
      <c r="B1" s="1664"/>
      <c r="C1" s="1664"/>
      <c r="D1" s="1664"/>
      <c r="E1" s="1664"/>
      <c r="F1" s="1664"/>
      <c r="G1" s="1664"/>
      <c r="H1" s="1664"/>
      <c r="I1" s="219"/>
      <c r="J1" s="219"/>
      <c r="K1" s="219"/>
      <c r="L1" s="219"/>
      <c r="M1" s="219"/>
      <c r="N1" s="219"/>
      <c r="O1" s="219"/>
      <c r="P1" s="219"/>
      <c r="Q1" s="219"/>
      <c r="R1" s="219"/>
      <c r="S1" s="219"/>
      <c r="T1" s="219"/>
      <c r="U1" s="219"/>
      <c r="V1" s="219"/>
      <c r="W1" s="219"/>
    </row>
    <row r="2" spans="1:23" customFormat="1" ht="15" customHeight="1" x14ac:dyDescent="0.25">
      <c r="A2" s="1664"/>
      <c r="B2" s="1664"/>
      <c r="C2" s="1664"/>
      <c r="D2" s="1664"/>
      <c r="E2" s="1664"/>
      <c r="F2" s="1664"/>
      <c r="G2" s="1664"/>
      <c r="H2" s="1664"/>
      <c r="I2" s="219"/>
      <c r="J2" s="219"/>
      <c r="K2" s="219"/>
      <c r="L2" s="219"/>
      <c r="M2" s="219"/>
      <c r="N2" s="219"/>
      <c r="O2" s="219"/>
      <c r="P2" s="219"/>
      <c r="Q2" s="219"/>
      <c r="R2" s="219"/>
      <c r="S2" s="219"/>
      <c r="T2" s="219"/>
      <c r="U2" s="219"/>
      <c r="V2" s="219"/>
      <c r="W2" s="219"/>
    </row>
    <row r="3" spans="1:23" x14ac:dyDescent="0.25">
      <c r="A3" s="2" t="s">
        <v>901</v>
      </c>
    </row>
    <row r="4" spans="1:23" x14ac:dyDescent="0.25">
      <c r="A4" s="2"/>
    </row>
    <row r="5" spans="1:23" s="1065" customFormat="1" ht="26.25" customHeight="1" x14ac:dyDescent="0.25">
      <c r="B5" s="1670" t="s">
        <v>406</v>
      </c>
      <c r="C5" s="1670"/>
      <c r="D5" s="1670" t="s">
        <v>215</v>
      </c>
      <c r="E5" s="1670"/>
      <c r="F5" s="1670" t="s">
        <v>745</v>
      </c>
      <c r="G5" s="1670"/>
      <c r="H5" s="1670" t="s">
        <v>744</v>
      </c>
      <c r="I5" s="1670"/>
      <c r="J5" s="1670" t="s">
        <v>618</v>
      </c>
      <c r="K5" s="1670"/>
      <c r="L5" s="1670" t="s">
        <v>404</v>
      </c>
      <c r="M5" s="1670"/>
      <c r="P5" s="219"/>
      <c r="Q5" s="219"/>
      <c r="R5" s="219"/>
      <c r="S5" s="219"/>
    </row>
    <row r="6" spans="1:23" s="1065" customFormat="1" x14ac:dyDescent="0.25">
      <c r="B6" s="1249">
        <v>2020</v>
      </c>
      <c r="C6" s="1249">
        <v>2021</v>
      </c>
      <c r="D6" s="1249">
        <v>2020</v>
      </c>
      <c r="E6" s="1249">
        <v>2021</v>
      </c>
      <c r="F6" s="1249">
        <v>2020</v>
      </c>
      <c r="G6" s="1249">
        <v>2021</v>
      </c>
      <c r="H6" s="1249">
        <v>2020</v>
      </c>
      <c r="I6" s="1249">
        <v>2021</v>
      </c>
      <c r="J6" s="1249">
        <v>2020</v>
      </c>
      <c r="K6" s="1249">
        <v>2021</v>
      </c>
      <c r="L6" s="1249">
        <v>2020</v>
      </c>
      <c r="M6" s="1249">
        <v>2021</v>
      </c>
      <c r="P6" s="219"/>
      <c r="Q6" s="219"/>
      <c r="R6" s="219"/>
      <c r="S6" s="219"/>
    </row>
    <row r="7" spans="1:23" s="1065" customFormat="1" x14ac:dyDescent="0.25">
      <c r="A7" s="1250" t="s">
        <v>264</v>
      </c>
      <c r="B7" s="1251">
        <v>32.945633305070004</v>
      </c>
      <c r="C7" s="1251">
        <v>31.5318469638</v>
      </c>
      <c r="D7" s="1251">
        <v>134.70464146865999</v>
      </c>
      <c r="E7" s="1251">
        <v>116.81038021473999</v>
      </c>
      <c r="F7" s="1251">
        <v>425.36256001941001</v>
      </c>
      <c r="G7" s="1251">
        <v>498.86317072298999</v>
      </c>
      <c r="H7" s="1251">
        <v>244.69516696903</v>
      </c>
      <c r="I7" s="1251">
        <v>247.77994161586</v>
      </c>
      <c r="J7" s="1251">
        <v>768.07509407790008</v>
      </c>
      <c r="K7" s="1251">
        <v>817.23668275241994</v>
      </c>
      <c r="L7" s="1251">
        <v>1566.0814701043898</v>
      </c>
      <c r="M7" s="1251">
        <v>1662.1451801302298</v>
      </c>
      <c r="N7" s="1252"/>
      <c r="P7" s="219"/>
      <c r="Q7" s="219"/>
      <c r="R7" s="219"/>
      <c r="S7" s="219"/>
    </row>
    <row r="8" spans="1:23" s="1065" customFormat="1" x14ac:dyDescent="0.25">
      <c r="A8" s="1235" t="s">
        <v>953</v>
      </c>
      <c r="B8" s="1251">
        <v>53.826215141399999</v>
      </c>
      <c r="C8" s="1251">
        <v>60.107174396860003</v>
      </c>
      <c r="D8" s="1251">
        <v>232.67385325091001</v>
      </c>
      <c r="E8" s="1251">
        <v>247.14898596914</v>
      </c>
      <c r="F8" s="1251">
        <v>127.82000460345999</v>
      </c>
      <c r="G8" s="1251">
        <v>142.51867475799</v>
      </c>
      <c r="H8" s="1251">
        <v>648.71132866051994</v>
      </c>
      <c r="I8" s="1251">
        <v>674.22457014711995</v>
      </c>
      <c r="J8" s="1251">
        <v>611.86438475801003</v>
      </c>
      <c r="K8" s="1251">
        <v>605.53014136542004</v>
      </c>
      <c r="L8" s="1251">
        <v>413.55760098844996</v>
      </c>
      <c r="M8" s="1251">
        <v>438.60647442323</v>
      </c>
      <c r="N8" s="1252"/>
      <c r="P8" s="219"/>
      <c r="Q8" s="219"/>
      <c r="R8" s="219"/>
      <c r="S8" s="219"/>
    </row>
    <row r="9" spans="1:23" s="1065" customFormat="1" x14ac:dyDescent="0.25">
      <c r="A9" s="1253" t="s">
        <v>214</v>
      </c>
      <c r="B9" s="1254">
        <v>86.771848446470003</v>
      </c>
      <c r="C9" s="1255">
        <v>91.639021360659996</v>
      </c>
      <c r="D9" s="1255">
        <v>367.37849471956997</v>
      </c>
      <c r="E9" s="1255">
        <v>363.95936618387998</v>
      </c>
      <c r="F9" s="1255">
        <v>553.18256462287002</v>
      </c>
      <c r="G9" s="1255">
        <v>641.38184548098002</v>
      </c>
      <c r="H9" s="1255">
        <v>893.40649562954991</v>
      </c>
      <c r="I9" s="1255">
        <v>922.00451176297997</v>
      </c>
      <c r="J9" s="1255">
        <v>1379.93947883591</v>
      </c>
      <c r="K9" s="1255">
        <v>1422.7668241178399</v>
      </c>
      <c r="L9" s="1255">
        <v>1979.6390710928399</v>
      </c>
      <c r="M9" s="1255">
        <v>2100.75165455346</v>
      </c>
      <c r="N9" s="1252"/>
      <c r="P9" s="219"/>
      <c r="Q9" s="219"/>
      <c r="R9" s="219"/>
      <c r="S9" s="219"/>
    </row>
    <row r="13" spans="1:23" x14ac:dyDescent="0.25">
      <c r="J13" s="219">
        <v>0.7595805787872012</v>
      </c>
    </row>
    <row r="14" spans="1:23" x14ac:dyDescent="0.25">
      <c r="J14" s="219">
        <v>0.24041942121279883</v>
      </c>
    </row>
    <row r="34" spans="1:1" ht="18.75" x14ac:dyDescent="0.3">
      <c r="A34" s="1092" t="s">
        <v>903</v>
      </c>
    </row>
  </sheetData>
  <mergeCells count="7">
    <mergeCell ref="L5:M5"/>
    <mergeCell ref="A1:H2"/>
    <mergeCell ref="B5:C5"/>
    <mergeCell ref="D5:E5"/>
    <mergeCell ref="F5:G5"/>
    <mergeCell ref="H5:I5"/>
    <mergeCell ref="J5:K5"/>
  </mergeCells>
  <hyperlinks>
    <hyperlink ref="A3" location="SOMMAIRE!A1" display="Retour Sommaire"/>
  </hyperlinks>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2"/>
  <dimension ref="A1:R31"/>
  <sheetViews>
    <sheetView showGridLines="0" workbookViewId="0"/>
  </sheetViews>
  <sheetFormatPr baseColWidth="10" defaultRowHeight="15" x14ac:dyDescent="0.25"/>
  <cols>
    <col min="1" max="1" width="4.5703125" customWidth="1"/>
    <col min="2" max="2" width="56" customWidth="1"/>
    <col min="3" max="4" width="7.28515625" bestFit="1" customWidth="1"/>
    <col min="5" max="18" width="8.42578125" bestFit="1" customWidth="1"/>
  </cols>
  <sheetData>
    <row r="1" spans="1:18" x14ac:dyDescent="0.25">
      <c r="A1" s="2" t="s">
        <v>0</v>
      </c>
    </row>
    <row r="2" spans="1:18" ht="23.25" x14ac:dyDescent="0.35">
      <c r="B2" s="3" t="s">
        <v>147</v>
      </c>
    </row>
    <row r="3" spans="1:18" x14ac:dyDescent="0.25">
      <c r="B3" s="4" t="s">
        <v>710</v>
      </c>
    </row>
    <row r="5" spans="1:18" ht="15" customHeight="1" x14ac:dyDescent="0.25">
      <c r="B5" s="1826" t="s">
        <v>317</v>
      </c>
      <c r="C5" s="1828" t="s">
        <v>497</v>
      </c>
      <c r="D5" s="1829"/>
      <c r="E5" s="1829"/>
      <c r="F5" s="1829"/>
      <c r="G5" s="1829"/>
      <c r="H5" s="1829"/>
      <c r="I5" s="1829"/>
      <c r="J5" s="1830"/>
      <c r="K5" s="1831" t="s">
        <v>787</v>
      </c>
      <c r="L5" s="1832"/>
      <c r="M5" s="1832"/>
      <c r="N5" s="1832"/>
      <c r="O5" s="1832"/>
      <c r="P5" s="1832"/>
      <c r="Q5" s="1832"/>
      <c r="R5" s="1832"/>
    </row>
    <row r="6" spans="1:18" x14ac:dyDescent="0.25">
      <c r="B6" s="1827"/>
      <c r="C6" s="884">
        <v>2014</v>
      </c>
      <c r="D6" s="884">
        <v>2015</v>
      </c>
      <c r="E6" s="884">
        <v>2016</v>
      </c>
      <c r="F6" s="884">
        <v>2017</v>
      </c>
      <c r="G6" s="884">
        <v>2018</v>
      </c>
      <c r="H6" s="884">
        <v>2019</v>
      </c>
      <c r="I6" s="884">
        <v>2020</v>
      </c>
      <c r="J6" s="884">
        <v>2021</v>
      </c>
      <c r="K6" s="884">
        <v>2014</v>
      </c>
      <c r="L6" s="884">
        <v>2015</v>
      </c>
      <c r="M6" s="884">
        <v>2016</v>
      </c>
      <c r="N6" s="884">
        <v>2017</v>
      </c>
      <c r="O6" s="873">
        <v>2018</v>
      </c>
      <c r="P6" s="885">
        <v>2019</v>
      </c>
      <c r="Q6" s="885">
        <v>2020</v>
      </c>
      <c r="R6" s="885">
        <v>2021</v>
      </c>
    </row>
    <row r="7" spans="1:18" x14ac:dyDescent="0.25">
      <c r="B7" s="876" t="s">
        <v>621</v>
      </c>
      <c r="C7" s="886">
        <v>67.580166210200005</v>
      </c>
      <c r="D7" s="886">
        <v>49.433627076999997</v>
      </c>
      <c r="E7" s="887">
        <v>40.342305508190002</v>
      </c>
      <c r="F7" s="887">
        <v>28.031740790000001</v>
      </c>
      <c r="G7" s="887">
        <v>31.546545912319999</v>
      </c>
      <c r="H7" s="887">
        <v>42.794761976430003</v>
      </c>
      <c r="I7" s="887">
        <v>44.538845780069998</v>
      </c>
      <c r="J7" s="1005">
        <v>24.158896245520001</v>
      </c>
      <c r="K7" s="887">
        <v>67.580166210200005</v>
      </c>
      <c r="L7" s="887">
        <v>49.433627076999997</v>
      </c>
      <c r="M7" s="887">
        <v>40.342305508190002</v>
      </c>
      <c r="N7" s="887">
        <v>28.031740790000001</v>
      </c>
      <c r="O7" s="887">
        <v>31.546545912319999</v>
      </c>
      <c r="P7" s="887">
        <v>42.794761976430003</v>
      </c>
      <c r="Q7" s="887">
        <v>44.538845780069998</v>
      </c>
      <c r="R7" s="887">
        <v>24.158896245520001</v>
      </c>
    </row>
    <row r="8" spans="1:18" x14ac:dyDescent="0.25">
      <c r="B8" s="889" t="s">
        <v>747</v>
      </c>
      <c r="C8" s="886">
        <v>0</v>
      </c>
      <c r="D8" s="886">
        <v>0</v>
      </c>
      <c r="E8" s="890">
        <v>0</v>
      </c>
      <c r="F8" s="890">
        <v>0</v>
      </c>
      <c r="G8" s="890">
        <v>0</v>
      </c>
      <c r="H8" s="890">
        <v>0</v>
      </c>
      <c r="I8" s="890">
        <v>0</v>
      </c>
      <c r="J8" s="1006">
        <v>0</v>
      </c>
      <c r="K8" s="890">
        <v>0</v>
      </c>
      <c r="L8" s="890">
        <v>0</v>
      </c>
      <c r="M8" s="890">
        <v>0</v>
      </c>
      <c r="N8" s="890">
        <v>0</v>
      </c>
      <c r="O8" s="890">
        <v>0</v>
      </c>
      <c r="P8" s="890">
        <v>0</v>
      </c>
      <c r="Q8" s="890">
        <v>0</v>
      </c>
      <c r="R8" s="890">
        <v>0</v>
      </c>
    </row>
    <row r="9" spans="1:18" x14ac:dyDescent="0.25">
      <c r="B9" s="889" t="s">
        <v>748</v>
      </c>
      <c r="C9" s="886">
        <v>2.8976821282</v>
      </c>
      <c r="D9" s="886">
        <v>2.3764476079999999</v>
      </c>
      <c r="E9" s="890">
        <v>3.7268766711600003</v>
      </c>
      <c r="F9" s="890">
        <v>3.8218466439999998</v>
      </c>
      <c r="G9" s="890">
        <v>4.1476451990000003</v>
      </c>
      <c r="H9" s="890">
        <v>2.4495840600000003</v>
      </c>
      <c r="I9" s="890">
        <v>0.96221257900000012</v>
      </c>
      <c r="J9" s="1006">
        <v>0.88452852299999996</v>
      </c>
      <c r="K9" s="890">
        <v>2.8976821282</v>
      </c>
      <c r="L9" s="890">
        <v>2.3764476079999999</v>
      </c>
      <c r="M9" s="890">
        <v>3.7268766711600003</v>
      </c>
      <c r="N9" s="890">
        <v>3.8218466439999998</v>
      </c>
      <c r="O9" s="890">
        <v>4.1476451990000003</v>
      </c>
      <c r="P9" s="890">
        <v>2.4495840600000003</v>
      </c>
      <c r="Q9" s="890">
        <v>0.96221257900000012</v>
      </c>
      <c r="R9" s="890">
        <v>0.88452852299999996</v>
      </c>
    </row>
    <row r="10" spans="1:18" x14ac:dyDescent="0.25">
      <c r="B10" s="889" t="s">
        <v>369</v>
      </c>
      <c r="C10" s="886">
        <v>64.682484082000002</v>
      </c>
      <c r="D10" s="886">
        <v>47.057179468999998</v>
      </c>
      <c r="E10" s="890">
        <v>36.615428837030002</v>
      </c>
      <c r="F10" s="890">
        <v>24.209894139999999</v>
      </c>
      <c r="G10" s="890">
        <v>27.398900713319996</v>
      </c>
      <c r="H10" s="890">
        <v>40.345177916430004</v>
      </c>
      <c r="I10" s="890">
        <v>43.576633201070003</v>
      </c>
      <c r="J10" s="1006">
        <v>23.274367722519997</v>
      </c>
      <c r="K10" s="890">
        <v>64.682484082000002</v>
      </c>
      <c r="L10" s="890">
        <v>47.057179468999998</v>
      </c>
      <c r="M10" s="890">
        <v>36.615428837030002</v>
      </c>
      <c r="N10" s="890">
        <v>24.209894139999999</v>
      </c>
      <c r="O10" s="890">
        <v>27.398900713319996</v>
      </c>
      <c r="P10" s="890">
        <v>40.345177916430004</v>
      </c>
      <c r="Q10" s="890">
        <v>43.576633201070003</v>
      </c>
      <c r="R10" s="890">
        <v>23.274367722519997</v>
      </c>
    </row>
    <row r="11" spans="1:18" x14ac:dyDescent="0.25">
      <c r="B11" s="148" t="s">
        <v>749</v>
      </c>
      <c r="C11" s="891">
        <v>8.9071016452000009</v>
      </c>
      <c r="D11" s="891">
        <v>9.8207133890999998</v>
      </c>
      <c r="E11" s="892">
        <v>14.675402559739998</v>
      </c>
      <c r="F11" s="892">
        <v>7.4090823070000003</v>
      </c>
      <c r="G11" s="892">
        <v>5.1483793135499996</v>
      </c>
      <c r="H11" s="892">
        <v>8.5646926798000003</v>
      </c>
      <c r="I11" s="892">
        <v>15.939606791259999</v>
      </c>
      <c r="J11" s="1007">
        <v>18.899811356190003</v>
      </c>
      <c r="K11" s="892">
        <v>11.2312031872</v>
      </c>
      <c r="L11" s="892">
        <v>12.2671659021</v>
      </c>
      <c r="M11" s="892">
        <v>16.41590859674</v>
      </c>
      <c r="N11" s="892">
        <v>7.9540023070000005</v>
      </c>
      <c r="O11" s="892">
        <v>5.1483793135499996</v>
      </c>
      <c r="P11" s="892">
        <v>8.5646926798000003</v>
      </c>
      <c r="Q11" s="892">
        <v>15.939606791259999</v>
      </c>
      <c r="R11" s="892">
        <v>18.899811356190003</v>
      </c>
    </row>
    <row r="12" spans="1:18" x14ac:dyDescent="0.25">
      <c r="B12" s="889" t="s">
        <v>747</v>
      </c>
      <c r="C12" s="886">
        <v>0</v>
      </c>
      <c r="D12" s="886">
        <v>0</v>
      </c>
      <c r="E12" s="890">
        <v>0</v>
      </c>
      <c r="F12" s="890">
        <v>0</v>
      </c>
      <c r="G12" s="890">
        <v>0</v>
      </c>
      <c r="H12" s="890">
        <v>0</v>
      </c>
      <c r="I12" s="890">
        <v>0</v>
      </c>
      <c r="J12" s="1006">
        <v>0</v>
      </c>
      <c r="K12" s="890">
        <v>0</v>
      </c>
      <c r="L12" s="890">
        <v>0</v>
      </c>
      <c r="M12" s="890">
        <v>0</v>
      </c>
      <c r="N12" s="890">
        <v>0</v>
      </c>
      <c r="O12" s="890">
        <v>0</v>
      </c>
      <c r="P12" s="890">
        <v>0</v>
      </c>
      <c r="Q12" s="890">
        <v>0</v>
      </c>
      <c r="R12" s="890">
        <v>0</v>
      </c>
    </row>
    <row r="13" spans="1:18" x14ac:dyDescent="0.25">
      <c r="B13" s="889" t="s">
        <v>748</v>
      </c>
      <c r="C13" s="886">
        <v>0.58703876089999996</v>
      </c>
      <c r="D13" s="886">
        <v>0.40604294359999998</v>
      </c>
      <c r="E13" s="890">
        <v>8.30260726E-2</v>
      </c>
      <c r="F13" s="890">
        <v>2.4000000000000001E-5</v>
      </c>
      <c r="G13" s="890">
        <v>0.119716</v>
      </c>
      <c r="H13" s="890">
        <v>0.25924399999999997</v>
      </c>
      <c r="I13" s="890">
        <v>0.88456699999999999</v>
      </c>
      <c r="J13" s="1006">
        <v>0.29258740000000005</v>
      </c>
      <c r="K13" s="890">
        <v>2.9111403029000003</v>
      </c>
      <c r="L13" s="890">
        <v>2.8524954566000003</v>
      </c>
      <c r="M13" s="890">
        <v>1.8235321096000001</v>
      </c>
      <c r="N13" s="890">
        <v>0.54494399999999998</v>
      </c>
      <c r="O13" s="890">
        <v>0.119716</v>
      </c>
      <c r="P13" s="890">
        <v>0.25924399999999997</v>
      </c>
      <c r="Q13" s="890">
        <v>0.88456699999999999</v>
      </c>
      <c r="R13" s="890">
        <v>0.29258740000000005</v>
      </c>
    </row>
    <row r="14" spans="1:18" x14ac:dyDescent="0.25">
      <c r="B14" s="889" t="s">
        <v>369</v>
      </c>
      <c r="C14" s="886">
        <v>8.3200628843000004</v>
      </c>
      <c r="D14" s="886">
        <v>9.4146704455000005</v>
      </c>
      <c r="E14" s="890">
        <v>14.592376487139999</v>
      </c>
      <c r="F14" s="890">
        <v>7.4090583069999996</v>
      </c>
      <c r="G14" s="890">
        <v>5.0286633135500001</v>
      </c>
      <c r="H14" s="890">
        <v>8.3054486798000013</v>
      </c>
      <c r="I14" s="890">
        <v>15.055039791259999</v>
      </c>
      <c r="J14" s="1006">
        <v>18.607223956190001</v>
      </c>
      <c r="K14" s="890">
        <v>8.3200628843000004</v>
      </c>
      <c r="L14" s="890">
        <v>9.4146704455000005</v>
      </c>
      <c r="M14" s="890">
        <v>14.592376487139999</v>
      </c>
      <c r="N14" s="890">
        <v>7.4090583069999996</v>
      </c>
      <c r="O14" s="890">
        <v>5.0286633135500001</v>
      </c>
      <c r="P14" s="890">
        <v>8.3054486798000013</v>
      </c>
      <c r="Q14" s="890">
        <v>15.055039791259999</v>
      </c>
      <c r="R14" s="890">
        <v>18.607223956190001</v>
      </c>
    </row>
    <row r="15" spans="1:18" x14ac:dyDescent="0.25">
      <c r="B15" s="876" t="s">
        <v>215</v>
      </c>
      <c r="C15" s="886">
        <v>174.3567599799</v>
      </c>
      <c r="D15" s="886">
        <v>141.85829766090001</v>
      </c>
      <c r="E15" s="890">
        <v>118.02267493380998</v>
      </c>
      <c r="F15" s="890">
        <v>63.763474440000003</v>
      </c>
      <c r="G15" s="890">
        <v>82.024525247119996</v>
      </c>
      <c r="H15" s="890">
        <v>117.92458726617998</v>
      </c>
      <c r="I15" s="890">
        <v>134.42174120154002</v>
      </c>
      <c r="J15" s="1006">
        <v>140.91331021843999</v>
      </c>
      <c r="K15" s="890">
        <v>181.8016909799</v>
      </c>
      <c r="L15" s="890">
        <v>149.2695156609</v>
      </c>
      <c r="M15" s="890">
        <v>124.58150193380999</v>
      </c>
      <c r="N15" s="890">
        <v>68.030472439999997</v>
      </c>
      <c r="O15" s="890">
        <v>83.282952695869994</v>
      </c>
      <c r="P15" s="890">
        <v>117.92458726617998</v>
      </c>
      <c r="Q15" s="890">
        <v>134.42174120154002</v>
      </c>
      <c r="R15" s="890">
        <v>140.91717721844</v>
      </c>
    </row>
    <row r="16" spans="1:18" x14ac:dyDescent="0.25">
      <c r="B16" s="889" t="s">
        <v>747</v>
      </c>
      <c r="C16" s="886">
        <v>6.3543169999999996E-2</v>
      </c>
      <c r="D16" s="886">
        <v>0</v>
      </c>
      <c r="E16" s="890">
        <v>0</v>
      </c>
      <c r="F16" s="890">
        <v>0</v>
      </c>
      <c r="G16" s="890">
        <v>3.0799999999999998E-3</v>
      </c>
      <c r="H16" s="890">
        <v>8.9899999999999997E-3</v>
      </c>
      <c r="I16" s="890">
        <v>0</v>
      </c>
      <c r="J16" s="1006">
        <v>0</v>
      </c>
      <c r="K16" s="890">
        <v>6.3543169999999996E-2</v>
      </c>
      <c r="L16" s="890">
        <v>0</v>
      </c>
      <c r="M16" s="890">
        <v>0</v>
      </c>
      <c r="N16" s="890">
        <v>0</v>
      </c>
      <c r="O16" s="890">
        <v>3.0799999999999998E-3</v>
      </c>
      <c r="P16" s="890">
        <v>8.9899999999999997E-3</v>
      </c>
      <c r="Q16" s="890">
        <v>0</v>
      </c>
      <c r="R16" s="890">
        <v>0</v>
      </c>
    </row>
    <row r="17" spans="2:18" x14ac:dyDescent="0.25">
      <c r="B17" s="889" t="s">
        <v>748</v>
      </c>
      <c r="C17" s="886">
        <v>2.2237342429</v>
      </c>
      <c r="D17" s="886">
        <v>2.9632926938999997</v>
      </c>
      <c r="E17" s="890">
        <v>1.2703469558700002</v>
      </c>
      <c r="F17" s="890">
        <v>0.64583657299999997</v>
      </c>
      <c r="G17" s="890">
        <v>6.4450069687899996</v>
      </c>
      <c r="H17" s="890">
        <v>6.9409060599399997</v>
      </c>
      <c r="I17" s="890">
        <v>7.5431336474900004</v>
      </c>
      <c r="J17" s="1006">
        <v>6.2530638170000001</v>
      </c>
      <c r="K17" s="890">
        <v>7.2806532428999997</v>
      </c>
      <c r="L17" s="890">
        <v>10.0394976939</v>
      </c>
      <c r="M17" s="890">
        <v>7.82917395587</v>
      </c>
      <c r="N17" s="890">
        <v>4.9128345729999996</v>
      </c>
      <c r="O17" s="890">
        <v>7.7034344175399996</v>
      </c>
      <c r="P17" s="890">
        <v>6.9409060599399997</v>
      </c>
      <c r="Q17" s="890">
        <v>7.5431336474900004</v>
      </c>
      <c r="R17" s="890">
        <v>6.2530638170000001</v>
      </c>
    </row>
    <row r="18" spans="2:18" x14ac:dyDescent="0.25">
      <c r="B18" s="889" t="s">
        <v>369</v>
      </c>
      <c r="C18" s="886">
        <v>172.06948256699999</v>
      </c>
      <c r="D18" s="886">
        <v>138.89500496700001</v>
      </c>
      <c r="E18" s="890">
        <v>116.75232797793998</v>
      </c>
      <c r="F18" s="890">
        <v>63.117637860000002</v>
      </c>
      <c r="G18" s="890">
        <v>75.576438278330002</v>
      </c>
      <c r="H18" s="890">
        <v>110.97469120624001</v>
      </c>
      <c r="I18" s="890">
        <v>126.87860755405001</v>
      </c>
      <c r="J18" s="1006">
        <v>134.66024640143999</v>
      </c>
      <c r="K18" s="890">
        <v>174.457494567</v>
      </c>
      <c r="L18" s="890">
        <v>139.23001796700001</v>
      </c>
      <c r="M18" s="890">
        <v>116.75232797793998</v>
      </c>
      <c r="N18" s="890">
        <v>63.117637860000002</v>
      </c>
      <c r="O18" s="890">
        <v>75.576438278330002</v>
      </c>
      <c r="P18" s="890">
        <v>110.97469120624001</v>
      </c>
      <c r="Q18" s="890">
        <v>126.87860755405001</v>
      </c>
      <c r="R18" s="890">
        <v>134.66411340144001</v>
      </c>
    </row>
    <row r="19" spans="2:18" x14ac:dyDescent="0.25">
      <c r="B19" s="148" t="s">
        <v>744</v>
      </c>
      <c r="C19" s="891">
        <v>235.12982147789998</v>
      </c>
      <c r="D19" s="891">
        <v>180.90396064160001</v>
      </c>
      <c r="E19" s="892">
        <v>198.12284962426997</v>
      </c>
      <c r="F19" s="892">
        <v>197.88566510000001</v>
      </c>
      <c r="G19" s="892">
        <v>296.22740230515001</v>
      </c>
      <c r="H19" s="892">
        <v>278.08436103017004</v>
      </c>
      <c r="I19" s="892">
        <v>340.89236541166997</v>
      </c>
      <c r="J19" s="1007">
        <v>321.39955813039995</v>
      </c>
      <c r="K19" s="892">
        <v>240.47940547789997</v>
      </c>
      <c r="L19" s="892">
        <v>187.9801656416</v>
      </c>
      <c r="M19" s="892">
        <v>204.68167662426998</v>
      </c>
      <c r="N19" s="892">
        <v>198.15562310000001</v>
      </c>
      <c r="O19" s="892">
        <v>296.22740230515001</v>
      </c>
      <c r="P19" s="892">
        <v>278.08436103017004</v>
      </c>
      <c r="Q19" s="892">
        <v>340.89236541166997</v>
      </c>
      <c r="R19" s="892">
        <v>321.40432013039998</v>
      </c>
    </row>
    <row r="20" spans="2:18" x14ac:dyDescent="0.25">
      <c r="B20" s="889" t="s">
        <v>747</v>
      </c>
      <c r="C20" s="886">
        <v>4.0267845879999999</v>
      </c>
      <c r="D20" s="886">
        <v>5.4721122646999998</v>
      </c>
      <c r="E20" s="890">
        <v>7.0361567594599999</v>
      </c>
      <c r="F20" s="890">
        <v>0</v>
      </c>
      <c r="G20" s="890">
        <v>0</v>
      </c>
      <c r="H20" s="890">
        <v>0</v>
      </c>
      <c r="I20" s="890">
        <v>0</v>
      </c>
      <c r="J20" s="1006">
        <v>0</v>
      </c>
      <c r="K20" s="890">
        <v>4.0267845879999999</v>
      </c>
      <c r="L20" s="890">
        <v>5.4721122646999998</v>
      </c>
      <c r="M20" s="890">
        <v>7.0361567594599999</v>
      </c>
      <c r="N20" s="890">
        <v>0</v>
      </c>
      <c r="O20" s="890">
        <v>0</v>
      </c>
      <c r="P20" s="890">
        <v>0</v>
      </c>
      <c r="Q20" s="890">
        <v>0</v>
      </c>
      <c r="R20" s="890">
        <v>0</v>
      </c>
    </row>
    <row r="21" spans="2:18" x14ac:dyDescent="0.25">
      <c r="B21" s="889" t="s">
        <v>748</v>
      </c>
      <c r="C21" s="886">
        <v>2.2237342429</v>
      </c>
      <c r="D21" s="886">
        <v>2.9632926938999997</v>
      </c>
      <c r="E21" s="890">
        <v>1.2703469558700002</v>
      </c>
      <c r="F21" s="890">
        <v>7.6628029E-2</v>
      </c>
      <c r="G21" s="890">
        <v>2.051999152</v>
      </c>
      <c r="H21" s="890">
        <v>2.33994125729</v>
      </c>
      <c r="I21" s="890">
        <v>2.0803764466400003</v>
      </c>
      <c r="J21" s="1006">
        <v>2.6989473589999999</v>
      </c>
      <c r="K21" s="890">
        <v>7.2806532428999997</v>
      </c>
      <c r="L21" s="890">
        <v>10.0394976939</v>
      </c>
      <c r="M21" s="890">
        <v>7.82917395587</v>
      </c>
      <c r="N21" s="890">
        <v>0.34658602899999996</v>
      </c>
      <c r="O21" s="890">
        <v>2.051999152</v>
      </c>
      <c r="P21" s="890">
        <v>2.33994125729</v>
      </c>
      <c r="Q21" s="890">
        <v>2.0803764466400003</v>
      </c>
      <c r="R21" s="890">
        <v>2.6989473589999999</v>
      </c>
    </row>
    <row r="22" spans="2:18" x14ac:dyDescent="0.25">
      <c r="B22" s="889" t="s">
        <v>369</v>
      </c>
      <c r="C22" s="886">
        <v>228.87930264699997</v>
      </c>
      <c r="D22" s="886">
        <v>172.46855568300001</v>
      </c>
      <c r="E22" s="890">
        <v>189.81634590893998</v>
      </c>
      <c r="F22" s="890">
        <v>197.80903710000001</v>
      </c>
      <c r="G22" s="890">
        <v>294.17540315315</v>
      </c>
      <c r="H22" s="890">
        <v>275.74441977287995</v>
      </c>
      <c r="I22" s="890">
        <v>338.81198896503003</v>
      </c>
      <c r="J22" s="1006">
        <v>318.70061077140002</v>
      </c>
      <c r="K22" s="890">
        <v>229.17196764699997</v>
      </c>
      <c r="L22" s="890">
        <v>172.46855568300001</v>
      </c>
      <c r="M22" s="890">
        <v>189.81634590893998</v>
      </c>
      <c r="N22" s="890">
        <v>197.80903710000001</v>
      </c>
      <c r="O22" s="890">
        <v>294.17540315315</v>
      </c>
      <c r="P22" s="890">
        <v>275.74441977287995</v>
      </c>
      <c r="Q22" s="890">
        <v>338.81198896503003</v>
      </c>
      <c r="R22" s="890">
        <v>318.70537277140005</v>
      </c>
    </row>
    <row r="23" spans="2:18" x14ac:dyDescent="0.25">
      <c r="B23" s="148" t="s">
        <v>618</v>
      </c>
      <c r="C23" s="891">
        <v>13.9337034561</v>
      </c>
      <c r="D23" s="891">
        <v>18.301121631300003</v>
      </c>
      <c r="E23" s="892">
        <v>29.063803928539997</v>
      </c>
      <c r="F23" s="892">
        <v>45.667012970000002</v>
      </c>
      <c r="G23" s="892">
        <v>58.307120099610003</v>
      </c>
      <c r="H23" s="892">
        <v>57.700813319269997</v>
      </c>
      <c r="I23" s="892">
        <v>71.40740154097999</v>
      </c>
      <c r="J23" s="1007">
        <v>51.730568110520004</v>
      </c>
      <c r="K23" s="892">
        <v>14.1148134561</v>
      </c>
      <c r="L23" s="892">
        <v>18.441382631300002</v>
      </c>
      <c r="M23" s="892">
        <v>29.472753928539998</v>
      </c>
      <c r="N23" s="892">
        <v>45.771861970000003</v>
      </c>
      <c r="O23" s="892">
        <v>58.307120099610003</v>
      </c>
      <c r="P23" s="892">
        <v>57.700813319269997</v>
      </c>
      <c r="Q23" s="892">
        <v>71.40740154097999</v>
      </c>
      <c r="R23" s="892">
        <v>51.730568110520004</v>
      </c>
    </row>
    <row r="24" spans="2:18" x14ac:dyDescent="0.25">
      <c r="B24" s="889" t="s">
        <v>747</v>
      </c>
      <c r="C24" s="886">
        <v>1.1947343999999999E-3</v>
      </c>
      <c r="D24" s="886">
        <v>9.6983872799999996E-2</v>
      </c>
      <c r="E24" s="890">
        <v>0.11735724054</v>
      </c>
      <c r="F24" s="890">
        <v>0</v>
      </c>
      <c r="G24" s="890">
        <v>0</v>
      </c>
      <c r="H24" s="890">
        <v>0</v>
      </c>
      <c r="I24" s="890">
        <v>0</v>
      </c>
      <c r="J24" s="1006">
        <v>0</v>
      </c>
      <c r="K24" s="890">
        <v>1.1947343999999999E-3</v>
      </c>
      <c r="L24" s="890">
        <v>9.6983872799999996E-2</v>
      </c>
      <c r="M24" s="890">
        <v>0.11735724054</v>
      </c>
      <c r="N24" s="890">
        <v>0</v>
      </c>
      <c r="O24" s="890">
        <v>0</v>
      </c>
      <c r="P24" s="890">
        <v>0</v>
      </c>
      <c r="Q24" s="890">
        <v>0</v>
      </c>
      <c r="R24" s="890">
        <v>0</v>
      </c>
    </row>
    <row r="25" spans="2:18" x14ac:dyDescent="0.25">
      <c r="B25" s="889" t="s">
        <v>748</v>
      </c>
      <c r="C25" s="886">
        <v>1.617186437</v>
      </c>
      <c r="D25" s="886">
        <v>0.64271329129999999</v>
      </c>
      <c r="E25" s="890">
        <v>1.1444886056200001</v>
      </c>
      <c r="F25" s="890">
        <v>4.1432600000000002E-3</v>
      </c>
      <c r="G25" s="890">
        <v>0.40769277800000003</v>
      </c>
      <c r="H25" s="890">
        <v>2.5408323999999999E-2</v>
      </c>
      <c r="I25" s="890">
        <v>0.570866769</v>
      </c>
      <c r="J25" s="1006">
        <v>1.2897324030000001</v>
      </c>
      <c r="K25" s="890">
        <v>1.7982964370000001</v>
      </c>
      <c r="L25" s="890">
        <v>0.78297429129999996</v>
      </c>
      <c r="M25" s="890">
        <v>1.55343860562</v>
      </c>
      <c r="N25" s="890">
        <v>0.10899225999999999</v>
      </c>
      <c r="O25" s="890">
        <v>0.40769277800000003</v>
      </c>
      <c r="P25" s="890">
        <v>2.5408323999999999E-2</v>
      </c>
      <c r="Q25" s="890">
        <v>0.570866769</v>
      </c>
      <c r="R25" s="890">
        <v>1.2897324030000001</v>
      </c>
    </row>
    <row r="26" spans="2:18" x14ac:dyDescent="0.25">
      <c r="B26" s="889" t="s">
        <v>369</v>
      </c>
      <c r="C26" s="886">
        <v>12.315322284700001</v>
      </c>
      <c r="D26" s="886">
        <v>17.561424467200002</v>
      </c>
      <c r="E26" s="890">
        <v>27.801958082379997</v>
      </c>
      <c r="F26" s="890">
        <v>45.662869710000002</v>
      </c>
      <c r="G26" s="890">
        <v>57.899427321609998</v>
      </c>
      <c r="H26" s="890">
        <v>57.67540499527</v>
      </c>
      <c r="I26" s="890">
        <v>70.836534771979998</v>
      </c>
      <c r="J26" s="1006">
        <v>50.440835707519994</v>
      </c>
      <c r="K26" s="890">
        <v>12.315322284700001</v>
      </c>
      <c r="L26" s="890">
        <v>17.561424467200002</v>
      </c>
      <c r="M26" s="890">
        <v>27.801958082379997</v>
      </c>
      <c r="N26" s="890">
        <v>45.662869710000002</v>
      </c>
      <c r="O26" s="890">
        <v>57.899427321609998</v>
      </c>
      <c r="P26" s="890">
        <v>57.67540499527</v>
      </c>
      <c r="Q26" s="890">
        <v>70.836534771979998</v>
      </c>
      <c r="R26" s="890">
        <v>50.440835707519994</v>
      </c>
    </row>
    <row r="27" spans="2:18" x14ac:dyDescent="0.25">
      <c r="B27" s="148" t="s">
        <v>404</v>
      </c>
      <c r="C27" s="891">
        <v>7.435903860000001E-2</v>
      </c>
      <c r="D27" s="891">
        <v>0.32475296730000003</v>
      </c>
      <c r="E27" s="892">
        <v>2.2088369E-2</v>
      </c>
      <c r="F27" s="892">
        <v>0</v>
      </c>
      <c r="G27" s="892">
        <v>0</v>
      </c>
      <c r="H27" s="892">
        <v>0</v>
      </c>
      <c r="I27" s="892">
        <v>0</v>
      </c>
      <c r="J27" s="1007">
        <v>0</v>
      </c>
      <c r="K27" s="892">
        <v>0.1098975006</v>
      </c>
      <c r="L27" s="892">
        <v>0.3545256913</v>
      </c>
      <c r="M27" s="892">
        <v>2.2088369E-2</v>
      </c>
      <c r="N27" s="892">
        <v>0</v>
      </c>
      <c r="O27" s="892">
        <v>0</v>
      </c>
      <c r="P27" s="892">
        <v>0</v>
      </c>
      <c r="Q27" s="892">
        <v>0</v>
      </c>
      <c r="R27" s="892">
        <v>0</v>
      </c>
    </row>
    <row r="28" spans="2:18" x14ac:dyDescent="0.25">
      <c r="B28" s="876" t="s">
        <v>747</v>
      </c>
      <c r="C28" s="886">
        <v>0</v>
      </c>
      <c r="D28" s="894">
        <v>0</v>
      </c>
      <c r="E28" s="890">
        <v>0</v>
      </c>
      <c r="F28" s="890">
        <v>0</v>
      </c>
      <c r="G28" s="890">
        <v>0</v>
      </c>
      <c r="H28" s="890">
        <v>0</v>
      </c>
      <c r="I28" s="890">
        <v>0</v>
      </c>
      <c r="J28" s="1006">
        <v>0</v>
      </c>
      <c r="K28" s="890">
        <v>3.5538462E-2</v>
      </c>
      <c r="L28" s="890">
        <v>2.9772724E-2</v>
      </c>
      <c r="M28" s="890">
        <v>0</v>
      </c>
      <c r="N28" s="890">
        <v>0</v>
      </c>
      <c r="O28" s="890">
        <v>0</v>
      </c>
      <c r="P28" s="890">
        <v>0</v>
      </c>
      <c r="Q28" s="890">
        <v>0</v>
      </c>
      <c r="R28" s="890">
        <v>0</v>
      </c>
    </row>
    <row r="29" spans="2:18" x14ac:dyDescent="0.25">
      <c r="B29" s="876" t="s">
        <v>748</v>
      </c>
      <c r="C29" s="886">
        <v>2.58842497E-2</v>
      </c>
      <c r="D29" s="894">
        <v>3.1884815699999999E-2</v>
      </c>
      <c r="E29" s="890">
        <v>2.2088369E-2</v>
      </c>
      <c r="F29" s="890">
        <v>0</v>
      </c>
      <c r="G29" s="890">
        <v>0</v>
      </c>
      <c r="H29" s="890">
        <v>0</v>
      </c>
      <c r="I29" s="890">
        <v>0</v>
      </c>
      <c r="J29" s="1006">
        <v>0</v>
      </c>
      <c r="K29" s="890">
        <v>2.58842497E-2</v>
      </c>
      <c r="L29" s="890">
        <v>3.1884815699999999E-2</v>
      </c>
      <c r="M29" s="890">
        <v>2.2088369E-2</v>
      </c>
      <c r="N29" s="890">
        <v>0</v>
      </c>
      <c r="O29" s="890">
        <v>0</v>
      </c>
      <c r="P29" s="890">
        <v>0</v>
      </c>
      <c r="Q29" s="890">
        <v>0</v>
      </c>
      <c r="R29" s="890">
        <v>0</v>
      </c>
    </row>
    <row r="30" spans="2:18" x14ac:dyDescent="0.25">
      <c r="B30" s="876" t="s">
        <v>369</v>
      </c>
      <c r="C30" s="886">
        <v>4.8474788900000003E-2</v>
      </c>
      <c r="D30" s="894">
        <v>0.29286815160000002</v>
      </c>
      <c r="E30" s="890">
        <v>0</v>
      </c>
      <c r="F30" s="890">
        <v>0</v>
      </c>
      <c r="G30" s="890">
        <v>0</v>
      </c>
      <c r="H30" s="890">
        <v>0</v>
      </c>
      <c r="I30" s="890">
        <v>0</v>
      </c>
      <c r="J30" s="1006">
        <v>0</v>
      </c>
      <c r="K30" s="890">
        <v>4.8474788900000003E-2</v>
      </c>
      <c r="L30" s="890">
        <v>0.29286815160000002</v>
      </c>
      <c r="M30" s="890">
        <v>0</v>
      </c>
      <c r="N30" s="890">
        <v>0</v>
      </c>
      <c r="O30" s="890">
        <v>0</v>
      </c>
      <c r="P30" s="890">
        <v>0</v>
      </c>
      <c r="Q30" s="890">
        <v>0</v>
      </c>
      <c r="R30" s="890">
        <v>0</v>
      </c>
    </row>
    <row r="31" spans="2:18" x14ac:dyDescent="0.25">
      <c r="B31" s="877" t="s">
        <v>750</v>
      </c>
      <c r="C31" s="878">
        <v>499.98191180789996</v>
      </c>
      <c r="D31" s="879">
        <v>400.64247336720007</v>
      </c>
      <c r="E31" s="879">
        <v>400.24912492354997</v>
      </c>
      <c r="F31" s="879">
        <v>342.75697560699996</v>
      </c>
      <c r="G31" s="879">
        <v>473.25397287775002</v>
      </c>
      <c r="H31" s="879">
        <v>505.06921627185</v>
      </c>
      <c r="I31" s="879">
        <v>607.19996072551999</v>
      </c>
      <c r="J31" s="1008">
        <v>557.10214406107002</v>
      </c>
      <c r="K31" s="879">
        <v>515.31717681190003</v>
      </c>
      <c r="L31" s="879">
        <v>417.74638260420005</v>
      </c>
      <c r="M31" s="879">
        <v>415.51623496054998</v>
      </c>
      <c r="N31" s="879">
        <v>347.94370060699998</v>
      </c>
      <c r="O31" s="879">
        <v>474.51240032650003</v>
      </c>
      <c r="P31" s="879">
        <v>505.06921627185</v>
      </c>
      <c r="Q31" s="879">
        <v>607.19996072551999</v>
      </c>
      <c r="R31" s="879">
        <v>557.11077306107006</v>
      </c>
    </row>
  </sheetData>
  <mergeCells count="3">
    <mergeCell ref="B5:B6"/>
    <mergeCell ref="C5:J5"/>
    <mergeCell ref="K5:R5"/>
  </mergeCells>
  <hyperlinks>
    <hyperlink ref="A1" location="Sommaire!A1" display="Retour sommaire"/>
  </hyperlinks>
  <pageMargins left="0.7" right="0.7" top="0.75" bottom="0.75" header="0.3" footer="0.3"/>
  <pageSetup paperSize="9" orientation="portrait"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3"/>
  <dimension ref="A1:G27"/>
  <sheetViews>
    <sheetView showGridLines="0" workbookViewId="0"/>
  </sheetViews>
  <sheetFormatPr baseColWidth="10" defaultRowHeight="15" x14ac:dyDescent="0.25"/>
  <sheetData>
    <row r="1" spans="1:2" x14ac:dyDescent="0.25">
      <c r="A1" s="2" t="s">
        <v>0</v>
      </c>
    </row>
    <row r="2" spans="1:2" ht="23.25" x14ac:dyDescent="0.35">
      <c r="B2" s="3" t="s">
        <v>149</v>
      </c>
    </row>
    <row r="3" spans="1:2" x14ac:dyDescent="0.25">
      <c r="B3" s="4" t="s">
        <v>720</v>
      </c>
    </row>
    <row r="23" spans="3:7" ht="15.75" thickBot="1" x14ac:dyDescent="0.3">
      <c r="C23" s="460"/>
      <c r="D23" s="461">
        <v>2018</v>
      </c>
      <c r="E23" s="462">
        <v>2019</v>
      </c>
      <c r="F23" s="462">
        <v>2020</v>
      </c>
      <c r="G23" s="463">
        <v>2021</v>
      </c>
    </row>
    <row r="24" spans="3:7" x14ac:dyDescent="0.25">
      <c r="C24" s="464" t="s">
        <v>482</v>
      </c>
      <c r="D24" s="465">
        <v>1.4298681260005388</v>
      </c>
      <c r="E24" s="466">
        <v>1.5672969557738112</v>
      </c>
      <c r="F24" s="466">
        <v>1.7127309619761977</v>
      </c>
      <c r="G24" s="467">
        <v>1.8123353638801363</v>
      </c>
    </row>
    <row r="25" spans="3:7" x14ac:dyDescent="0.25">
      <c r="C25" s="468" t="s">
        <v>483</v>
      </c>
      <c r="D25" s="469">
        <v>2.1251021423083967</v>
      </c>
      <c r="E25" s="344">
        <v>2.4261935679077533</v>
      </c>
      <c r="F25" s="344">
        <v>2.5383492618942913</v>
      </c>
      <c r="G25" s="470">
        <v>3.2009911829527873</v>
      </c>
    </row>
    <row r="26" spans="3:7" ht="15.75" thickBot="1" x14ac:dyDescent="0.3">
      <c r="C26" s="471" t="s">
        <v>484</v>
      </c>
      <c r="D26" s="472">
        <v>5.2319697216239236</v>
      </c>
      <c r="E26" s="473">
        <v>5.3084227002641446</v>
      </c>
      <c r="F26" s="473">
        <v>7.136152749143692</v>
      </c>
      <c r="G26" s="474">
        <v>6.3500955429420243</v>
      </c>
    </row>
    <row r="27" spans="3:7" ht="15.75" thickBot="1" x14ac:dyDescent="0.3">
      <c r="C27" s="471" t="s">
        <v>518</v>
      </c>
      <c r="D27" s="475">
        <v>1.3806343080653787</v>
      </c>
      <c r="E27" s="475">
        <v>1.3828368040835781</v>
      </c>
      <c r="F27" s="475">
        <v>1.6856193879952328</v>
      </c>
      <c r="G27" s="476">
        <v>1.638860514238009</v>
      </c>
    </row>
  </sheetData>
  <hyperlinks>
    <hyperlink ref="A1" location="Sommaire!A1" display="Retour sommaire"/>
  </hyperlinks>
  <pageMargins left="0.7" right="0.7" top="0.75" bottom="0.75" header="0.3" footer="0.3"/>
  <drawing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4"/>
  <dimension ref="A1:Z14"/>
  <sheetViews>
    <sheetView showGridLines="0" workbookViewId="0"/>
  </sheetViews>
  <sheetFormatPr baseColWidth="10" defaultRowHeight="15" x14ac:dyDescent="0.25"/>
  <cols>
    <col min="2" max="2" width="29.42578125" customWidth="1"/>
    <col min="3" max="10" width="9.28515625" bestFit="1" customWidth="1"/>
    <col min="11" max="26" width="6.85546875" bestFit="1" customWidth="1"/>
  </cols>
  <sheetData>
    <row r="1" spans="1:26" x14ac:dyDescent="0.25">
      <c r="A1" s="2" t="s">
        <v>0</v>
      </c>
    </row>
    <row r="2" spans="1:26" ht="23.25" x14ac:dyDescent="0.35">
      <c r="B2" s="3" t="s">
        <v>151</v>
      </c>
    </row>
    <row r="3" spans="1:26" x14ac:dyDescent="0.25">
      <c r="B3" s="4" t="s">
        <v>721</v>
      </c>
    </row>
    <row r="6" spans="1:26" x14ac:dyDescent="0.25">
      <c r="B6" s="895" t="s">
        <v>317</v>
      </c>
      <c r="C6" s="1833" t="s">
        <v>751</v>
      </c>
      <c r="D6" s="1834"/>
      <c r="E6" s="1834"/>
      <c r="F6" s="1834"/>
      <c r="G6" s="1834"/>
      <c r="H6" s="1834"/>
      <c r="I6" s="1834"/>
      <c r="J6" s="1835"/>
      <c r="K6" s="1834" t="s">
        <v>752</v>
      </c>
      <c r="L6" s="1834"/>
      <c r="M6" s="1834"/>
      <c r="N6" s="1834"/>
      <c r="O6" s="1834"/>
      <c r="P6" s="1834"/>
      <c r="Q6" s="1834"/>
      <c r="R6" s="1834"/>
      <c r="S6" s="1834"/>
      <c r="T6" s="1834"/>
      <c r="U6" s="1834"/>
      <c r="V6" s="1834"/>
      <c r="W6" s="1834"/>
      <c r="X6" s="1834"/>
      <c r="Y6" s="1834"/>
      <c r="Z6" s="1834"/>
    </row>
    <row r="7" spans="1:26" x14ac:dyDescent="0.25">
      <c r="B7" s="895"/>
      <c r="C7" s="896"/>
      <c r="D7" s="896"/>
      <c r="E7" s="896"/>
      <c r="F7" s="896"/>
      <c r="G7" s="896"/>
      <c r="H7" s="896"/>
      <c r="I7" s="896"/>
      <c r="J7" s="897"/>
      <c r="K7" s="1833" t="s">
        <v>753</v>
      </c>
      <c r="L7" s="1834"/>
      <c r="M7" s="1834"/>
      <c r="N7" s="1834"/>
      <c r="O7" s="1834"/>
      <c r="P7" s="1834"/>
      <c r="Q7" s="1834"/>
      <c r="R7" s="1835"/>
      <c r="S7" s="1833" t="s">
        <v>754</v>
      </c>
      <c r="T7" s="1834"/>
      <c r="U7" s="1834"/>
      <c r="V7" s="1834"/>
      <c r="W7" s="1834"/>
      <c r="X7" s="1834"/>
      <c r="Y7" s="1834"/>
      <c r="Z7" s="1834"/>
    </row>
    <row r="8" spans="1:26" x14ac:dyDescent="0.25">
      <c r="B8" s="898"/>
      <c r="C8" s="899">
        <v>2014</v>
      </c>
      <c r="D8" s="899">
        <v>2015</v>
      </c>
      <c r="E8" s="899">
        <v>2016</v>
      </c>
      <c r="F8" s="899">
        <v>2017</v>
      </c>
      <c r="G8" s="899">
        <v>2018</v>
      </c>
      <c r="H8" s="899">
        <v>2019</v>
      </c>
      <c r="I8" s="899">
        <v>2020</v>
      </c>
      <c r="J8" s="900">
        <v>2021</v>
      </c>
      <c r="K8" s="900">
        <v>2014</v>
      </c>
      <c r="L8" s="900">
        <v>2015</v>
      </c>
      <c r="M8" s="899">
        <v>2016</v>
      </c>
      <c r="N8" s="899">
        <v>2017</v>
      </c>
      <c r="O8" s="899">
        <v>2018</v>
      </c>
      <c r="P8" s="899">
        <v>2019</v>
      </c>
      <c r="Q8" s="899">
        <v>2020</v>
      </c>
      <c r="R8" s="900">
        <v>2021</v>
      </c>
      <c r="S8" s="900">
        <v>2014</v>
      </c>
      <c r="T8" s="900">
        <v>2015</v>
      </c>
      <c r="U8" s="899">
        <v>2016</v>
      </c>
      <c r="V8" s="899">
        <v>2017</v>
      </c>
      <c r="W8" s="899">
        <v>2018</v>
      </c>
      <c r="X8" s="899">
        <v>2019</v>
      </c>
      <c r="Y8" s="899">
        <v>2020</v>
      </c>
      <c r="Z8" s="901">
        <v>2021</v>
      </c>
    </row>
    <row r="9" spans="1:26" x14ac:dyDescent="0.25">
      <c r="B9" s="902" t="s">
        <v>755</v>
      </c>
      <c r="C9" s="903">
        <v>69002.772149040815</v>
      </c>
      <c r="D9" s="903">
        <v>47250.806951707287</v>
      </c>
      <c r="E9" s="903">
        <v>42172.146963331339</v>
      </c>
      <c r="F9" s="903">
        <v>39986.38015141397</v>
      </c>
      <c r="G9" s="903">
        <v>59921.000088780558</v>
      </c>
      <c r="H9" s="903">
        <v>57464.643507488014</v>
      </c>
      <c r="I9" s="903">
        <v>60245.871869720999</v>
      </c>
      <c r="J9" s="904">
        <v>64228.999176358011</v>
      </c>
      <c r="K9" s="903">
        <v>948.41769844819987</v>
      </c>
      <c r="L9" s="903">
        <v>781.26092319699967</v>
      </c>
      <c r="M9" s="903">
        <v>733.65289013613994</v>
      </c>
      <c r="N9" s="903">
        <v>539.09351810717999</v>
      </c>
      <c r="O9" s="903">
        <v>504.02246442548</v>
      </c>
      <c r="P9" s="903">
        <v>567.37923788195997</v>
      </c>
      <c r="Q9" s="903">
        <v>611.21003538233003</v>
      </c>
      <c r="R9" s="904">
        <v>509.16119406834991</v>
      </c>
      <c r="S9" s="905">
        <v>949.88895798050021</v>
      </c>
      <c r="T9" s="903">
        <v>769.86437420469974</v>
      </c>
      <c r="U9" s="903">
        <v>741.57117114068967</v>
      </c>
      <c r="V9" s="903">
        <v>549.19381886023996</v>
      </c>
      <c r="W9" s="903">
        <v>505.43308429677001</v>
      </c>
      <c r="X9" s="903">
        <v>562.94478505519999</v>
      </c>
      <c r="Y9" s="903">
        <v>622.79568636737008</v>
      </c>
      <c r="Z9" s="903">
        <v>499.7606054587701</v>
      </c>
    </row>
    <row r="10" spans="1:26" x14ac:dyDescent="0.25">
      <c r="B10" s="906" t="s">
        <v>215</v>
      </c>
      <c r="C10" s="907">
        <v>31962.557029396805</v>
      </c>
      <c r="D10" s="907">
        <v>25786.181727353298</v>
      </c>
      <c r="E10" s="907">
        <v>21930.025699567734</v>
      </c>
      <c r="F10" s="907">
        <v>18143.794624259081</v>
      </c>
      <c r="G10" s="907">
        <v>23940.2638876979</v>
      </c>
      <c r="H10" s="907">
        <v>17338.838352336494</v>
      </c>
      <c r="I10" s="907">
        <v>20103.603542443983</v>
      </c>
      <c r="J10" s="908">
        <v>19111.60228631676</v>
      </c>
      <c r="K10" s="907">
        <v>698.90560194919999</v>
      </c>
      <c r="L10" s="907">
        <v>541.53213881299996</v>
      </c>
      <c r="M10" s="907">
        <v>479.05873182791004</v>
      </c>
      <c r="N10" s="907">
        <v>339.62932019697996</v>
      </c>
      <c r="O10" s="907">
        <v>291.59022247120998</v>
      </c>
      <c r="P10" s="907">
        <v>312.93492538313001</v>
      </c>
      <c r="Q10" s="907">
        <v>349.16909620964003</v>
      </c>
      <c r="R10" s="908">
        <v>278.33206452535001</v>
      </c>
      <c r="S10" s="909">
        <v>690.86617425350005</v>
      </c>
      <c r="T10" s="907">
        <v>531.39462380970008</v>
      </c>
      <c r="U10" s="907">
        <v>481.74135860678996</v>
      </c>
      <c r="V10" s="907">
        <v>341.04468658085</v>
      </c>
      <c r="W10" s="907">
        <v>291.84088818238001</v>
      </c>
      <c r="X10" s="907">
        <v>304.08045083812999</v>
      </c>
      <c r="Y10" s="907">
        <v>340.44788602291004</v>
      </c>
      <c r="Z10" s="907">
        <v>290.95969832522997</v>
      </c>
    </row>
    <row r="11" spans="1:26" ht="30" x14ac:dyDescent="0.25">
      <c r="B11" s="910" t="s">
        <v>744</v>
      </c>
      <c r="C11" s="903">
        <v>33783.157951682995</v>
      </c>
      <c r="D11" s="903">
        <v>18210.056952234001</v>
      </c>
      <c r="E11" s="903">
        <v>17428.920906415489</v>
      </c>
      <c r="F11" s="903">
        <v>18844.586674325867</v>
      </c>
      <c r="G11" s="903">
        <v>32214.452849763347</v>
      </c>
      <c r="H11" s="903">
        <v>36493.203546961893</v>
      </c>
      <c r="I11" s="903">
        <v>36024.074895634396</v>
      </c>
      <c r="J11" s="904">
        <v>41255.399255206939</v>
      </c>
      <c r="K11" s="903">
        <v>145.04956827699999</v>
      </c>
      <c r="L11" s="903">
        <v>132.08395571400001</v>
      </c>
      <c r="M11" s="903">
        <v>141.50701551942001</v>
      </c>
      <c r="N11" s="903">
        <v>112.33890630558</v>
      </c>
      <c r="O11" s="903">
        <v>117.67964641534</v>
      </c>
      <c r="P11" s="903">
        <v>152.04376497069998</v>
      </c>
      <c r="Q11" s="903">
        <v>135.45320585978001</v>
      </c>
      <c r="R11" s="904">
        <v>132.58328339561001</v>
      </c>
      <c r="S11" s="911">
        <v>161.65202473500003</v>
      </c>
      <c r="T11" s="903">
        <v>149.10277660500003</v>
      </c>
      <c r="U11" s="903">
        <v>167.07970364156003</v>
      </c>
      <c r="V11" s="903">
        <v>140.90794392934998</v>
      </c>
      <c r="W11" s="903">
        <v>140.31027640445001</v>
      </c>
      <c r="X11" s="903">
        <v>184.73981130309002</v>
      </c>
      <c r="Y11" s="903">
        <v>196.29948487139001</v>
      </c>
      <c r="Z11" s="903">
        <v>144.63463284642</v>
      </c>
    </row>
    <row r="12" spans="1:26" x14ac:dyDescent="0.25">
      <c r="B12" s="906" t="s">
        <v>756</v>
      </c>
      <c r="C12" s="907">
        <v>3257.0571679609998</v>
      </c>
      <c r="D12" s="907">
        <v>3254.5682721200001</v>
      </c>
      <c r="E12" s="907">
        <v>2813.2003573481197</v>
      </c>
      <c r="F12" s="907">
        <v>2997.9988528290305</v>
      </c>
      <c r="G12" s="907">
        <v>3766.2833513193095</v>
      </c>
      <c r="H12" s="907">
        <v>3632.6016081896296</v>
      </c>
      <c r="I12" s="907">
        <v>4118.1934316426305</v>
      </c>
      <c r="J12" s="908">
        <v>3861.9976348343193</v>
      </c>
      <c r="K12" s="907">
        <v>104.46252822199999</v>
      </c>
      <c r="L12" s="907">
        <v>107.64482867000001</v>
      </c>
      <c r="M12" s="907">
        <v>113.08714278880998</v>
      </c>
      <c r="N12" s="907">
        <v>87.125291604620003</v>
      </c>
      <c r="O12" s="907">
        <v>94.752595538930009</v>
      </c>
      <c r="P12" s="907">
        <v>102.40054752813001</v>
      </c>
      <c r="Q12" s="907">
        <v>126.58773331291</v>
      </c>
      <c r="R12" s="908">
        <v>98.245846147389997</v>
      </c>
      <c r="S12" s="909">
        <v>97.370758992000006</v>
      </c>
      <c r="T12" s="907">
        <v>89.366973790000003</v>
      </c>
      <c r="U12" s="907">
        <v>92.750108892340009</v>
      </c>
      <c r="V12" s="907">
        <v>67.241188350040005</v>
      </c>
      <c r="W12" s="907">
        <v>73.281919709939999</v>
      </c>
      <c r="X12" s="907">
        <v>74.124522913980002</v>
      </c>
      <c r="Y12" s="907">
        <v>86.048315473069991</v>
      </c>
      <c r="Z12" s="907">
        <v>64.166274287120004</v>
      </c>
    </row>
    <row r="13" spans="1:26" x14ac:dyDescent="0.25">
      <c r="B13" s="902" t="s">
        <v>757</v>
      </c>
      <c r="C13" s="903">
        <v>30804.297433705819</v>
      </c>
      <c r="D13" s="903">
        <v>24999.219782623506</v>
      </c>
      <c r="E13" s="903">
        <v>23061.283814152113</v>
      </c>
      <c r="F13" s="903">
        <v>22147.953888245058</v>
      </c>
      <c r="G13" s="903">
        <v>8869.4046317353386</v>
      </c>
      <c r="H13" s="903">
        <v>4743.0772547426077</v>
      </c>
      <c r="I13" s="903">
        <v>3906.2674095302191</v>
      </c>
      <c r="J13" s="904">
        <v>4359.7942585018309</v>
      </c>
      <c r="K13" s="903">
        <v>20.939240599199991</v>
      </c>
      <c r="L13" s="903">
        <v>23.531157342999983</v>
      </c>
      <c r="M13" s="903">
        <v>45.392785395809931</v>
      </c>
      <c r="N13" s="903">
        <v>26.614272794990001</v>
      </c>
      <c r="O13" s="903">
        <v>37.14174592392002</v>
      </c>
      <c r="P13" s="903">
        <v>24.81546665370001</v>
      </c>
      <c r="Q13" s="903">
        <v>42.961659600880012</v>
      </c>
      <c r="R13" s="904">
        <v>19.248492669520022</v>
      </c>
      <c r="S13" s="911">
        <v>20.871945007500116</v>
      </c>
      <c r="T13" s="903">
        <v>25.872298160800106</v>
      </c>
      <c r="U13" s="903">
        <v>30.52914812679991</v>
      </c>
      <c r="V13" s="903">
        <v>24.312035453080014</v>
      </c>
      <c r="W13" s="903">
        <v>34.490613746269986</v>
      </c>
      <c r="X13" s="903">
        <v>23.461059240370005</v>
      </c>
      <c r="Y13" s="903">
        <v>39.767108686719972</v>
      </c>
      <c r="Z13" s="903">
        <v>22.52789869785996</v>
      </c>
    </row>
    <row r="14" spans="1:26" x14ac:dyDescent="0.25">
      <c r="B14" s="883" t="s">
        <v>214</v>
      </c>
      <c r="C14" s="871">
        <v>99807.069582746626</v>
      </c>
      <c r="D14" s="871">
        <v>72250.026734330793</v>
      </c>
      <c r="E14" s="871">
        <v>65233.430777483452</v>
      </c>
      <c r="F14" s="871">
        <v>62134.334039659043</v>
      </c>
      <c r="G14" s="871">
        <v>68790.4047205159</v>
      </c>
      <c r="H14" s="871">
        <v>62207.720762230623</v>
      </c>
      <c r="I14" s="871">
        <v>64152.139279251212</v>
      </c>
      <c r="J14" s="912">
        <v>68588.79343485985</v>
      </c>
      <c r="K14" s="871">
        <v>969.35693904739992</v>
      </c>
      <c r="L14" s="871">
        <v>804.79208053999969</v>
      </c>
      <c r="M14" s="871">
        <v>779.04567553194988</v>
      </c>
      <c r="N14" s="871">
        <v>565.7077909021699</v>
      </c>
      <c r="O14" s="871">
        <v>541.16421034940004</v>
      </c>
      <c r="P14" s="871">
        <v>592.19470453565998</v>
      </c>
      <c r="Q14" s="871">
        <v>654.17169498321005</v>
      </c>
      <c r="R14" s="912">
        <v>528.40968673787006</v>
      </c>
      <c r="S14" s="870">
        <v>970.76090298800034</v>
      </c>
      <c r="T14" s="871">
        <v>795.73667236549989</v>
      </c>
      <c r="U14" s="871">
        <v>772.10031926748957</v>
      </c>
      <c r="V14" s="871">
        <v>573.50585431332001</v>
      </c>
      <c r="W14" s="871">
        <v>539.92369804303996</v>
      </c>
      <c r="X14" s="871">
        <v>586.40584429556998</v>
      </c>
      <c r="Y14" s="871">
        <v>662.56279505408997</v>
      </c>
      <c r="Z14" s="871">
        <v>522.28850415662998</v>
      </c>
    </row>
  </sheetData>
  <mergeCells count="4">
    <mergeCell ref="C6:J6"/>
    <mergeCell ref="K6:Z6"/>
    <mergeCell ref="K7:R7"/>
    <mergeCell ref="S7:Z7"/>
  </mergeCells>
  <hyperlinks>
    <hyperlink ref="A1" location="Sommaire!A1" display="Retour sommaire"/>
  </hyperlink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5"/>
  <dimension ref="A1:Z13"/>
  <sheetViews>
    <sheetView showGridLines="0" workbookViewId="0"/>
  </sheetViews>
  <sheetFormatPr baseColWidth="10" defaultRowHeight="15" x14ac:dyDescent="0.25"/>
  <cols>
    <col min="2" max="2" width="21.7109375" customWidth="1"/>
    <col min="3" max="10" width="9.28515625" bestFit="1" customWidth="1"/>
    <col min="11" max="17" width="8.28515625" bestFit="1" customWidth="1"/>
    <col min="18" max="26" width="6.85546875" bestFit="1" customWidth="1"/>
  </cols>
  <sheetData>
    <row r="1" spans="1:26" x14ac:dyDescent="0.25">
      <c r="A1" s="2" t="s">
        <v>0</v>
      </c>
    </row>
    <row r="2" spans="1:26" ht="23.25" x14ac:dyDescent="0.35">
      <c r="B2" s="3" t="s">
        <v>153</v>
      </c>
    </row>
    <row r="3" spans="1:26" x14ac:dyDescent="0.25">
      <c r="B3" s="4" t="s">
        <v>710</v>
      </c>
    </row>
    <row r="5" spans="1:26" x14ac:dyDescent="0.25">
      <c r="B5" s="959" t="s">
        <v>317</v>
      </c>
      <c r="C5" s="1836" t="s">
        <v>751</v>
      </c>
      <c r="D5" s="1837"/>
      <c r="E5" s="1837"/>
      <c r="F5" s="1837"/>
      <c r="G5" s="1837"/>
      <c r="H5" s="1837"/>
      <c r="I5" s="1837"/>
      <c r="J5" s="1838"/>
      <c r="K5" s="1837" t="s">
        <v>752</v>
      </c>
      <c r="L5" s="1837"/>
      <c r="M5" s="1837"/>
      <c r="N5" s="1837"/>
      <c r="O5" s="1837"/>
      <c r="P5" s="1837"/>
      <c r="Q5" s="1837"/>
      <c r="R5" s="1837"/>
      <c r="S5" s="1837"/>
      <c r="T5" s="1837"/>
      <c r="U5" s="1837"/>
      <c r="V5" s="1837"/>
      <c r="W5" s="1837"/>
      <c r="X5" s="1837"/>
      <c r="Y5" s="1837"/>
      <c r="Z5" s="1837"/>
    </row>
    <row r="6" spans="1:26" x14ac:dyDescent="0.25">
      <c r="B6" s="959"/>
      <c r="C6" s="960"/>
      <c r="D6" s="960"/>
      <c r="E6" s="960"/>
      <c r="F6" s="960"/>
      <c r="G6" s="960"/>
      <c r="H6" s="960"/>
      <c r="I6" s="960"/>
      <c r="J6" s="961"/>
      <c r="K6" s="1836" t="s">
        <v>753</v>
      </c>
      <c r="L6" s="1837"/>
      <c r="M6" s="1837"/>
      <c r="N6" s="1837"/>
      <c r="O6" s="1837"/>
      <c r="P6" s="1837"/>
      <c r="Q6" s="1837"/>
      <c r="R6" s="1838"/>
      <c r="S6" s="1836" t="s">
        <v>754</v>
      </c>
      <c r="T6" s="1837"/>
      <c r="U6" s="1837"/>
      <c r="V6" s="1837"/>
      <c r="W6" s="1837"/>
      <c r="X6" s="1837"/>
      <c r="Y6" s="1837"/>
      <c r="Z6" s="1837"/>
    </row>
    <row r="7" spans="1:26" x14ac:dyDescent="0.25">
      <c r="B7" s="962"/>
      <c r="C7" s="936">
        <v>2014</v>
      </c>
      <c r="D7" s="936">
        <v>2015</v>
      </c>
      <c r="E7" s="936">
        <v>2016</v>
      </c>
      <c r="F7" s="936">
        <v>2017</v>
      </c>
      <c r="G7" s="936">
        <v>2018</v>
      </c>
      <c r="H7" s="936">
        <v>2019</v>
      </c>
      <c r="I7" s="936">
        <v>2020</v>
      </c>
      <c r="J7" s="938">
        <v>2021</v>
      </c>
      <c r="K7" s="938">
        <v>2014</v>
      </c>
      <c r="L7" s="938">
        <v>2015</v>
      </c>
      <c r="M7" s="936">
        <v>2016</v>
      </c>
      <c r="N7" s="936">
        <v>2017</v>
      </c>
      <c r="O7" s="936">
        <v>2018</v>
      </c>
      <c r="P7" s="936">
        <v>2019</v>
      </c>
      <c r="Q7" s="936">
        <v>2020</v>
      </c>
      <c r="R7" s="938">
        <v>2021</v>
      </c>
      <c r="S7" s="938">
        <v>2014</v>
      </c>
      <c r="T7" s="938">
        <v>2015</v>
      </c>
      <c r="U7" s="936">
        <v>2016</v>
      </c>
      <c r="V7" s="936">
        <v>2017</v>
      </c>
      <c r="W7" s="936">
        <v>2018</v>
      </c>
      <c r="X7" s="936">
        <v>2019</v>
      </c>
      <c r="Y7" s="936">
        <v>2020</v>
      </c>
      <c r="Z7" s="963">
        <v>2021</v>
      </c>
    </row>
    <row r="8" spans="1:26" x14ac:dyDescent="0.25">
      <c r="B8" s="964" t="s">
        <v>755</v>
      </c>
      <c r="C8" s="965">
        <v>69002.772149040815</v>
      </c>
      <c r="D8" s="965">
        <v>47250.806951707287</v>
      </c>
      <c r="E8" s="965">
        <v>42172.146963331339</v>
      </c>
      <c r="F8" s="965">
        <v>39986.38015141397</v>
      </c>
      <c r="G8" s="965">
        <v>59921.000088780558</v>
      </c>
      <c r="H8" s="965">
        <v>57464.643507488014</v>
      </c>
      <c r="I8" s="965">
        <v>60245.871869720999</v>
      </c>
      <c r="J8" s="966">
        <v>64228.999176358011</v>
      </c>
      <c r="K8" s="965">
        <v>948.41769844819987</v>
      </c>
      <c r="L8" s="965">
        <v>781.26092319699967</v>
      </c>
      <c r="M8" s="965">
        <v>733.65289013613994</v>
      </c>
      <c r="N8" s="965">
        <v>539.09351810717999</v>
      </c>
      <c r="O8" s="965">
        <v>504.02246442548</v>
      </c>
      <c r="P8" s="965">
        <v>567.37923788195997</v>
      </c>
      <c r="Q8" s="965">
        <v>611.21003538233003</v>
      </c>
      <c r="R8" s="966">
        <v>509.16119406834991</v>
      </c>
      <c r="S8" s="967">
        <v>949.88895798050021</v>
      </c>
      <c r="T8" s="965">
        <v>769.86437420469974</v>
      </c>
      <c r="U8" s="965">
        <v>741.57117114068967</v>
      </c>
      <c r="V8" s="965">
        <v>549.19381886023996</v>
      </c>
      <c r="W8" s="965">
        <v>505.43308429677001</v>
      </c>
      <c r="X8" s="965">
        <v>562.94478505519999</v>
      </c>
      <c r="Y8" s="965">
        <v>622.79568636737008</v>
      </c>
      <c r="Z8" s="965">
        <v>499.7606054587701</v>
      </c>
    </row>
    <row r="9" spans="1:26" ht="30" x14ac:dyDescent="0.25">
      <c r="B9" s="968" t="s">
        <v>215</v>
      </c>
      <c r="C9" s="969">
        <v>31962.557029396805</v>
      </c>
      <c r="D9" s="969">
        <v>25786.181727353298</v>
      </c>
      <c r="E9" s="969">
        <v>21930.025699567734</v>
      </c>
      <c r="F9" s="969">
        <v>18143.794624259081</v>
      </c>
      <c r="G9" s="969">
        <v>23940.2638876979</v>
      </c>
      <c r="H9" s="969">
        <v>17338.838352336494</v>
      </c>
      <c r="I9" s="969">
        <v>20103.603542443983</v>
      </c>
      <c r="J9" s="970">
        <v>19111.60228631676</v>
      </c>
      <c r="K9" s="969">
        <v>698.90560194919999</v>
      </c>
      <c r="L9" s="969">
        <v>541.53213881299996</v>
      </c>
      <c r="M9" s="969">
        <v>479.05873182791004</v>
      </c>
      <c r="N9" s="969">
        <v>339.62932019697996</v>
      </c>
      <c r="O9" s="969">
        <v>291.59022247120998</v>
      </c>
      <c r="P9" s="969">
        <v>312.93492538313001</v>
      </c>
      <c r="Q9" s="969">
        <v>349.16909620964003</v>
      </c>
      <c r="R9" s="970">
        <v>278.33206452535001</v>
      </c>
      <c r="S9" s="971">
        <v>690.86617425350005</v>
      </c>
      <c r="T9" s="969">
        <v>531.39462380970008</v>
      </c>
      <c r="U9" s="969">
        <v>481.74135860678996</v>
      </c>
      <c r="V9" s="969">
        <v>341.04468658085</v>
      </c>
      <c r="W9" s="969">
        <v>291.84088818238001</v>
      </c>
      <c r="X9" s="969">
        <v>304.08045083812999</v>
      </c>
      <c r="Y9" s="969">
        <v>340.44788602291004</v>
      </c>
      <c r="Z9" s="969">
        <v>290.95969832522997</v>
      </c>
    </row>
    <row r="10" spans="1:26" ht="30" x14ac:dyDescent="0.25">
      <c r="B10" s="972" t="s">
        <v>744</v>
      </c>
      <c r="C10" s="965">
        <v>33783.157951682995</v>
      </c>
      <c r="D10" s="965">
        <v>18210.056952234001</v>
      </c>
      <c r="E10" s="965">
        <v>17428.920906415489</v>
      </c>
      <c r="F10" s="965">
        <v>18844.586674325867</v>
      </c>
      <c r="G10" s="965">
        <v>32214.452849763347</v>
      </c>
      <c r="H10" s="965">
        <v>36493.203546961893</v>
      </c>
      <c r="I10" s="965">
        <v>36024.074895634396</v>
      </c>
      <c r="J10" s="966">
        <v>41255.399255206939</v>
      </c>
      <c r="K10" s="965">
        <v>145.04956827699999</v>
      </c>
      <c r="L10" s="965">
        <v>132.08395571400001</v>
      </c>
      <c r="M10" s="965">
        <v>141.50701551942001</v>
      </c>
      <c r="N10" s="965">
        <v>112.33890630558</v>
      </c>
      <c r="O10" s="965">
        <v>117.67964641534</v>
      </c>
      <c r="P10" s="965">
        <v>152.04376497069998</v>
      </c>
      <c r="Q10" s="965">
        <v>135.45320585978001</v>
      </c>
      <c r="R10" s="966">
        <v>132.58328339561001</v>
      </c>
      <c r="S10" s="973">
        <v>161.65202473500003</v>
      </c>
      <c r="T10" s="965">
        <v>149.10277660500003</v>
      </c>
      <c r="U10" s="965">
        <v>167.07970364156003</v>
      </c>
      <c r="V10" s="965">
        <v>140.90794392934998</v>
      </c>
      <c r="W10" s="965">
        <v>140.31027640445001</v>
      </c>
      <c r="X10" s="965">
        <v>184.73981130309002</v>
      </c>
      <c r="Y10" s="965">
        <v>196.29948487139001</v>
      </c>
      <c r="Z10" s="965">
        <v>144.63463284642</v>
      </c>
    </row>
    <row r="11" spans="1:26" ht="30" x14ac:dyDescent="0.25">
      <c r="B11" s="968" t="s">
        <v>756</v>
      </c>
      <c r="C11" s="969">
        <v>3257.0571679609998</v>
      </c>
      <c r="D11" s="969">
        <v>3254.5682721200001</v>
      </c>
      <c r="E11" s="969">
        <v>2813.2003573481197</v>
      </c>
      <c r="F11" s="969">
        <v>2997.9988528290305</v>
      </c>
      <c r="G11" s="969">
        <v>3766.2833513193095</v>
      </c>
      <c r="H11" s="969">
        <v>3632.6016081896296</v>
      </c>
      <c r="I11" s="969">
        <v>4118.1934316426305</v>
      </c>
      <c r="J11" s="970">
        <v>3861.9976348343193</v>
      </c>
      <c r="K11" s="969">
        <v>104.46252822199999</v>
      </c>
      <c r="L11" s="969">
        <v>107.64482867000001</v>
      </c>
      <c r="M11" s="969">
        <v>113.08714278880998</v>
      </c>
      <c r="N11" s="969">
        <v>87.125291604620003</v>
      </c>
      <c r="O11" s="969">
        <v>94.752595538930009</v>
      </c>
      <c r="P11" s="969">
        <v>102.40054752813001</v>
      </c>
      <c r="Q11" s="969">
        <v>126.58773331291</v>
      </c>
      <c r="R11" s="970">
        <v>98.245846147389997</v>
      </c>
      <c r="S11" s="971">
        <v>97.370758992000006</v>
      </c>
      <c r="T11" s="969">
        <v>89.366973790000003</v>
      </c>
      <c r="U11" s="969">
        <v>92.750108892340009</v>
      </c>
      <c r="V11" s="969">
        <v>67.241188350040005</v>
      </c>
      <c r="W11" s="969">
        <v>73.281919709939999</v>
      </c>
      <c r="X11" s="969">
        <v>74.124522913980002</v>
      </c>
      <c r="Y11" s="969">
        <v>86.048315473069991</v>
      </c>
      <c r="Z11" s="969">
        <v>64.166274287120004</v>
      </c>
    </row>
    <row r="12" spans="1:26" ht="30" x14ac:dyDescent="0.25">
      <c r="B12" s="964" t="s">
        <v>757</v>
      </c>
      <c r="C12" s="965">
        <v>30804.297433705819</v>
      </c>
      <c r="D12" s="965">
        <v>24999.219782623506</v>
      </c>
      <c r="E12" s="965">
        <v>23061.283814152113</v>
      </c>
      <c r="F12" s="965">
        <v>22147.953888245058</v>
      </c>
      <c r="G12" s="965">
        <v>8869.4046317353386</v>
      </c>
      <c r="H12" s="965">
        <v>4743.0772547426077</v>
      </c>
      <c r="I12" s="965">
        <v>3906.2674095302191</v>
      </c>
      <c r="J12" s="966">
        <v>4359.7942585018309</v>
      </c>
      <c r="K12" s="965">
        <v>20.939240599199991</v>
      </c>
      <c r="L12" s="965">
        <v>23.531157342999983</v>
      </c>
      <c r="M12" s="965">
        <v>45.392785395809931</v>
      </c>
      <c r="N12" s="965">
        <v>26.614272794990001</v>
      </c>
      <c r="O12" s="965">
        <v>37.14174592392002</v>
      </c>
      <c r="P12" s="965">
        <v>24.81546665370001</v>
      </c>
      <c r="Q12" s="965">
        <v>42.961659600880012</v>
      </c>
      <c r="R12" s="966">
        <v>19.248492669520022</v>
      </c>
      <c r="S12" s="973">
        <v>20.871945007500116</v>
      </c>
      <c r="T12" s="965">
        <v>25.872298160800106</v>
      </c>
      <c r="U12" s="965">
        <v>30.52914812679991</v>
      </c>
      <c r="V12" s="965">
        <v>24.312035453080014</v>
      </c>
      <c r="W12" s="965">
        <v>34.490613746269986</v>
      </c>
      <c r="X12" s="965">
        <v>23.461059240370005</v>
      </c>
      <c r="Y12" s="965">
        <v>39.767108686719972</v>
      </c>
      <c r="Z12" s="965">
        <v>22.52789869785996</v>
      </c>
    </row>
    <row r="13" spans="1:26" x14ac:dyDescent="0.25">
      <c r="B13" s="880" t="s">
        <v>214</v>
      </c>
      <c r="C13" s="930">
        <v>99807.069582746626</v>
      </c>
      <c r="D13" s="930">
        <v>72250.026734330793</v>
      </c>
      <c r="E13" s="930">
        <v>65233.430777483452</v>
      </c>
      <c r="F13" s="930">
        <v>62134.334039659043</v>
      </c>
      <c r="G13" s="930">
        <v>68790.4047205159</v>
      </c>
      <c r="H13" s="930">
        <v>62207.720762230623</v>
      </c>
      <c r="I13" s="930">
        <v>64152.139279251212</v>
      </c>
      <c r="J13" s="931">
        <v>68588.79343485985</v>
      </c>
      <c r="K13" s="930">
        <v>969.35693904739992</v>
      </c>
      <c r="L13" s="930">
        <v>804.79208053999969</v>
      </c>
      <c r="M13" s="930">
        <v>779.04567553194988</v>
      </c>
      <c r="N13" s="930">
        <v>565.7077909021699</v>
      </c>
      <c r="O13" s="930">
        <v>541.16421034940004</v>
      </c>
      <c r="P13" s="930">
        <v>592.19470453565998</v>
      </c>
      <c r="Q13" s="930">
        <v>654.17169498321005</v>
      </c>
      <c r="R13" s="931">
        <v>528.40968673787006</v>
      </c>
      <c r="S13" s="932">
        <v>970.76090298800034</v>
      </c>
      <c r="T13" s="930">
        <v>795.73667236549989</v>
      </c>
      <c r="U13" s="930">
        <v>772.10031926748957</v>
      </c>
      <c r="V13" s="930">
        <v>573.50585431332001</v>
      </c>
      <c r="W13" s="930">
        <v>539.92369804303996</v>
      </c>
      <c r="X13" s="930">
        <v>586.40584429556998</v>
      </c>
      <c r="Y13" s="930">
        <v>662.56279505408997</v>
      </c>
      <c r="Z13" s="930">
        <v>522.28850415662998</v>
      </c>
    </row>
  </sheetData>
  <mergeCells count="4">
    <mergeCell ref="K6:R6"/>
    <mergeCell ref="S6:Z6"/>
    <mergeCell ref="C5:J5"/>
    <mergeCell ref="K5:Z5"/>
  </mergeCells>
  <hyperlinks>
    <hyperlink ref="A1" location="Sommaire!A1" display="Retour sommaire"/>
  </hyperlink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6"/>
  <dimension ref="A1:Z12"/>
  <sheetViews>
    <sheetView showGridLines="0" workbookViewId="0"/>
  </sheetViews>
  <sheetFormatPr baseColWidth="10" defaultRowHeight="15" x14ac:dyDescent="0.25"/>
  <cols>
    <col min="1" max="1" width="16.42578125" bestFit="1" customWidth="1"/>
    <col min="2" max="2" width="19.7109375" customWidth="1"/>
    <col min="3" max="10" width="6.85546875" bestFit="1" customWidth="1"/>
    <col min="11" max="17" width="8.28515625" bestFit="1" customWidth="1"/>
    <col min="18" max="18" width="6.85546875" bestFit="1" customWidth="1"/>
    <col min="19" max="26" width="5" bestFit="1" customWidth="1"/>
  </cols>
  <sheetData>
    <row r="1" spans="1:26" x14ac:dyDescent="0.25">
      <c r="A1" s="2" t="s">
        <v>0</v>
      </c>
    </row>
    <row r="2" spans="1:26" ht="23.25" x14ac:dyDescent="0.35">
      <c r="B2" s="3" t="s">
        <v>155</v>
      </c>
    </row>
    <row r="3" spans="1:26" x14ac:dyDescent="0.25">
      <c r="B3" s="4" t="s">
        <v>722</v>
      </c>
    </row>
    <row r="6" spans="1:26" x14ac:dyDescent="0.25">
      <c r="B6" s="1839" t="s">
        <v>317</v>
      </c>
      <c r="C6" s="1840" t="s">
        <v>752</v>
      </c>
      <c r="D6" s="1841"/>
      <c r="E6" s="1841"/>
      <c r="F6" s="1841"/>
      <c r="G6" s="1841"/>
      <c r="H6" s="1841"/>
      <c r="I6" s="1841"/>
      <c r="J6" s="1841"/>
      <c r="K6" s="1841"/>
      <c r="L6" s="1841"/>
      <c r="M6" s="1841"/>
      <c r="N6" s="1841"/>
      <c r="O6" s="1841"/>
      <c r="P6" s="1841"/>
      <c r="Q6" s="1841"/>
      <c r="R6" s="1841"/>
      <c r="S6" s="1841"/>
      <c r="T6" s="1841"/>
      <c r="U6" s="1841"/>
      <c r="V6" s="1841"/>
      <c r="W6" s="1841"/>
      <c r="X6" s="1841"/>
      <c r="Y6" s="1841"/>
      <c r="Z6" s="1841"/>
    </row>
    <row r="7" spans="1:26" ht="32.25" customHeight="1" x14ac:dyDescent="0.25">
      <c r="B7" s="1839"/>
      <c r="C7" s="1842" t="s">
        <v>758</v>
      </c>
      <c r="D7" s="1843"/>
      <c r="E7" s="1843"/>
      <c r="F7" s="1843"/>
      <c r="G7" s="1843"/>
      <c r="H7" s="1843"/>
      <c r="I7" s="1843"/>
      <c r="J7" s="1844"/>
      <c r="K7" s="1842" t="s">
        <v>759</v>
      </c>
      <c r="L7" s="1843"/>
      <c r="M7" s="1843"/>
      <c r="N7" s="1843"/>
      <c r="O7" s="1843"/>
      <c r="P7" s="1843"/>
      <c r="Q7" s="1843"/>
      <c r="R7" s="1844"/>
      <c r="S7" s="1842" t="s">
        <v>760</v>
      </c>
      <c r="T7" s="1843"/>
      <c r="U7" s="1843"/>
      <c r="V7" s="1843"/>
      <c r="W7" s="1843"/>
      <c r="X7" s="1843"/>
      <c r="Y7" s="1843"/>
      <c r="Z7" s="1843"/>
    </row>
    <row r="8" spans="1:26" x14ac:dyDescent="0.25">
      <c r="B8" s="913"/>
      <c r="C8" s="914">
        <v>2014</v>
      </c>
      <c r="D8" s="914">
        <v>2015</v>
      </c>
      <c r="E8" s="914">
        <v>2016</v>
      </c>
      <c r="F8" s="914">
        <v>2017</v>
      </c>
      <c r="G8" s="914">
        <v>2018</v>
      </c>
      <c r="H8" s="914">
        <v>2019</v>
      </c>
      <c r="I8" s="914">
        <v>2020</v>
      </c>
      <c r="J8" s="914">
        <v>2021</v>
      </c>
      <c r="K8" s="914">
        <v>2014</v>
      </c>
      <c r="L8" s="914">
        <v>2015</v>
      </c>
      <c r="M8" s="914">
        <v>2016</v>
      </c>
      <c r="N8" s="914">
        <v>2017</v>
      </c>
      <c r="O8" s="914">
        <v>2018</v>
      </c>
      <c r="P8" s="872">
        <v>2019</v>
      </c>
      <c r="Q8" s="872">
        <v>2020</v>
      </c>
      <c r="R8" s="872">
        <v>2021</v>
      </c>
      <c r="S8" s="872">
        <v>2014</v>
      </c>
      <c r="T8" s="914">
        <v>2015</v>
      </c>
      <c r="U8" s="914">
        <v>2016</v>
      </c>
      <c r="V8" s="914">
        <v>2017</v>
      </c>
      <c r="W8" s="915">
        <v>2018</v>
      </c>
      <c r="X8" s="137">
        <v>2019</v>
      </c>
      <c r="Y8" s="137">
        <v>2020</v>
      </c>
      <c r="Z8" s="159">
        <v>2021</v>
      </c>
    </row>
    <row r="9" spans="1:26" x14ac:dyDescent="0.25">
      <c r="B9" s="437" t="s">
        <v>761</v>
      </c>
      <c r="C9" s="916">
        <v>357.98523313999999</v>
      </c>
      <c r="D9" s="917">
        <v>265.16421537999997</v>
      </c>
      <c r="E9" s="917">
        <v>244.20463632710201</v>
      </c>
      <c r="F9" s="917">
        <v>163.80005491507998</v>
      </c>
      <c r="G9" s="917">
        <v>129.90260174275002</v>
      </c>
      <c r="H9" s="918">
        <v>143.48970567804</v>
      </c>
      <c r="I9" s="918">
        <v>152.02862635808</v>
      </c>
      <c r="J9" s="919">
        <v>102.26631861063001</v>
      </c>
      <c r="K9" s="920">
        <v>1406.5078875621</v>
      </c>
      <c r="L9" s="917">
        <v>1132.4714648122999</v>
      </c>
      <c r="M9" s="917">
        <v>948.88031938030008</v>
      </c>
      <c r="N9" s="917">
        <v>714.03927111792996</v>
      </c>
      <c r="O9" s="917">
        <v>629.73851496828001</v>
      </c>
      <c r="P9" s="917">
        <v>767.94953378092998</v>
      </c>
      <c r="Q9" s="917">
        <v>804.81796214557994</v>
      </c>
      <c r="R9" s="921">
        <v>556.2282317076</v>
      </c>
      <c r="S9" s="922">
        <v>0.25452060120366321</v>
      </c>
      <c r="T9" s="922">
        <v>0.23414648723528703</v>
      </c>
      <c r="U9" s="922">
        <v>0.25736084028656903</v>
      </c>
      <c r="V9" s="922">
        <v>0.22939922430124568</v>
      </c>
      <c r="W9" s="923">
        <v>0.20628022370410873</v>
      </c>
      <c r="X9" s="923">
        <v>0.18684783226780727</v>
      </c>
      <c r="Y9" s="923">
        <v>0.18889815276088509</v>
      </c>
      <c r="Z9" s="923">
        <v>0.18385675659913236</v>
      </c>
    </row>
    <row r="10" spans="1:26" x14ac:dyDescent="0.25">
      <c r="B10" s="924" t="s">
        <v>316</v>
      </c>
      <c r="C10" s="925">
        <v>101.23908096599999</v>
      </c>
      <c r="D10" s="926">
        <v>83.975844293999984</v>
      </c>
      <c r="E10" s="926">
        <v>82.422678444100001</v>
      </c>
      <c r="F10" s="926">
        <v>82.255309725469999</v>
      </c>
      <c r="G10" s="926">
        <v>77.306720330110011</v>
      </c>
      <c r="H10" s="926">
        <v>81.282846969390008</v>
      </c>
      <c r="I10" s="926">
        <v>93.120915312069997</v>
      </c>
      <c r="J10" s="927">
        <v>79.880042327750004</v>
      </c>
      <c r="K10" s="928">
        <v>151.947566722</v>
      </c>
      <c r="L10" s="926">
        <v>134.95231979300002</v>
      </c>
      <c r="M10" s="926">
        <v>142.07040185490001</v>
      </c>
      <c r="N10" s="926">
        <v>129.41231018865</v>
      </c>
      <c r="O10" s="926">
        <v>145.18389341737</v>
      </c>
      <c r="P10" s="926">
        <v>132.76782261628003</v>
      </c>
      <c r="Q10" s="926">
        <v>166.10211188503001</v>
      </c>
      <c r="R10" s="927">
        <v>144.46029094920996</v>
      </c>
      <c r="S10" s="929">
        <v>0.66627642120274844</v>
      </c>
      <c r="T10" s="929">
        <v>0.62226306611704363</v>
      </c>
      <c r="U10" s="929">
        <v>0.58015376438704169</v>
      </c>
      <c r="V10" s="929">
        <v>0.63560653237364229</v>
      </c>
      <c r="W10" s="929">
        <v>0.53247449500387156</v>
      </c>
      <c r="X10" s="929">
        <v>0.61221797094850516</v>
      </c>
      <c r="Y10" s="929">
        <v>0.56062451136397951</v>
      </c>
      <c r="Z10" s="929">
        <v>0.55295501485480614</v>
      </c>
    </row>
    <row r="11" spans="1:26" x14ac:dyDescent="0.25">
      <c r="B11" s="437" t="s">
        <v>762</v>
      </c>
      <c r="C11" s="916">
        <v>71.412530391000004</v>
      </c>
      <c r="D11" s="917">
        <v>64.071401458000011</v>
      </c>
      <c r="E11" s="917">
        <v>62.545877746999992</v>
      </c>
      <c r="F11" s="917">
        <v>30.285952814719998</v>
      </c>
      <c r="G11" s="917">
        <v>29.984564774219997</v>
      </c>
      <c r="H11" s="917">
        <v>27.948213848520002</v>
      </c>
      <c r="I11" s="917">
        <v>28.584178160210001</v>
      </c>
      <c r="J11" s="919">
        <v>28.787795653269999</v>
      </c>
      <c r="K11" s="920">
        <v>274.85118066360002</v>
      </c>
      <c r="L11" s="917">
        <v>238.38230881449999</v>
      </c>
      <c r="M11" s="917">
        <v>401.15709637840001</v>
      </c>
      <c r="N11" s="917">
        <v>248.50532272006001</v>
      </c>
      <c r="O11" s="917">
        <v>255.90888053384001</v>
      </c>
      <c r="P11" s="917">
        <v>235.74247021958001</v>
      </c>
      <c r="Q11" s="917">
        <v>307.96703483134002</v>
      </c>
      <c r="R11" s="919">
        <v>298.48767063339994</v>
      </c>
      <c r="S11" s="922">
        <v>0.25982253457519</v>
      </c>
      <c r="T11" s="922">
        <v>0.2687758239134177</v>
      </c>
      <c r="U11" s="922">
        <v>0.1559136764914717</v>
      </c>
      <c r="V11" s="922">
        <v>0.12187245119428275</v>
      </c>
      <c r="W11" s="922">
        <v>0.11716891071412038</v>
      </c>
      <c r="X11" s="922">
        <v>0.11855400438659996</v>
      </c>
      <c r="Y11" s="922">
        <v>9.2815707291088137E-2</v>
      </c>
      <c r="Z11" s="922">
        <v>9.6445510101577786E-2</v>
      </c>
    </row>
    <row r="12" spans="1:26" x14ac:dyDescent="0.25">
      <c r="B12" s="880" t="s">
        <v>214</v>
      </c>
      <c r="C12" s="930">
        <v>530.63684449699997</v>
      </c>
      <c r="D12" s="930">
        <v>413.21146113200001</v>
      </c>
      <c r="E12" s="930">
        <v>389.17319251820197</v>
      </c>
      <c r="F12" s="930">
        <v>276.34131745527003</v>
      </c>
      <c r="G12" s="930">
        <v>237.19388684708002</v>
      </c>
      <c r="H12" s="930">
        <v>252.72076649595002</v>
      </c>
      <c r="I12" s="930">
        <v>273.73371983036003</v>
      </c>
      <c r="J12" s="931">
        <v>210.93415659165001</v>
      </c>
      <c r="K12" s="932">
        <v>1833.3066349476999</v>
      </c>
      <c r="L12" s="930">
        <v>1505.8060934197999</v>
      </c>
      <c r="M12" s="930">
        <v>1492.1078176136</v>
      </c>
      <c r="N12" s="930">
        <v>1091.9569040266399</v>
      </c>
      <c r="O12" s="930">
        <v>1030.8312889194901</v>
      </c>
      <c r="P12" s="930">
        <v>1136.45982661679</v>
      </c>
      <c r="Q12" s="930">
        <v>1278.8871088619501</v>
      </c>
      <c r="R12" s="931">
        <v>999.17619329020988</v>
      </c>
      <c r="S12" s="933">
        <v>0.28944249389690224</v>
      </c>
      <c r="T12" s="934">
        <v>0.27441213243702939</v>
      </c>
      <c r="U12" s="934">
        <v>0.26082109343855958</v>
      </c>
      <c r="V12" s="934">
        <v>0.25306980196402357</v>
      </c>
      <c r="W12" s="934">
        <v>0.23009961901302484</v>
      </c>
      <c r="X12" s="934">
        <v>0.22237545100761974</v>
      </c>
      <c r="Y12" s="934">
        <v>0.21404056537402186</v>
      </c>
      <c r="Z12" s="934">
        <v>0.21110806883524733</v>
      </c>
    </row>
  </sheetData>
  <mergeCells count="5">
    <mergeCell ref="B6:B7"/>
    <mergeCell ref="C6:Z6"/>
    <mergeCell ref="C7:J7"/>
    <mergeCell ref="K7:R7"/>
    <mergeCell ref="S7:Z7"/>
  </mergeCells>
  <hyperlinks>
    <hyperlink ref="A1" location="Sommaire!A1" display="Retour sommaire"/>
  </hyperlink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7"/>
  <dimension ref="A1:Z13"/>
  <sheetViews>
    <sheetView showGridLines="0" workbookViewId="0"/>
  </sheetViews>
  <sheetFormatPr baseColWidth="10" defaultRowHeight="15" x14ac:dyDescent="0.25"/>
  <cols>
    <col min="2" max="2" width="19.85546875" customWidth="1"/>
    <col min="3" max="10" width="8.28515625" bestFit="1" customWidth="1"/>
    <col min="11" max="18" width="9.28515625" bestFit="1" customWidth="1"/>
    <col min="19" max="26" width="5" bestFit="1" customWidth="1"/>
  </cols>
  <sheetData>
    <row r="1" spans="1:26" x14ac:dyDescent="0.25">
      <c r="A1" s="2" t="s">
        <v>0</v>
      </c>
    </row>
    <row r="2" spans="1:26" ht="23.25" x14ac:dyDescent="0.35">
      <c r="B2" s="3" t="s">
        <v>157</v>
      </c>
    </row>
    <row r="3" spans="1:26" x14ac:dyDescent="0.25">
      <c r="B3" s="4" t="s">
        <v>722</v>
      </c>
    </row>
    <row r="6" spans="1:26" ht="15" customHeight="1" x14ac:dyDescent="0.25"/>
    <row r="7" spans="1:26" ht="15" customHeight="1" x14ac:dyDescent="0.25">
      <c r="B7" s="1848" t="s">
        <v>317</v>
      </c>
      <c r="C7" s="1840" t="s">
        <v>751</v>
      </c>
      <c r="D7" s="1841"/>
      <c r="E7" s="1841"/>
      <c r="F7" s="1841"/>
      <c r="G7" s="1841"/>
      <c r="H7" s="1841"/>
      <c r="I7" s="1841"/>
      <c r="J7" s="1841"/>
      <c r="K7" s="1841"/>
      <c r="L7" s="1841"/>
      <c r="M7" s="1841"/>
      <c r="N7" s="1841"/>
      <c r="O7" s="1841"/>
      <c r="P7" s="1841"/>
      <c r="Q7" s="1841"/>
      <c r="R7" s="1841"/>
      <c r="S7" s="1841"/>
      <c r="T7" s="1841"/>
      <c r="U7" s="1841"/>
      <c r="V7" s="1841"/>
      <c r="W7" s="1841"/>
      <c r="X7" s="1841"/>
      <c r="Y7" s="1841"/>
      <c r="Z7" s="1841"/>
    </row>
    <row r="8" spans="1:26" x14ac:dyDescent="0.25">
      <c r="B8" s="1848"/>
      <c r="C8" s="1841" t="s">
        <v>763</v>
      </c>
      <c r="D8" s="1841"/>
      <c r="E8" s="1841"/>
      <c r="F8" s="1841"/>
      <c r="G8" s="1841"/>
      <c r="H8" s="1841"/>
      <c r="I8" s="1841"/>
      <c r="J8" s="1849"/>
      <c r="K8" s="1845" t="s">
        <v>764</v>
      </c>
      <c r="L8" s="1846"/>
      <c r="M8" s="1846"/>
      <c r="N8" s="1846"/>
      <c r="O8" s="1846"/>
      <c r="P8" s="1846"/>
      <c r="Q8" s="1846"/>
      <c r="R8" s="1847"/>
      <c r="S8" s="1840" t="s">
        <v>765</v>
      </c>
      <c r="T8" s="1841"/>
      <c r="U8" s="1841"/>
      <c r="V8" s="1841"/>
      <c r="W8" s="1841"/>
      <c r="X8" s="1841"/>
      <c r="Y8" s="1841"/>
      <c r="Z8" s="1841"/>
    </row>
    <row r="9" spans="1:26" x14ac:dyDescent="0.25">
      <c r="B9" s="935"/>
      <c r="C9" s="884">
        <v>2014</v>
      </c>
      <c r="D9" s="884">
        <v>2015</v>
      </c>
      <c r="E9" s="884">
        <v>2016</v>
      </c>
      <c r="F9" s="884">
        <v>2017</v>
      </c>
      <c r="G9" s="936">
        <v>2018</v>
      </c>
      <c r="H9" s="937">
        <v>2019</v>
      </c>
      <c r="I9" s="937">
        <v>2020</v>
      </c>
      <c r="J9" s="937">
        <v>2021</v>
      </c>
      <c r="K9" s="936">
        <v>2014</v>
      </c>
      <c r="L9" s="938">
        <v>2015</v>
      </c>
      <c r="M9" s="938">
        <v>2016</v>
      </c>
      <c r="N9" s="884">
        <v>2017</v>
      </c>
      <c r="O9" s="936">
        <v>2018</v>
      </c>
      <c r="P9" s="938">
        <v>2019</v>
      </c>
      <c r="Q9" s="938">
        <v>2020</v>
      </c>
      <c r="R9" s="938">
        <v>2021</v>
      </c>
      <c r="S9" s="939">
        <v>2014</v>
      </c>
      <c r="T9" s="939">
        <v>2015</v>
      </c>
      <c r="U9" s="939">
        <v>2016</v>
      </c>
      <c r="V9" s="939">
        <v>2017</v>
      </c>
      <c r="W9" s="939">
        <v>2018</v>
      </c>
      <c r="X9" s="937">
        <v>2019</v>
      </c>
      <c r="Y9" s="937">
        <v>2020</v>
      </c>
      <c r="Z9" s="940">
        <v>2021</v>
      </c>
    </row>
    <row r="10" spans="1:26" x14ac:dyDescent="0.25">
      <c r="B10" s="437" t="s">
        <v>761</v>
      </c>
      <c r="C10" s="888">
        <v>5283.5290213220014</v>
      </c>
      <c r="D10" s="888">
        <v>4299.9938443460005</v>
      </c>
      <c r="E10" s="888">
        <v>3727.3698977897002</v>
      </c>
      <c r="F10" s="888">
        <v>3481.6916565000001</v>
      </c>
      <c r="G10" s="888">
        <v>3905.17740089686</v>
      </c>
      <c r="H10" s="941">
        <v>4106.7397706772399</v>
      </c>
      <c r="I10" s="941">
        <v>3458.6917566780403</v>
      </c>
      <c r="J10" s="942">
        <v>3367.1634880060096</v>
      </c>
      <c r="K10" s="943">
        <v>9170.2852060583991</v>
      </c>
      <c r="L10" s="874">
        <v>7773.9824061580011</v>
      </c>
      <c r="M10" s="874">
        <v>6605.990950556501</v>
      </c>
      <c r="N10" s="874">
        <v>6111.7855380000001</v>
      </c>
      <c r="O10" s="874">
        <v>7256.5192518497597</v>
      </c>
      <c r="P10" s="941">
        <v>7447.9510350931796</v>
      </c>
      <c r="Q10" s="941">
        <v>6499.6072244588204</v>
      </c>
      <c r="R10" s="942">
        <v>6485.1522986445198</v>
      </c>
      <c r="S10" s="922">
        <v>0.57615754609588465</v>
      </c>
      <c r="T10" s="922">
        <v>0.55312626395190301</v>
      </c>
      <c r="U10" s="922">
        <v>0.56424084224270687</v>
      </c>
      <c r="V10" s="922">
        <v>0.56966849292282873</v>
      </c>
      <c r="W10" s="922">
        <v>0.53816124030834633</v>
      </c>
      <c r="X10" s="922">
        <v>0.5513918863492987</v>
      </c>
      <c r="Y10" s="922">
        <v>0.53213857964563738</v>
      </c>
      <c r="Z10" s="923">
        <v>0.51921116620650376</v>
      </c>
    </row>
    <row r="11" spans="1:26" x14ac:dyDescent="0.25">
      <c r="B11" s="924" t="s">
        <v>316</v>
      </c>
      <c r="C11" s="893">
        <v>1210.5389983499999</v>
      </c>
      <c r="D11" s="893">
        <v>1666.25465048</v>
      </c>
      <c r="E11" s="893">
        <v>1740.3952443100002</v>
      </c>
      <c r="F11" s="893">
        <v>1065.038734</v>
      </c>
      <c r="G11" s="893">
        <v>1288.0333224709698</v>
      </c>
      <c r="H11" s="875">
        <v>1096.3542201446198</v>
      </c>
      <c r="I11" s="875">
        <v>881.43626282225</v>
      </c>
      <c r="J11" s="944">
        <v>877.45622303936</v>
      </c>
      <c r="K11" s="945">
        <v>2108.5540742550002</v>
      </c>
      <c r="L11" s="875">
        <v>3014.2063247809992</v>
      </c>
      <c r="M11" s="875">
        <v>3158.4782526119998</v>
      </c>
      <c r="N11" s="875">
        <v>2001.83757294</v>
      </c>
      <c r="O11" s="875">
        <v>2439.6881437265506</v>
      </c>
      <c r="P11" s="875">
        <v>2030.5362698970598</v>
      </c>
      <c r="Q11" s="875">
        <v>1634.0981202820999</v>
      </c>
      <c r="R11" s="944">
        <v>1606.7276849782602</v>
      </c>
      <c r="S11" s="946">
        <v>0.57410858613038451</v>
      </c>
      <c r="T11" s="946">
        <v>0.55280046252343518</v>
      </c>
      <c r="U11" s="946">
        <v>0.55102334260833596</v>
      </c>
      <c r="V11" s="946">
        <v>0.53203054453405541</v>
      </c>
      <c r="W11" s="946">
        <v>0.5279499864698024</v>
      </c>
      <c r="X11" s="946">
        <v>0.53993333504956342</v>
      </c>
      <c r="Y11" s="946">
        <v>0.53940228673054513</v>
      </c>
      <c r="Z11" s="946">
        <v>0.54611383823341064</v>
      </c>
    </row>
    <row r="12" spans="1:26" x14ac:dyDescent="0.25">
      <c r="B12" s="437" t="s">
        <v>762</v>
      </c>
      <c r="C12" s="888">
        <v>2370.8035955199994</v>
      </c>
      <c r="D12" s="888">
        <v>1144.9162469099999</v>
      </c>
      <c r="E12" s="888">
        <v>1422.1445227679999</v>
      </c>
      <c r="F12" s="888">
        <v>1679.0166462999998</v>
      </c>
      <c r="G12" s="888">
        <v>1784.7076153623202</v>
      </c>
      <c r="H12" s="874">
        <v>1400.58672816801</v>
      </c>
      <c r="I12" s="874">
        <v>1584.0903554261401</v>
      </c>
      <c r="J12" s="942">
        <v>1400.84966756371</v>
      </c>
      <c r="K12" s="943">
        <v>3630.2018213350007</v>
      </c>
      <c r="L12" s="874">
        <v>2210.2222819010003</v>
      </c>
      <c r="M12" s="874">
        <v>2667.0691620740008</v>
      </c>
      <c r="N12" s="874">
        <v>2333.729341104</v>
      </c>
      <c r="O12" s="874">
        <v>2529.9614541563196</v>
      </c>
      <c r="P12" s="874">
        <v>2043.7938352240496</v>
      </c>
      <c r="Q12" s="874">
        <v>2360.1008949488196</v>
      </c>
      <c r="R12" s="942">
        <v>2183.7312509879698</v>
      </c>
      <c r="S12" s="922">
        <v>0.65307762824275717</v>
      </c>
      <c r="T12" s="922">
        <v>0.51800954876143213</v>
      </c>
      <c r="U12" s="922">
        <v>0.53322371350208764</v>
      </c>
      <c r="V12" s="922">
        <v>0.71945645826508742</v>
      </c>
      <c r="W12" s="922">
        <v>0.7054287773556126</v>
      </c>
      <c r="X12" s="922">
        <v>0.68528767629562382</v>
      </c>
      <c r="Y12" s="922">
        <v>0.67119603183765253</v>
      </c>
      <c r="Z12" s="922">
        <v>0.64149362103506724</v>
      </c>
    </row>
    <row r="13" spans="1:26" x14ac:dyDescent="0.25">
      <c r="B13" s="880" t="s">
        <v>214</v>
      </c>
      <c r="C13" s="930">
        <v>8864.8716151920016</v>
      </c>
      <c r="D13" s="930">
        <v>7111.1647417360009</v>
      </c>
      <c r="E13" s="930">
        <v>6889.9096648677005</v>
      </c>
      <c r="F13" s="930">
        <v>6225.7470368000004</v>
      </c>
      <c r="G13" s="930">
        <v>6977.9183387301509</v>
      </c>
      <c r="H13" s="930">
        <v>6603.68071898987</v>
      </c>
      <c r="I13" s="930">
        <v>5924.2183749264304</v>
      </c>
      <c r="J13" s="931">
        <v>5645.4693786090793</v>
      </c>
      <c r="K13" s="932">
        <v>14909.041101648399</v>
      </c>
      <c r="L13" s="930">
        <v>12998.411012840001</v>
      </c>
      <c r="M13" s="930">
        <v>12431.538365242501</v>
      </c>
      <c r="N13" s="930">
        <v>10447.352451799999</v>
      </c>
      <c r="O13" s="930">
        <v>12226.16884973263</v>
      </c>
      <c r="P13" s="930">
        <v>11522.281140214287</v>
      </c>
      <c r="Q13" s="930">
        <v>10493.80623968974</v>
      </c>
      <c r="R13" s="931">
        <v>10275.611234610751</v>
      </c>
      <c r="S13" s="947">
        <v>0.59459703375637407</v>
      </c>
      <c r="T13" s="947">
        <v>0.54707954185411578</v>
      </c>
      <c r="U13" s="947">
        <v>0.55422824291250139</v>
      </c>
      <c r="V13" s="947">
        <v>0.59591624438087676</v>
      </c>
      <c r="W13" s="947">
        <v>0.57073629724022246</v>
      </c>
      <c r="X13" s="947">
        <v>0.57312268626584273</v>
      </c>
      <c r="Y13" s="947">
        <v>0.56454428827929126</v>
      </c>
      <c r="Z13" s="947">
        <v>0.5494047263673979</v>
      </c>
    </row>
  </sheetData>
  <mergeCells count="5">
    <mergeCell ref="K8:R8"/>
    <mergeCell ref="S8:Z8"/>
    <mergeCell ref="B7:B8"/>
    <mergeCell ref="C7:Z7"/>
    <mergeCell ref="C8:J8"/>
  </mergeCells>
  <hyperlinks>
    <hyperlink ref="A1" location="Sommaire!A1" display="Retour sommaire"/>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8"/>
  <dimension ref="A1:AH11"/>
  <sheetViews>
    <sheetView showGridLines="0" workbookViewId="0"/>
  </sheetViews>
  <sheetFormatPr baseColWidth="10" defaultRowHeight="15" x14ac:dyDescent="0.25"/>
  <cols>
    <col min="2" max="2" width="59.28515625" customWidth="1"/>
    <col min="3" max="4" width="8.28515625" bestFit="1" customWidth="1"/>
    <col min="5" max="5" width="6.85546875" bestFit="1" customWidth="1"/>
    <col min="6" max="10" width="6" bestFit="1" customWidth="1"/>
    <col min="11" max="12" width="7.42578125" bestFit="1" customWidth="1"/>
    <col min="13" max="18" width="6" bestFit="1" customWidth="1"/>
    <col min="19" max="34" width="5" bestFit="1" customWidth="1"/>
  </cols>
  <sheetData>
    <row r="1" spans="1:34" x14ac:dyDescent="0.25">
      <c r="A1" s="2" t="s">
        <v>0</v>
      </c>
    </row>
    <row r="2" spans="1:34" ht="23.25" x14ac:dyDescent="0.35">
      <c r="B2" s="3" t="s">
        <v>159</v>
      </c>
    </row>
    <row r="3" spans="1:34" x14ac:dyDescent="0.25">
      <c r="B3" s="4" t="s">
        <v>723</v>
      </c>
    </row>
    <row r="4" spans="1:34" x14ac:dyDescent="0.25">
      <c r="B4" s="1850" t="s">
        <v>317</v>
      </c>
      <c r="C4" s="1851" t="s">
        <v>766</v>
      </c>
      <c r="D4" s="1851"/>
      <c r="E4" s="1851"/>
      <c r="F4" s="1851"/>
      <c r="G4" s="1851"/>
      <c r="H4" s="1851"/>
      <c r="I4" s="1851"/>
      <c r="J4" s="1851"/>
      <c r="K4" s="1851"/>
      <c r="L4" s="1851"/>
      <c r="M4" s="1851"/>
      <c r="N4" s="1851"/>
      <c r="O4" s="1851"/>
      <c r="P4" s="1851"/>
      <c r="Q4" s="1851"/>
      <c r="R4" s="1851"/>
      <c r="S4" s="1851" t="s">
        <v>767</v>
      </c>
      <c r="T4" s="1851"/>
      <c r="U4" s="1851"/>
      <c r="V4" s="1851"/>
      <c r="W4" s="1851"/>
      <c r="X4" s="1851"/>
      <c r="Y4" s="1851"/>
      <c r="Z4" s="1851"/>
      <c r="AA4" s="1851"/>
      <c r="AB4" s="1851"/>
      <c r="AC4" s="1851"/>
      <c r="AD4" s="1851"/>
      <c r="AE4" s="1851"/>
      <c r="AF4" s="1851"/>
      <c r="AG4" s="1851"/>
      <c r="AH4" s="1852"/>
    </row>
    <row r="5" spans="1:34" x14ac:dyDescent="0.25">
      <c r="B5" s="1850"/>
      <c r="C5" s="1853" t="s">
        <v>768</v>
      </c>
      <c r="D5" s="1853"/>
      <c r="E5" s="1853"/>
      <c r="F5" s="1853"/>
      <c r="G5" s="1853"/>
      <c r="H5" s="1853"/>
      <c r="I5" s="1853"/>
      <c r="J5" s="1853"/>
      <c r="K5" s="1853" t="s">
        <v>769</v>
      </c>
      <c r="L5" s="1853"/>
      <c r="M5" s="1853"/>
      <c r="N5" s="1853"/>
      <c r="O5" s="1853"/>
      <c r="P5" s="1853"/>
      <c r="Q5" s="1853"/>
      <c r="R5" s="1853"/>
      <c r="S5" s="1853" t="s">
        <v>770</v>
      </c>
      <c r="T5" s="1853"/>
      <c r="U5" s="1853"/>
      <c r="V5" s="1853"/>
      <c r="W5" s="1853"/>
      <c r="X5" s="1853"/>
      <c r="Y5" s="1853"/>
      <c r="Z5" s="1853"/>
      <c r="AA5" s="1853" t="s">
        <v>771</v>
      </c>
      <c r="AB5" s="1853"/>
      <c r="AC5" s="1853"/>
      <c r="AD5" s="1853"/>
      <c r="AE5" s="1853"/>
      <c r="AF5" s="1853"/>
      <c r="AG5" s="1853"/>
      <c r="AH5" s="1854"/>
    </row>
    <row r="6" spans="1:34" x14ac:dyDescent="0.25">
      <c r="B6" s="341"/>
      <c r="C6" s="936">
        <v>2014</v>
      </c>
      <c r="D6" s="936">
        <v>2015</v>
      </c>
      <c r="E6" s="936">
        <v>2016</v>
      </c>
      <c r="F6" s="936">
        <v>2017</v>
      </c>
      <c r="G6" s="936">
        <v>2018</v>
      </c>
      <c r="H6" s="938">
        <v>2019</v>
      </c>
      <c r="I6" s="938">
        <v>2020</v>
      </c>
      <c r="J6" s="937">
        <v>2021</v>
      </c>
      <c r="K6" s="938">
        <v>2014</v>
      </c>
      <c r="L6" s="936">
        <v>2015</v>
      </c>
      <c r="M6" s="936">
        <v>2016</v>
      </c>
      <c r="N6" s="936">
        <v>2017</v>
      </c>
      <c r="O6" s="936">
        <v>2018</v>
      </c>
      <c r="P6" s="938">
        <v>2019</v>
      </c>
      <c r="Q6" s="938">
        <v>2020</v>
      </c>
      <c r="R6" s="937">
        <v>2021</v>
      </c>
      <c r="S6" s="938">
        <v>2014</v>
      </c>
      <c r="T6" s="938">
        <v>2015</v>
      </c>
      <c r="U6" s="938">
        <v>2016</v>
      </c>
      <c r="V6" s="938">
        <v>2017</v>
      </c>
      <c r="W6" s="938">
        <v>2018</v>
      </c>
      <c r="X6" s="938">
        <v>2019</v>
      </c>
      <c r="Y6" s="938">
        <v>2020</v>
      </c>
      <c r="Z6" s="937">
        <v>2021</v>
      </c>
      <c r="AA6" s="939">
        <v>2014</v>
      </c>
      <c r="AB6" s="937">
        <v>2015</v>
      </c>
      <c r="AC6" s="937">
        <v>2016</v>
      </c>
      <c r="AD6" s="937">
        <v>2017</v>
      </c>
      <c r="AE6" s="937">
        <v>2018</v>
      </c>
      <c r="AF6" s="937">
        <v>2019</v>
      </c>
      <c r="AG6" s="937">
        <v>2020</v>
      </c>
      <c r="AH6" s="940">
        <v>2021</v>
      </c>
    </row>
    <row r="7" spans="1:34" ht="30" x14ac:dyDescent="0.25">
      <c r="B7" s="948" t="s">
        <v>772</v>
      </c>
      <c r="C7" s="881">
        <v>1364.8741995140003</v>
      </c>
      <c r="D7" s="874">
        <v>922.77558576999991</v>
      </c>
      <c r="E7" s="874">
        <v>736.59398715700002</v>
      </c>
      <c r="F7" s="950">
        <v>557.60121159000005</v>
      </c>
      <c r="G7" s="950">
        <v>553.33101224800009</v>
      </c>
      <c r="H7" s="951">
        <v>609.92861541737989</v>
      </c>
      <c r="I7" s="951">
        <v>594.42574055127</v>
      </c>
      <c r="J7" s="952">
        <v>566.32243574536005</v>
      </c>
      <c r="K7" s="950">
        <v>1358.583373336</v>
      </c>
      <c r="L7" s="950">
        <v>907.78195793500004</v>
      </c>
      <c r="M7" s="950">
        <v>721.92430756499994</v>
      </c>
      <c r="N7" s="950">
        <v>540.42948112500005</v>
      </c>
      <c r="O7" s="950">
        <v>541.73317891949</v>
      </c>
      <c r="P7" s="951">
        <v>538.20641324899987</v>
      </c>
      <c r="Q7" s="951">
        <v>498.90136792410004</v>
      </c>
      <c r="R7" s="952">
        <v>465.67837542331</v>
      </c>
      <c r="S7" s="950">
        <v>30.589555003999997</v>
      </c>
      <c r="T7" s="950">
        <v>23.616772179000002</v>
      </c>
      <c r="U7" s="950">
        <v>14.797326453</v>
      </c>
      <c r="V7" s="950">
        <v>10.052646111</v>
      </c>
      <c r="W7" s="950">
        <v>9.1626776810399999</v>
      </c>
      <c r="X7" s="951">
        <v>12.043614970809999</v>
      </c>
      <c r="Y7" s="951">
        <v>10.65253350988</v>
      </c>
      <c r="Z7" s="952">
        <v>9.9464412512799996</v>
      </c>
      <c r="AA7" s="950">
        <v>30.104280326000001</v>
      </c>
      <c r="AB7" s="950">
        <v>23.298590337000004</v>
      </c>
      <c r="AC7" s="950">
        <v>15.0378652379</v>
      </c>
      <c r="AD7" s="950">
        <v>11.300488095</v>
      </c>
      <c r="AE7" s="950">
        <v>10.092935382250001</v>
      </c>
      <c r="AF7" s="951">
        <v>12.373297766389999</v>
      </c>
      <c r="AG7" s="951">
        <v>11.141387676510002</v>
      </c>
      <c r="AH7" s="951">
        <v>10.30372948189</v>
      </c>
    </row>
    <row r="8" spans="1:34" x14ac:dyDescent="0.25">
      <c r="B8" s="949" t="s">
        <v>773</v>
      </c>
      <c r="C8" s="953">
        <v>52.107873112999997</v>
      </c>
      <c r="D8" s="875">
        <v>18.366630136000001</v>
      </c>
      <c r="E8" s="875">
        <v>25.883112043999994</v>
      </c>
      <c r="F8" s="954">
        <v>46.760618340000001</v>
      </c>
      <c r="G8" s="954">
        <v>39.838964701999998</v>
      </c>
      <c r="H8" s="954">
        <v>9.1615000000000002E-2</v>
      </c>
      <c r="I8" s="954">
        <v>1.6613309999999999</v>
      </c>
      <c r="J8" s="955">
        <v>0.73508499999999999</v>
      </c>
      <c r="K8" s="954">
        <v>4.4506560000000004</v>
      </c>
      <c r="L8" s="954">
        <v>21.621732983000001</v>
      </c>
      <c r="M8" s="954">
        <v>30.178815032999999</v>
      </c>
      <c r="N8" s="954">
        <v>50.727151569999997</v>
      </c>
      <c r="O8" s="954">
        <v>46.326140398999996</v>
      </c>
      <c r="P8" s="954">
        <v>0.18901499999999999</v>
      </c>
      <c r="Q8" s="954">
        <v>0.66298599999999996</v>
      </c>
      <c r="R8" s="955">
        <v>0.37178</v>
      </c>
      <c r="S8" s="954">
        <v>5.7893037000000001E-2</v>
      </c>
      <c r="T8" s="954">
        <v>3.6994935999999999E-2</v>
      </c>
      <c r="U8" s="954">
        <v>2.0029768999999999E-2</v>
      </c>
      <c r="V8" s="954">
        <v>6.8790913999999995E-2</v>
      </c>
      <c r="W8" s="954">
        <v>0.15754127600000001</v>
      </c>
      <c r="X8" s="954">
        <v>0</v>
      </c>
      <c r="Y8" s="954">
        <v>2.042E-3</v>
      </c>
      <c r="Z8" s="955">
        <v>2.8419999999999999E-3</v>
      </c>
      <c r="AA8" s="954">
        <v>5.5412415999999999E-2</v>
      </c>
      <c r="AB8" s="954">
        <v>3.4218344999999997E-2</v>
      </c>
      <c r="AC8" s="954">
        <v>4.3702461999999997E-2</v>
      </c>
      <c r="AD8" s="954">
        <v>7.0808368999999996E-2</v>
      </c>
      <c r="AE8" s="954">
        <v>0.174414502</v>
      </c>
      <c r="AF8" s="954">
        <v>9.9999999999999995E-7</v>
      </c>
      <c r="AG8" s="954">
        <v>9.9999999999999995E-7</v>
      </c>
      <c r="AH8" s="954">
        <v>9.9999999999999995E-7</v>
      </c>
    </row>
    <row r="9" spans="1:34" ht="30" x14ac:dyDescent="0.25">
      <c r="B9" s="948" t="s">
        <v>774</v>
      </c>
      <c r="C9" s="881">
        <v>14.679973459999999</v>
      </c>
      <c r="D9" s="874">
        <v>9.989757320999999</v>
      </c>
      <c r="E9" s="874">
        <v>20.878366837999998</v>
      </c>
      <c r="F9" s="950">
        <v>16.137826759999999</v>
      </c>
      <c r="G9" s="950">
        <v>26.209766429000002</v>
      </c>
      <c r="H9" s="950">
        <v>5.5071181809999992</v>
      </c>
      <c r="I9" s="950">
        <v>5.56899093</v>
      </c>
      <c r="J9" s="956">
        <v>6.9093210000000003</v>
      </c>
      <c r="K9" s="950">
        <v>4.4506560000000004</v>
      </c>
      <c r="L9" s="950">
        <v>21.621732983000001</v>
      </c>
      <c r="M9" s="950">
        <v>30.178815032999999</v>
      </c>
      <c r="N9" s="950">
        <v>1.188982</v>
      </c>
      <c r="O9" s="950">
        <v>1.4768520000000001</v>
      </c>
      <c r="P9" s="950">
        <v>3.4635733960000001</v>
      </c>
      <c r="Q9" s="950">
        <v>4.0263330699999997</v>
      </c>
      <c r="R9" s="956">
        <v>3.3469699999999998</v>
      </c>
      <c r="S9" s="950">
        <v>5.3251092999999999E-2</v>
      </c>
      <c r="T9" s="950">
        <v>0.10589877</v>
      </c>
      <c r="U9" s="950">
        <v>0.64409612500000002</v>
      </c>
      <c r="V9" s="950">
        <v>3.0914113E-2</v>
      </c>
      <c r="W9" s="950">
        <v>0.10002356900000001</v>
      </c>
      <c r="X9" s="950">
        <v>7.8323422000000004E-2</v>
      </c>
      <c r="Y9" s="950">
        <v>0.10745099999999999</v>
      </c>
      <c r="Z9" s="956">
        <v>0.14130199999999998</v>
      </c>
      <c r="AA9" s="950">
        <v>0.16097326200000001</v>
      </c>
      <c r="AB9" s="950">
        <v>5.0809538000000001E-2</v>
      </c>
      <c r="AC9" s="950">
        <v>0.11470688899999999</v>
      </c>
      <c r="AD9" s="950">
        <v>0.11470688899999999</v>
      </c>
      <c r="AE9" s="950">
        <v>0.30225943700000002</v>
      </c>
      <c r="AF9" s="950">
        <v>0.19374708899999998</v>
      </c>
      <c r="AG9" s="950">
        <v>0.44556188099999994</v>
      </c>
      <c r="AH9" s="950">
        <v>0.35559099999999999</v>
      </c>
    </row>
    <row r="10" spans="1:34" x14ac:dyDescent="0.25">
      <c r="B10" s="949" t="s">
        <v>775</v>
      </c>
      <c r="C10" s="953">
        <v>236.189845913</v>
      </c>
      <c r="D10" s="875">
        <v>136.86709777700003</v>
      </c>
      <c r="E10" s="875">
        <v>37.648191036999989</v>
      </c>
      <c r="F10" s="954">
        <v>20.19752102</v>
      </c>
      <c r="G10" s="954">
        <v>27.165891460999998</v>
      </c>
      <c r="H10" s="954">
        <v>65.468927285000007</v>
      </c>
      <c r="I10" s="954">
        <v>68.642010505000002</v>
      </c>
      <c r="J10" s="955">
        <v>83.369649546000005</v>
      </c>
      <c r="K10" s="954">
        <v>188.32815857</v>
      </c>
      <c r="L10" s="954">
        <v>125.24600425</v>
      </c>
      <c r="M10" s="954">
        <v>27.782510882</v>
      </c>
      <c r="N10" s="954">
        <v>12.897091489999999</v>
      </c>
      <c r="O10" s="954">
        <v>12.146578592199999</v>
      </c>
      <c r="P10" s="954">
        <v>59.185418127289999</v>
      </c>
      <c r="Q10" s="954">
        <v>56.499842634149999</v>
      </c>
      <c r="R10" s="955">
        <v>72.520021864089998</v>
      </c>
      <c r="S10" s="954">
        <v>4.370880423</v>
      </c>
      <c r="T10" s="954">
        <v>2.9660905240000002</v>
      </c>
      <c r="U10" s="954">
        <v>1.3028215188000001</v>
      </c>
      <c r="V10" s="954">
        <v>1.0396384830000001</v>
      </c>
      <c r="W10" s="954">
        <v>0.97842791808000007</v>
      </c>
      <c r="X10" s="954">
        <v>0.25804509080999999</v>
      </c>
      <c r="Y10" s="954">
        <v>0.24268755447999998</v>
      </c>
      <c r="Z10" s="955">
        <v>0.58154810626999998</v>
      </c>
      <c r="AA10" s="954">
        <v>4.4050397700000001</v>
      </c>
      <c r="AB10" s="954">
        <v>2.8740421350070005</v>
      </c>
      <c r="AC10" s="954">
        <v>1.0565389605</v>
      </c>
      <c r="AD10" s="954">
        <v>0.84680008299999998</v>
      </c>
      <c r="AE10" s="954">
        <v>0.93660123285999997</v>
      </c>
      <c r="AF10" s="954">
        <v>0.72848199057000007</v>
      </c>
      <c r="AG10" s="954">
        <v>0.65268875163000006</v>
      </c>
      <c r="AH10" s="954">
        <v>0.72028432770999995</v>
      </c>
    </row>
    <row r="11" spans="1:34" x14ac:dyDescent="0.25">
      <c r="B11" s="883" t="s">
        <v>776</v>
      </c>
      <c r="C11" s="930">
        <v>1667.8518920000004</v>
      </c>
      <c r="D11" s="930">
        <v>1087.9990710039999</v>
      </c>
      <c r="E11" s="930">
        <v>821.00365707599997</v>
      </c>
      <c r="F11" s="957">
        <v>640.69717771000001</v>
      </c>
      <c r="G11" s="957">
        <v>646.54563484000005</v>
      </c>
      <c r="H11" s="957">
        <v>680.99627588337989</v>
      </c>
      <c r="I11" s="957">
        <v>670.29807298627009</v>
      </c>
      <c r="J11" s="958">
        <v>657.33649129136006</v>
      </c>
      <c r="K11" s="957">
        <v>1555.8128439059999</v>
      </c>
      <c r="L11" s="957">
        <v>1076.271428151</v>
      </c>
      <c r="M11" s="957">
        <v>810.06444851299989</v>
      </c>
      <c r="N11" s="957">
        <v>605.24270618500009</v>
      </c>
      <c r="O11" s="957">
        <v>601.68274991068995</v>
      </c>
      <c r="P11" s="957">
        <v>601.04441977228987</v>
      </c>
      <c r="Q11" s="957">
        <v>560.09052962825001</v>
      </c>
      <c r="R11" s="958">
        <v>541.91714728739998</v>
      </c>
      <c r="S11" s="957">
        <v>35.071579557</v>
      </c>
      <c r="T11" s="957">
        <v>26.725756408999999</v>
      </c>
      <c r="U11" s="957">
        <v>16.7642738658</v>
      </c>
      <c r="V11" s="957">
        <v>11.191989620999998</v>
      </c>
      <c r="W11" s="957">
        <v>10.398670444119999</v>
      </c>
      <c r="X11" s="957">
        <v>12.37998348362</v>
      </c>
      <c r="Y11" s="957">
        <v>11.004714064359998</v>
      </c>
      <c r="Z11" s="958">
        <v>10.672133357549999</v>
      </c>
      <c r="AA11" s="957">
        <v>34.725705773999998</v>
      </c>
      <c r="AB11" s="957">
        <v>26.257660355007005</v>
      </c>
      <c r="AC11" s="957">
        <v>16.252813549400003</v>
      </c>
      <c r="AD11" s="957">
        <v>12.332803436000001</v>
      </c>
      <c r="AE11" s="957">
        <v>11.50621055411</v>
      </c>
      <c r="AF11" s="957">
        <v>13.295527845959999</v>
      </c>
      <c r="AG11" s="957">
        <v>12.239639309140001</v>
      </c>
      <c r="AH11" s="957">
        <v>11.379605809600001</v>
      </c>
    </row>
  </sheetData>
  <mergeCells count="7">
    <mergeCell ref="B4:B5"/>
    <mergeCell ref="C4:R4"/>
    <mergeCell ref="S4:AH4"/>
    <mergeCell ref="C5:J5"/>
    <mergeCell ref="K5:R5"/>
    <mergeCell ref="S5:Z5"/>
    <mergeCell ref="AA5:AH5"/>
  </mergeCells>
  <hyperlinks>
    <hyperlink ref="A1" location="Sommaire!A1" display="Retour sommaire"/>
  </hyperlink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9"/>
  <dimension ref="A1:AB16"/>
  <sheetViews>
    <sheetView showGridLines="0" workbookViewId="0"/>
  </sheetViews>
  <sheetFormatPr baseColWidth="10" defaultRowHeight="15" x14ac:dyDescent="0.25"/>
  <cols>
    <col min="2" max="2" width="56.140625" customWidth="1"/>
    <col min="3" max="28" width="6.85546875" bestFit="1" customWidth="1"/>
  </cols>
  <sheetData>
    <row r="1" spans="1:28" x14ac:dyDescent="0.25">
      <c r="A1" s="2" t="s">
        <v>0</v>
      </c>
    </row>
    <row r="2" spans="1:28" ht="23.25" x14ac:dyDescent="0.35">
      <c r="B2" s="3" t="s">
        <v>161</v>
      </c>
    </row>
    <row r="3" spans="1:28" x14ac:dyDescent="0.25">
      <c r="B3" s="4" t="s">
        <v>724</v>
      </c>
    </row>
    <row r="6" spans="1:28" x14ac:dyDescent="0.25">
      <c r="B6" s="1855" t="s">
        <v>317</v>
      </c>
      <c r="C6" s="477">
        <v>2014</v>
      </c>
      <c r="D6" s="477">
        <v>2015</v>
      </c>
      <c r="E6" s="1856">
        <v>2016</v>
      </c>
      <c r="F6" s="1856"/>
      <c r="G6" s="1856"/>
      <c r="H6" s="1856"/>
      <c r="I6" s="1853">
        <v>2017</v>
      </c>
      <c r="J6" s="1853"/>
      <c r="K6" s="1853"/>
      <c r="L6" s="1853"/>
      <c r="M6" s="1853">
        <v>2018</v>
      </c>
      <c r="N6" s="1853"/>
      <c r="O6" s="1853"/>
      <c r="P6" s="1853"/>
      <c r="Q6" s="1853">
        <v>2019</v>
      </c>
      <c r="R6" s="1853"/>
      <c r="S6" s="1853"/>
      <c r="T6" s="1853"/>
      <c r="U6" s="1857">
        <v>2020</v>
      </c>
      <c r="V6" s="1853"/>
      <c r="W6" s="1853"/>
      <c r="X6" s="1853"/>
      <c r="Y6" s="1853">
        <v>2021</v>
      </c>
      <c r="Z6" s="1853"/>
      <c r="AA6" s="1853"/>
      <c r="AB6" s="1853"/>
    </row>
    <row r="7" spans="1:28" x14ac:dyDescent="0.25">
      <c r="B7" s="1855"/>
      <c r="C7" s="478" t="s">
        <v>519</v>
      </c>
      <c r="D7" s="479" t="s">
        <v>519</v>
      </c>
      <c r="E7" s="479" t="s">
        <v>520</v>
      </c>
      <c r="F7" s="479" t="s">
        <v>521</v>
      </c>
      <c r="G7" s="479" t="s">
        <v>522</v>
      </c>
      <c r="H7" s="479" t="s">
        <v>519</v>
      </c>
      <c r="I7" s="479" t="s">
        <v>520</v>
      </c>
      <c r="J7" s="479" t="s">
        <v>521</v>
      </c>
      <c r="K7" s="479" t="s">
        <v>522</v>
      </c>
      <c r="L7" s="479" t="s">
        <v>519</v>
      </c>
      <c r="M7" s="479" t="s">
        <v>520</v>
      </c>
      <c r="N7" s="479" t="s">
        <v>521</v>
      </c>
      <c r="O7" s="479" t="s">
        <v>522</v>
      </c>
      <c r="P7" s="479" t="s">
        <v>519</v>
      </c>
      <c r="Q7" s="479" t="s">
        <v>520</v>
      </c>
      <c r="R7" s="479" t="s">
        <v>521</v>
      </c>
      <c r="S7" s="479" t="s">
        <v>522</v>
      </c>
      <c r="T7" s="479" t="s">
        <v>519</v>
      </c>
      <c r="U7" s="480" t="s">
        <v>520</v>
      </c>
      <c r="V7" s="479" t="s">
        <v>521</v>
      </c>
      <c r="W7" s="479" t="s">
        <v>522</v>
      </c>
      <c r="X7" s="478" t="s">
        <v>519</v>
      </c>
      <c r="Y7" s="481" t="s">
        <v>520</v>
      </c>
      <c r="Z7" s="479" t="s">
        <v>521</v>
      </c>
      <c r="AA7" s="479" t="s">
        <v>522</v>
      </c>
      <c r="AB7" s="481" t="s">
        <v>519</v>
      </c>
    </row>
    <row r="8" spans="1:28" x14ac:dyDescent="0.25">
      <c r="B8" s="482" t="s">
        <v>497</v>
      </c>
      <c r="C8" s="483"/>
      <c r="D8" s="483"/>
      <c r="E8" s="484"/>
      <c r="F8" s="484"/>
      <c r="G8" s="484"/>
      <c r="H8" s="485"/>
      <c r="I8" s="484"/>
      <c r="J8" s="484"/>
      <c r="K8" s="484"/>
      <c r="L8" s="485"/>
      <c r="M8" s="484"/>
      <c r="N8" s="484"/>
      <c r="O8" s="484"/>
      <c r="P8" s="485"/>
      <c r="Q8" s="486"/>
      <c r="R8" s="484"/>
      <c r="S8" s="484"/>
      <c r="T8" s="482"/>
      <c r="U8" s="484"/>
      <c r="V8" s="484"/>
      <c r="W8" s="484"/>
      <c r="X8" s="484"/>
      <c r="Y8" s="486"/>
      <c r="Z8" s="484"/>
      <c r="AA8" s="484"/>
      <c r="AB8" s="482"/>
    </row>
    <row r="9" spans="1:28" x14ac:dyDescent="0.25">
      <c r="B9" s="487" t="s">
        <v>523</v>
      </c>
      <c r="C9" s="425">
        <v>1719.8518979100002</v>
      </c>
      <c r="D9" s="488">
        <v>1470.26933755</v>
      </c>
      <c r="E9" s="426">
        <v>1853.246057584</v>
      </c>
      <c r="F9" s="426">
        <v>1621.3441945898799</v>
      </c>
      <c r="G9" s="426">
        <v>1555.57036366844</v>
      </c>
      <c r="H9" s="427">
        <v>1407.5943952314901</v>
      </c>
      <c r="I9" s="426">
        <v>1443.3652010685801</v>
      </c>
      <c r="J9" s="426">
        <v>1359.46791061149</v>
      </c>
      <c r="K9" s="426">
        <v>1407.5803183180101</v>
      </c>
      <c r="L9" s="427">
        <v>1186</v>
      </c>
      <c r="M9" s="425">
        <v>1452.5858558786501</v>
      </c>
      <c r="N9" s="426">
        <v>1527.3469455700799</v>
      </c>
      <c r="O9" s="426">
        <v>1515.4042752633898</v>
      </c>
      <c r="P9" s="427">
        <v>1315.69812574873</v>
      </c>
      <c r="Q9" s="489">
        <v>1534.4771316215899</v>
      </c>
      <c r="R9" s="490">
        <v>1647.4508848511998</v>
      </c>
      <c r="S9" s="490">
        <v>1817.3005390041501</v>
      </c>
      <c r="T9" s="491">
        <v>1409.8299663704001</v>
      </c>
      <c r="U9" s="490">
        <v>1899.1208718696901</v>
      </c>
      <c r="V9" s="490">
        <v>1698.9482707644902</v>
      </c>
      <c r="W9" s="490">
        <v>1694.4205547435899</v>
      </c>
      <c r="X9" s="490">
        <v>1574.8017569271499</v>
      </c>
      <c r="Y9" s="489">
        <v>1747.5020171646099</v>
      </c>
      <c r="Z9" s="490">
        <v>1674.0761169480797</v>
      </c>
      <c r="AA9" s="490">
        <v>1694.38640181146</v>
      </c>
      <c r="AB9" s="491">
        <v>1443.5493738248001</v>
      </c>
    </row>
    <row r="10" spans="1:28" x14ac:dyDescent="0.25">
      <c r="B10" s="487" t="s">
        <v>524</v>
      </c>
      <c r="C10" s="425">
        <v>334.69519999999994</v>
      </c>
      <c r="D10" s="488">
        <v>378.34864099999999</v>
      </c>
      <c r="E10" s="426">
        <v>352.77579799999995</v>
      </c>
      <c r="F10" s="426">
        <v>366.16217599999993</v>
      </c>
      <c r="G10" s="426">
        <v>346.64126700000003</v>
      </c>
      <c r="H10" s="427">
        <v>374.90172000000001</v>
      </c>
      <c r="I10" s="426">
        <v>353.59146000000004</v>
      </c>
      <c r="J10" s="426">
        <v>231.09411999999998</v>
      </c>
      <c r="K10" s="426">
        <v>178.62603200000001</v>
      </c>
      <c r="L10" s="427">
        <v>180</v>
      </c>
      <c r="M10" s="425">
        <v>205.61913600000003</v>
      </c>
      <c r="N10" s="426">
        <v>167.57380899999998</v>
      </c>
      <c r="O10" s="426">
        <v>184.32623799999999</v>
      </c>
      <c r="P10" s="427">
        <v>221.33438099999998</v>
      </c>
      <c r="Q10" s="489">
        <v>179.65370200000001</v>
      </c>
      <c r="R10" s="490">
        <v>191.52668500000001</v>
      </c>
      <c r="S10" s="490">
        <v>274.73793800000004</v>
      </c>
      <c r="T10" s="491">
        <v>242.49788899999999</v>
      </c>
      <c r="U10" s="490">
        <v>466.16203100000001</v>
      </c>
      <c r="V10" s="490">
        <v>403.10494900000003</v>
      </c>
      <c r="W10" s="490">
        <v>336.54432099999997</v>
      </c>
      <c r="X10" s="490">
        <v>314.461364</v>
      </c>
      <c r="Y10" s="489">
        <v>284.44891000000001</v>
      </c>
      <c r="Z10" s="490">
        <v>208.63105300000001</v>
      </c>
      <c r="AA10" s="490">
        <v>206.531228</v>
      </c>
      <c r="AB10" s="491">
        <v>176.56438100000003</v>
      </c>
    </row>
    <row r="11" spans="1:28" x14ac:dyDescent="0.25">
      <c r="B11" s="482" t="s">
        <v>300</v>
      </c>
      <c r="C11" s="492"/>
      <c r="D11" s="492"/>
      <c r="E11" s="429"/>
      <c r="F11" s="429"/>
      <c r="G11" s="429"/>
      <c r="H11" s="430"/>
      <c r="I11" s="429"/>
      <c r="J11" s="429"/>
      <c r="K11" s="429"/>
      <c r="L11" s="430"/>
      <c r="M11" s="429"/>
      <c r="N11" s="429"/>
      <c r="O11" s="429"/>
      <c r="P11" s="430"/>
      <c r="Q11" s="428"/>
      <c r="R11" s="429"/>
      <c r="S11" s="429"/>
      <c r="T11" s="430"/>
      <c r="U11" s="429"/>
      <c r="V11" s="429"/>
      <c r="W11" s="429"/>
      <c r="X11" s="429"/>
      <c r="Y11" s="428"/>
      <c r="Z11" s="429"/>
      <c r="AA11" s="429"/>
      <c r="AB11" s="430"/>
    </row>
    <row r="12" spans="1:28" x14ac:dyDescent="0.25">
      <c r="B12" s="487" t="s">
        <v>525</v>
      </c>
      <c r="C12" s="493">
        <v>133.96339435780001</v>
      </c>
      <c r="D12" s="494">
        <v>97.659987304400019</v>
      </c>
      <c r="E12" s="495">
        <v>113.66275012600001</v>
      </c>
      <c r="F12" s="495">
        <v>119.68404788799999</v>
      </c>
      <c r="G12" s="495">
        <v>115.12949726400001</v>
      </c>
      <c r="H12" s="496">
        <v>89.100160813000002</v>
      </c>
      <c r="I12" s="495">
        <v>95.932772883999988</v>
      </c>
      <c r="J12" s="495">
        <v>89.675683995</v>
      </c>
      <c r="K12" s="495">
        <v>81.737668518000007</v>
      </c>
      <c r="L12" s="496">
        <v>71</v>
      </c>
      <c r="M12" s="493">
        <v>65.614098524200003</v>
      </c>
      <c r="N12" s="495">
        <v>64.120205611119999</v>
      </c>
      <c r="O12" s="495">
        <v>62.050234777030006</v>
      </c>
      <c r="P12" s="496">
        <v>61.445268732779994</v>
      </c>
      <c r="Q12" s="493">
        <v>72.805189572380016</v>
      </c>
      <c r="R12" s="495">
        <v>85.191666485910005</v>
      </c>
      <c r="S12" s="495">
        <v>92.669692656399988</v>
      </c>
      <c r="T12" s="496">
        <v>72.404653421219976</v>
      </c>
      <c r="U12" s="495">
        <v>78.316818334229978</v>
      </c>
      <c r="V12" s="495">
        <v>73.155485639269997</v>
      </c>
      <c r="W12" s="495">
        <v>70.313112340030003</v>
      </c>
      <c r="X12" s="495">
        <v>79.548295692940002</v>
      </c>
      <c r="Y12" s="493">
        <v>69.898546231910004</v>
      </c>
      <c r="Z12" s="495">
        <v>65.814313035200001</v>
      </c>
      <c r="AA12" s="495">
        <v>67.706622965299999</v>
      </c>
      <c r="AB12" s="496">
        <v>60.354554223169991</v>
      </c>
    </row>
    <row r="13" spans="1:28" x14ac:dyDescent="0.25">
      <c r="B13" s="487" t="s">
        <v>524</v>
      </c>
      <c r="C13" s="493">
        <v>23.077956</v>
      </c>
      <c r="D13" s="494">
        <v>36.102565000000006</v>
      </c>
      <c r="E13" s="495">
        <v>40.628219999999999</v>
      </c>
      <c r="F13" s="495">
        <v>47.986963000000003</v>
      </c>
      <c r="G13" s="495">
        <v>47.292313999999998</v>
      </c>
      <c r="H13" s="496">
        <v>51.510654999999993</v>
      </c>
      <c r="I13" s="495">
        <v>68.778742000000008</v>
      </c>
      <c r="J13" s="495">
        <v>22.579720999999999</v>
      </c>
      <c r="K13" s="495">
        <v>23.554902000000002</v>
      </c>
      <c r="L13" s="496">
        <v>22</v>
      </c>
      <c r="M13" s="493">
        <v>28.152954999999999</v>
      </c>
      <c r="N13" s="495">
        <v>27.314912</v>
      </c>
      <c r="O13" s="495">
        <v>22.354478</v>
      </c>
      <c r="P13" s="497">
        <v>25.519208000000003</v>
      </c>
      <c r="Q13" s="493">
        <v>29.306043999999996</v>
      </c>
      <c r="R13" s="495">
        <v>20.246535999999999</v>
      </c>
      <c r="S13" s="495">
        <v>21.557335000000002</v>
      </c>
      <c r="T13" s="496">
        <v>18.145112999999998</v>
      </c>
      <c r="U13" s="495">
        <v>7.5332169999999996</v>
      </c>
      <c r="V13" s="495">
        <v>9.3896219999999992</v>
      </c>
      <c r="W13" s="495">
        <v>8.1113669999999995</v>
      </c>
      <c r="X13" s="495">
        <v>8.8634819999999994</v>
      </c>
      <c r="Y13" s="493">
        <v>13.492622000000001</v>
      </c>
      <c r="Z13" s="495">
        <v>8.7083820000000003</v>
      </c>
      <c r="AA13" s="495">
        <v>7.5603290000000003</v>
      </c>
      <c r="AB13" s="496">
        <v>8.6002289999999988</v>
      </c>
    </row>
    <row r="14" spans="1:28" x14ac:dyDescent="0.25">
      <c r="B14" s="485" t="s">
        <v>214</v>
      </c>
      <c r="C14" s="483"/>
      <c r="D14" s="483"/>
      <c r="E14" s="422"/>
      <c r="F14" s="422"/>
      <c r="G14" s="422"/>
      <c r="H14" s="485"/>
      <c r="I14" s="422"/>
      <c r="J14" s="422"/>
      <c r="K14" s="422"/>
      <c r="L14" s="485"/>
      <c r="M14" s="422"/>
      <c r="N14" s="422"/>
      <c r="O14" s="422"/>
      <c r="P14" s="485"/>
      <c r="Q14" s="421"/>
      <c r="R14" s="422"/>
      <c r="S14" s="422"/>
      <c r="T14" s="423"/>
      <c r="U14" s="422"/>
      <c r="V14" s="422"/>
      <c r="W14" s="422"/>
      <c r="X14" s="422"/>
      <c r="Y14" s="421"/>
      <c r="Z14" s="422"/>
      <c r="AA14" s="422"/>
      <c r="AB14" s="423"/>
    </row>
    <row r="15" spans="1:28" x14ac:dyDescent="0.25">
      <c r="B15" s="424" t="s">
        <v>523</v>
      </c>
      <c r="C15" s="493">
        <v>1853.8152922678003</v>
      </c>
      <c r="D15" s="494">
        <v>1567.9293248544</v>
      </c>
      <c r="E15" s="495">
        <v>1966.90880771</v>
      </c>
      <c r="F15" s="495">
        <v>1741.0282424778798</v>
      </c>
      <c r="G15" s="495">
        <v>1670.6998609324401</v>
      </c>
      <c r="H15" s="496">
        <v>1496.6945560444901</v>
      </c>
      <c r="I15" s="495">
        <v>1539.2979739525802</v>
      </c>
      <c r="J15" s="495">
        <v>1449.1435946064901</v>
      </c>
      <c r="K15" s="495">
        <v>1489.31798683601</v>
      </c>
      <c r="L15" s="496">
        <v>1235.8101317717098</v>
      </c>
      <c r="M15" s="493">
        <v>1518.1999544028502</v>
      </c>
      <c r="N15" s="495">
        <v>1591.4671511811998</v>
      </c>
      <c r="O15" s="495">
        <v>1577.4545100404198</v>
      </c>
      <c r="P15" s="496">
        <v>1377.1433944815101</v>
      </c>
      <c r="Q15" s="493">
        <v>1607.2823211939699</v>
      </c>
      <c r="R15" s="495">
        <v>1732.6425513371098</v>
      </c>
      <c r="S15" s="495">
        <v>1909.9702316605501</v>
      </c>
      <c r="T15" s="496">
        <v>1482.2346197916202</v>
      </c>
      <c r="U15" s="495">
        <v>1977.4376902039201</v>
      </c>
      <c r="V15" s="495">
        <v>1772.1037564037601</v>
      </c>
      <c r="W15" s="495">
        <v>1764.73366708362</v>
      </c>
      <c r="X15" s="495">
        <v>1654.3500526200899</v>
      </c>
      <c r="Y15" s="493">
        <v>1817.4005633965198</v>
      </c>
      <c r="Z15" s="495">
        <v>1739.8904299832798</v>
      </c>
      <c r="AA15" s="495">
        <v>1762.0930247767601</v>
      </c>
      <c r="AB15" s="496">
        <v>1503.9039280479701</v>
      </c>
    </row>
    <row r="16" spans="1:28" x14ac:dyDescent="0.25">
      <c r="B16" s="424" t="s">
        <v>524</v>
      </c>
      <c r="C16" s="493">
        <v>357.77315599999997</v>
      </c>
      <c r="D16" s="494">
        <v>414.45120600000001</v>
      </c>
      <c r="E16" s="495">
        <v>393.40401799999995</v>
      </c>
      <c r="F16" s="495">
        <v>414.14913899999993</v>
      </c>
      <c r="G16" s="495">
        <v>393.933581</v>
      </c>
      <c r="H16" s="496">
        <v>426.412375</v>
      </c>
      <c r="I16" s="495">
        <v>422.37020200000006</v>
      </c>
      <c r="J16" s="495">
        <v>253.67384099999998</v>
      </c>
      <c r="K16" s="495">
        <v>202.18093400000001</v>
      </c>
      <c r="L16" s="496">
        <v>201.70272199999999</v>
      </c>
      <c r="M16" s="493">
        <v>233.77209100000002</v>
      </c>
      <c r="N16" s="495">
        <v>194.88872099999998</v>
      </c>
      <c r="O16" s="495">
        <v>206.68071599999999</v>
      </c>
      <c r="P16" s="496">
        <v>246.85358899999997</v>
      </c>
      <c r="Q16" s="493">
        <v>208.959746</v>
      </c>
      <c r="R16" s="495">
        <v>211.77322100000001</v>
      </c>
      <c r="S16" s="495">
        <v>296.29527300000007</v>
      </c>
      <c r="T16" s="496">
        <v>260.64300199999997</v>
      </c>
      <c r="U16" s="495">
        <v>473.69524799999999</v>
      </c>
      <c r="V16" s="495">
        <v>412.49457100000001</v>
      </c>
      <c r="W16" s="495">
        <v>344.65568799999994</v>
      </c>
      <c r="X16" s="495">
        <v>323.32484599999998</v>
      </c>
      <c r="Y16" s="493">
        <v>297.941532</v>
      </c>
      <c r="Z16" s="495">
        <v>217.33943500000001</v>
      </c>
      <c r="AA16" s="495">
        <v>214.09155699999999</v>
      </c>
      <c r="AB16" s="496">
        <v>185.16461000000004</v>
      </c>
    </row>
  </sheetData>
  <mergeCells count="7">
    <mergeCell ref="Y6:AB6"/>
    <mergeCell ref="B6:B7"/>
    <mergeCell ref="E6:H6"/>
    <mergeCell ref="I6:L6"/>
    <mergeCell ref="M6:P6"/>
    <mergeCell ref="Q6:T6"/>
    <mergeCell ref="U6:X6"/>
  </mergeCells>
  <hyperlinks>
    <hyperlink ref="A1" location="Sommaire!A1" display="Retour sommaire"/>
  </hyperlink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0"/>
  <dimension ref="A1:AD22"/>
  <sheetViews>
    <sheetView showGridLines="0" workbookViewId="0"/>
  </sheetViews>
  <sheetFormatPr baseColWidth="10" defaultRowHeight="15" x14ac:dyDescent="0.25"/>
  <sheetData>
    <row r="1" spans="1:2" x14ac:dyDescent="0.25">
      <c r="A1" s="2" t="s">
        <v>0</v>
      </c>
    </row>
    <row r="2" spans="1:2" ht="23.25" x14ac:dyDescent="0.35">
      <c r="B2" s="3" t="s">
        <v>163</v>
      </c>
    </row>
    <row r="3" spans="1:2" x14ac:dyDescent="0.25">
      <c r="B3" s="4" t="s">
        <v>699</v>
      </c>
    </row>
    <row r="21" spans="2:30" s="348" customFormat="1" x14ac:dyDescent="0.25">
      <c r="B21" s="498">
        <v>41974</v>
      </c>
      <c r="C21" s="498">
        <v>42064</v>
      </c>
      <c r="D21" s="498">
        <v>42156</v>
      </c>
      <c r="E21" s="498">
        <v>42248</v>
      </c>
      <c r="F21" s="498">
        <v>42339</v>
      </c>
      <c r="G21" s="498">
        <v>42430</v>
      </c>
      <c r="H21" s="498">
        <v>42522</v>
      </c>
      <c r="I21" s="498">
        <v>42614</v>
      </c>
      <c r="J21" s="498">
        <v>42705</v>
      </c>
      <c r="K21" s="498">
        <v>42795</v>
      </c>
      <c r="L21" s="498">
        <v>42887</v>
      </c>
      <c r="M21" s="498">
        <v>42979</v>
      </c>
      <c r="N21" s="498">
        <v>43070</v>
      </c>
      <c r="O21" s="498">
        <v>43160</v>
      </c>
      <c r="P21" s="498">
        <v>43252</v>
      </c>
      <c r="Q21" s="498">
        <v>43344</v>
      </c>
      <c r="R21" s="498">
        <v>43435</v>
      </c>
      <c r="S21" s="498">
        <v>43525</v>
      </c>
      <c r="T21" s="498">
        <v>43617</v>
      </c>
      <c r="U21" s="498">
        <v>43709</v>
      </c>
      <c r="V21" s="498">
        <v>43800</v>
      </c>
      <c r="W21" s="498">
        <v>43891</v>
      </c>
      <c r="X21" s="498">
        <v>43983</v>
      </c>
      <c r="Y21" s="498">
        <v>44075</v>
      </c>
      <c r="Z21" s="498">
        <v>44166</v>
      </c>
      <c r="AA21" s="498">
        <v>44256</v>
      </c>
      <c r="AB21" s="498">
        <v>44348</v>
      </c>
      <c r="AC21" s="498">
        <v>44440</v>
      </c>
      <c r="AD21" s="498">
        <v>44531</v>
      </c>
    </row>
    <row r="22" spans="2:30" s="499" customFormat="1" x14ac:dyDescent="0.25">
      <c r="B22" s="499">
        <v>250.32</v>
      </c>
      <c r="C22" s="500">
        <v>261.37979730832001</v>
      </c>
      <c r="D22" s="500">
        <v>263.11186031160003</v>
      </c>
      <c r="E22" s="500">
        <v>261.77862092725002</v>
      </c>
      <c r="F22" s="500">
        <v>273.45896734811004</v>
      </c>
      <c r="G22" s="500">
        <v>276.17614004508999</v>
      </c>
      <c r="H22" s="500">
        <v>281.61713087078999</v>
      </c>
      <c r="I22" s="500">
        <v>284.27183538197005</v>
      </c>
      <c r="J22" s="500">
        <v>296.32017086005004</v>
      </c>
      <c r="K22" s="500">
        <v>295.33227541842996</v>
      </c>
      <c r="L22" s="500">
        <v>299.13301221134003</v>
      </c>
      <c r="M22" s="500">
        <v>296.53054220851004</v>
      </c>
      <c r="N22" s="500">
        <v>306.378842179</v>
      </c>
      <c r="O22" s="500">
        <v>301.83086920667</v>
      </c>
      <c r="P22" s="500">
        <v>306.24116864945995</v>
      </c>
      <c r="Q22" s="500">
        <v>306.10251839855999</v>
      </c>
      <c r="R22" s="500">
        <v>317.90218728355001</v>
      </c>
      <c r="S22" s="500">
        <v>322.69568537369992</v>
      </c>
      <c r="T22" s="500">
        <v>328.02372580896002</v>
      </c>
      <c r="U22" s="500">
        <v>331.09894215686995</v>
      </c>
      <c r="V22" s="500">
        <v>348.80680730278993</v>
      </c>
      <c r="W22" s="500">
        <v>343.61486119045003</v>
      </c>
      <c r="X22" s="500">
        <v>357.23563623983</v>
      </c>
      <c r="Y22" s="500">
        <v>360.10975203319998</v>
      </c>
      <c r="Z22" s="500">
        <v>375.14036504283001</v>
      </c>
      <c r="AA22" s="500">
        <v>375.40264216675996</v>
      </c>
      <c r="AB22" s="500">
        <v>382.17410986222006</v>
      </c>
      <c r="AC22" s="500">
        <v>382.18135313471004</v>
      </c>
      <c r="AD22" s="500">
        <v>392.63062211161997</v>
      </c>
    </row>
  </sheetData>
  <hyperlinks>
    <hyperlink ref="A1" location="Sommaire!A1" display="Retour sommaire"/>
  </hyperlinks>
  <pageMargins left="0.7" right="0.7" top="0.75" bottom="0.75" header="0.3" footer="0.3"/>
  <drawing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1"/>
  <dimension ref="A1:AE25"/>
  <sheetViews>
    <sheetView showGridLines="0" workbookViewId="0"/>
  </sheetViews>
  <sheetFormatPr baseColWidth="10" defaultRowHeight="15" x14ac:dyDescent="0.25"/>
  <sheetData>
    <row r="1" spans="1:2" x14ac:dyDescent="0.25">
      <c r="A1" s="2" t="s">
        <v>0</v>
      </c>
    </row>
    <row r="2" spans="1:2" ht="23.25" x14ac:dyDescent="0.35">
      <c r="B2" s="3" t="s">
        <v>165</v>
      </c>
    </row>
    <row r="3" spans="1:2" x14ac:dyDescent="0.25">
      <c r="B3" s="4" t="s">
        <v>699</v>
      </c>
    </row>
    <row r="22" spans="2:31" x14ac:dyDescent="0.25">
      <c r="B22" s="501"/>
      <c r="C22" s="502">
        <v>41974</v>
      </c>
      <c r="D22" s="502">
        <v>42064</v>
      </c>
      <c r="E22" s="502">
        <v>42156</v>
      </c>
      <c r="F22" s="502">
        <v>42248</v>
      </c>
      <c r="G22" s="502">
        <v>42339</v>
      </c>
      <c r="H22" s="502">
        <v>42430</v>
      </c>
      <c r="I22" s="502">
        <v>42522</v>
      </c>
      <c r="J22" s="502">
        <v>42614</v>
      </c>
      <c r="K22" s="502">
        <v>42705</v>
      </c>
      <c r="L22" s="502">
        <v>42795</v>
      </c>
      <c r="M22" s="502">
        <v>42887</v>
      </c>
      <c r="N22" s="502">
        <v>42979</v>
      </c>
      <c r="O22" s="502">
        <v>43070</v>
      </c>
      <c r="P22" s="502">
        <v>43160</v>
      </c>
      <c r="Q22" s="502">
        <v>43252</v>
      </c>
      <c r="R22" s="502">
        <v>43344</v>
      </c>
      <c r="S22" s="502">
        <v>43435</v>
      </c>
      <c r="T22" s="502">
        <v>43525</v>
      </c>
      <c r="U22" s="502">
        <v>43617</v>
      </c>
      <c r="V22" s="502">
        <v>43709</v>
      </c>
      <c r="W22" s="502">
        <v>43800</v>
      </c>
      <c r="X22" s="502">
        <v>43891</v>
      </c>
      <c r="Y22" s="502">
        <v>43983</v>
      </c>
      <c r="Z22" s="502">
        <v>44075</v>
      </c>
      <c r="AA22" s="502">
        <v>44166</v>
      </c>
      <c r="AB22" s="502">
        <v>44256</v>
      </c>
      <c r="AC22" s="502">
        <v>44348</v>
      </c>
      <c r="AD22" s="502">
        <v>44440</v>
      </c>
      <c r="AE22" s="502">
        <v>44531</v>
      </c>
    </row>
    <row r="23" spans="2:31" x14ac:dyDescent="0.25">
      <c r="B23" s="503" t="s">
        <v>526</v>
      </c>
      <c r="C23" s="504">
        <v>250.32</v>
      </c>
      <c r="D23" s="504">
        <v>261.37979730832001</v>
      </c>
      <c r="E23" s="504">
        <v>263.11186031160003</v>
      </c>
      <c r="F23" s="504">
        <v>261.77862092725002</v>
      </c>
      <c r="G23" s="504">
        <v>273.45896734811004</v>
      </c>
      <c r="H23" s="504">
        <v>276.17614004508999</v>
      </c>
      <c r="I23" s="504">
        <v>281.61713087078999</v>
      </c>
      <c r="J23" s="504">
        <v>284.27183538197005</v>
      </c>
      <c r="K23" s="504">
        <v>296.32017086005004</v>
      </c>
      <c r="L23" s="504">
        <v>295.33227541842996</v>
      </c>
      <c r="M23" s="504">
        <v>299.13301221134003</v>
      </c>
      <c r="N23" s="504">
        <v>296.53054220851004</v>
      </c>
      <c r="O23" s="504">
        <v>306.378842179</v>
      </c>
      <c r="P23" s="504">
        <v>301.83086920667</v>
      </c>
      <c r="Q23" s="504">
        <v>306.24116864945995</v>
      </c>
      <c r="R23" s="504">
        <v>306.10251839855999</v>
      </c>
      <c r="S23" s="504">
        <v>317.90218728355001</v>
      </c>
      <c r="T23" s="504">
        <v>322.69568537369997</v>
      </c>
      <c r="U23" s="504">
        <v>328.02372580896002</v>
      </c>
      <c r="V23" s="504">
        <v>331.09894215686995</v>
      </c>
      <c r="W23" s="504">
        <v>348.80680730278993</v>
      </c>
      <c r="X23" s="504">
        <v>343.61486119045003</v>
      </c>
      <c r="Y23" s="504">
        <v>357.23563623983</v>
      </c>
      <c r="Z23" s="504">
        <v>360.10975203319998</v>
      </c>
      <c r="AA23" s="504">
        <v>375.14036504283001</v>
      </c>
      <c r="AB23" s="504">
        <v>375.40264216676002</v>
      </c>
      <c r="AC23" s="504">
        <v>382.17410986222006</v>
      </c>
      <c r="AD23" s="504">
        <v>382.18135313471004</v>
      </c>
      <c r="AE23" s="504">
        <v>392.63062211161997</v>
      </c>
    </row>
    <row r="24" spans="2:31" x14ac:dyDescent="0.25">
      <c r="B24" s="503" t="s">
        <v>527</v>
      </c>
      <c r="C24" s="505">
        <v>2137.6921149</v>
      </c>
      <c r="D24" s="505">
        <v>2218.6309685432398</v>
      </c>
      <c r="E24" s="505">
        <v>2184.7358106734232</v>
      </c>
      <c r="F24" s="505">
        <v>2170.2263326509615</v>
      </c>
      <c r="G24" s="505">
        <v>2185.5093465820814</v>
      </c>
      <c r="H24" s="505">
        <v>2182.9316071352237</v>
      </c>
      <c r="I24" s="505">
        <v>2203.2727493046441</v>
      </c>
      <c r="J24" s="505">
        <v>2214.2330357668516</v>
      </c>
      <c r="K24" s="505">
        <v>2228.9505995661134</v>
      </c>
      <c r="L24" s="505">
        <v>2222.626860945702</v>
      </c>
      <c r="M24" s="505">
        <v>2218.9468487880217</v>
      </c>
      <c r="N24" s="505">
        <v>2216.9619283662901</v>
      </c>
      <c r="O24" s="505">
        <v>2221.6684200719287</v>
      </c>
      <c r="P24" s="505">
        <v>2235.8749601620343</v>
      </c>
      <c r="Q24" s="505">
        <v>2282.4085518614925</v>
      </c>
      <c r="R24" s="505">
        <v>2277.7371124179299</v>
      </c>
      <c r="S24" s="505">
        <v>2299.4917281383805</v>
      </c>
      <c r="T24" s="505">
        <v>2336.1757582598102</v>
      </c>
      <c r="U24" s="505">
        <v>2340.4175078986</v>
      </c>
      <c r="V24" s="505">
        <v>2369.04064450643</v>
      </c>
      <c r="W24" s="505">
        <v>2359.6035919747801</v>
      </c>
      <c r="X24" s="505">
        <v>2420.99206665155</v>
      </c>
      <c r="Y24" s="505">
        <v>2440.1391754482702</v>
      </c>
      <c r="Z24" s="505">
        <v>2405.08383401945</v>
      </c>
      <c r="AA24" s="505">
        <v>2424.5543260028198</v>
      </c>
      <c r="AB24" s="505">
        <v>2446.3318305963398</v>
      </c>
      <c r="AC24" s="505">
        <v>2479.65700870513</v>
      </c>
      <c r="AD24" s="505">
        <v>2495.9018215958204</v>
      </c>
      <c r="AE24" s="505">
        <v>2507.202308284619</v>
      </c>
    </row>
    <row r="25" spans="2:31" x14ac:dyDescent="0.25">
      <c r="B25" s="506" t="s">
        <v>528</v>
      </c>
      <c r="C25" s="507">
        <v>0.11709824733657205</v>
      </c>
      <c r="D25" s="507">
        <v>0.11781129940683323</v>
      </c>
      <c r="E25" s="507">
        <v>0.12043188884723705</v>
      </c>
      <c r="F25" s="507">
        <v>0.12062272814074826</v>
      </c>
      <c r="G25" s="507">
        <v>0.12512367781715167</v>
      </c>
      <c r="H25" s="507">
        <v>0.12651616713156236</v>
      </c>
      <c r="I25" s="507">
        <v>0.12781764353036579</v>
      </c>
      <c r="J25" s="507">
        <v>0.1283838831731271</v>
      </c>
      <c r="K25" s="507">
        <v>0.13294156044451214</v>
      </c>
      <c r="L25" s="507">
        <v>0.13287532901171251</v>
      </c>
      <c r="M25" s="507">
        <v>0.13480855225294155</v>
      </c>
      <c r="N25" s="507">
        <v>0.13375536061957885</v>
      </c>
      <c r="O25" s="507">
        <v>0.1379048463807577</v>
      </c>
      <c r="P25" s="507">
        <v>0.13499452097482065</v>
      </c>
      <c r="Q25" s="507">
        <v>0.13417456239361486</v>
      </c>
      <c r="R25" s="507">
        <v>0.13438887074795788</v>
      </c>
      <c r="S25" s="507">
        <v>0.13824889361133594</v>
      </c>
      <c r="T25" s="507">
        <v>0.13812988352129474</v>
      </c>
      <c r="U25" s="507">
        <v>0.14015607245370679</v>
      </c>
      <c r="V25" s="507">
        <v>0.1397607689528905</v>
      </c>
      <c r="W25" s="507">
        <v>0.14782432459804379</v>
      </c>
      <c r="X25" s="507">
        <v>0.14193142799749042</v>
      </c>
      <c r="Y25" s="507">
        <v>0.14639969712965384</v>
      </c>
      <c r="Z25" s="507">
        <v>0.14972856535789586</v>
      </c>
      <c r="AA25" s="507">
        <v>0.15472549367920152</v>
      </c>
      <c r="AB25" s="507">
        <v>0.15345532338319307</v>
      </c>
      <c r="AC25" s="507">
        <v>0.15412377942616762</v>
      </c>
      <c r="AD25" s="507">
        <v>0.15312355230797994</v>
      </c>
      <c r="AE25" s="507">
        <v>0.15660109310454909</v>
      </c>
    </row>
  </sheetData>
  <hyperlinks>
    <hyperlink ref="A1" location="Sommaire!A1" display="Retour sommair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zoomScaleNormal="100" workbookViewId="0">
      <selection activeCell="R29" sqref="R29"/>
    </sheetView>
  </sheetViews>
  <sheetFormatPr baseColWidth="10" defaultRowHeight="15" x14ac:dyDescent="0.25"/>
  <cols>
    <col min="1" max="1" width="11.42578125" style="219"/>
    <col min="2" max="2" width="7.7109375" style="219" customWidth="1"/>
    <col min="3" max="3" width="14.7109375" style="219" customWidth="1"/>
    <col min="4" max="4" width="12" style="219" customWidth="1"/>
    <col min="5" max="5" width="11.140625" style="219" customWidth="1"/>
    <col min="6" max="6" width="17.7109375" style="219" customWidth="1"/>
    <col min="7" max="16384" width="11.42578125" style="219"/>
  </cols>
  <sheetData>
    <row r="1" spans="1:23" customFormat="1" ht="15" customHeight="1" x14ac:dyDescent="0.25">
      <c r="A1" s="1664" t="s">
        <v>954</v>
      </c>
      <c r="B1" s="1664"/>
      <c r="C1" s="1664"/>
      <c r="D1" s="1664"/>
      <c r="E1" s="1664"/>
      <c r="F1" s="1664"/>
      <c r="G1" s="1664"/>
      <c r="H1" s="1664"/>
      <c r="I1" s="219"/>
      <c r="J1" s="219"/>
      <c r="K1" s="219"/>
      <c r="L1" s="219"/>
      <c r="M1" s="219"/>
      <c r="N1" s="219"/>
      <c r="O1" s="219"/>
      <c r="P1" s="219"/>
      <c r="Q1" s="219"/>
      <c r="R1" s="219"/>
      <c r="S1" s="219"/>
      <c r="T1" s="219"/>
      <c r="U1" s="219"/>
      <c r="V1" s="219"/>
      <c r="W1" s="219"/>
    </row>
    <row r="2" spans="1:23" customFormat="1" ht="15" customHeight="1" x14ac:dyDescent="0.25">
      <c r="A2" s="1664"/>
      <c r="B2" s="1664"/>
      <c r="C2" s="1664"/>
      <c r="D2" s="1664"/>
      <c r="E2" s="1664"/>
      <c r="F2" s="1664"/>
      <c r="G2" s="1664"/>
      <c r="H2" s="1664"/>
      <c r="I2" s="219"/>
      <c r="J2" s="219"/>
      <c r="K2" s="219"/>
      <c r="L2" s="219"/>
      <c r="M2" s="219"/>
      <c r="N2" s="219"/>
      <c r="O2" s="219"/>
      <c r="P2" s="219"/>
      <c r="Q2" s="219"/>
      <c r="R2" s="219"/>
      <c r="S2" s="219"/>
      <c r="T2" s="219"/>
      <c r="U2" s="219"/>
      <c r="V2" s="219"/>
      <c r="W2" s="219"/>
    </row>
    <row r="3" spans="1:23" x14ac:dyDescent="0.25">
      <c r="A3" s="2" t="s">
        <v>901</v>
      </c>
    </row>
    <row r="4" spans="1:23" x14ac:dyDescent="0.25">
      <c r="A4" s="2"/>
    </row>
    <row r="5" spans="1:23" ht="27" customHeight="1" x14ac:dyDescent="0.25">
      <c r="B5" s="1671" t="s">
        <v>573</v>
      </c>
      <c r="C5" s="1671"/>
      <c r="D5" s="1671" t="s">
        <v>572</v>
      </c>
      <c r="E5" s="1671"/>
      <c r="F5" s="1671" t="s">
        <v>503</v>
      </c>
      <c r="G5" s="1671"/>
      <c r="H5" s="1671" t="s">
        <v>955</v>
      </c>
      <c r="I5" s="1671"/>
      <c r="J5" s="1671" t="s">
        <v>574</v>
      </c>
      <c r="K5" s="1671"/>
    </row>
    <row r="6" spans="1:23" x14ac:dyDescent="0.25">
      <c r="B6" s="1256">
        <v>2020</v>
      </c>
      <c r="C6" s="1256">
        <v>2021</v>
      </c>
      <c r="D6" s="1256">
        <v>2020</v>
      </c>
      <c r="E6" s="1256">
        <v>2021</v>
      </c>
      <c r="F6" s="1256">
        <v>2020</v>
      </c>
      <c r="G6" s="1256">
        <v>2021</v>
      </c>
      <c r="H6" s="1256">
        <v>2020</v>
      </c>
      <c r="I6" s="1256">
        <v>2021</v>
      </c>
      <c r="J6" s="1256">
        <v>2020</v>
      </c>
      <c r="K6" s="1256">
        <v>2021</v>
      </c>
    </row>
    <row r="7" spans="1:23" x14ac:dyDescent="0.25">
      <c r="A7" s="1250" t="s">
        <v>264</v>
      </c>
      <c r="B7" s="1251">
        <v>58.873790141130002</v>
      </c>
      <c r="C7" s="1251">
        <v>74.998395881190007</v>
      </c>
      <c r="D7" s="1251">
        <v>163.41721324609</v>
      </c>
      <c r="E7" s="1251">
        <v>149.71748820717002</v>
      </c>
      <c r="F7" s="1251">
        <v>255.83767070702001</v>
      </c>
      <c r="G7" s="1251">
        <v>245.198410575</v>
      </c>
      <c r="H7" s="1251">
        <v>0</v>
      </c>
      <c r="I7" s="1251">
        <v>964.38248400280997</v>
      </c>
      <c r="J7" s="1251">
        <v>3963.3080960795796</v>
      </c>
      <c r="K7" s="1251">
        <v>3253.6968861684099</v>
      </c>
    </row>
    <row r="8" spans="1:23" x14ac:dyDescent="0.25">
      <c r="A8" s="1235" t="s">
        <v>953</v>
      </c>
      <c r="B8" s="1251">
        <v>164.53227682327</v>
      </c>
      <c r="C8" s="1251">
        <v>198.25254843151998</v>
      </c>
      <c r="D8" s="1251">
        <v>552.97630863278994</v>
      </c>
      <c r="E8" s="1251">
        <v>431.30693816602997</v>
      </c>
      <c r="F8" s="1251">
        <v>624.74879586575992</v>
      </c>
      <c r="G8" s="1251">
        <v>579.18054353192997</v>
      </c>
      <c r="H8" s="1251">
        <v>0</v>
      </c>
      <c r="I8" s="1251">
        <v>337.57874708885998</v>
      </c>
      <c r="J8" s="1251">
        <v>2116.2009754926803</v>
      </c>
      <c r="K8" s="1251">
        <v>1869.5700781692801</v>
      </c>
    </row>
    <row r="9" spans="1:23" x14ac:dyDescent="0.25">
      <c r="A9" s="1253" t="s">
        <v>214</v>
      </c>
      <c r="B9" s="1254">
        <v>223.4060669644</v>
      </c>
      <c r="C9" s="1255">
        <v>273.25094431270998</v>
      </c>
      <c r="D9" s="1255">
        <v>716.39352187887994</v>
      </c>
      <c r="E9" s="1255">
        <v>581.02442637319996</v>
      </c>
      <c r="F9" s="1255">
        <v>880.58646657277995</v>
      </c>
      <c r="G9" s="1255">
        <v>824.37895410693</v>
      </c>
      <c r="H9" s="1255">
        <v>0</v>
      </c>
      <c r="I9" s="1255">
        <v>1301.96123109167</v>
      </c>
      <c r="J9" s="1255">
        <v>6079.5090715722599</v>
      </c>
      <c r="K9" s="1255">
        <v>5123.2669643376903</v>
      </c>
    </row>
    <row r="10" spans="1:23" ht="32.25" customHeight="1" x14ac:dyDescent="0.25"/>
    <row r="16" spans="1:23" ht="44.25" customHeight="1" x14ac:dyDescent="0.25"/>
    <row r="30" spans="1:1" ht="18.75" x14ac:dyDescent="0.3">
      <c r="A30" s="1092" t="s">
        <v>903</v>
      </c>
    </row>
  </sheetData>
  <mergeCells count="6">
    <mergeCell ref="J5:K5"/>
    <mergeCell ref="A1:H2"/>
    <mergeCell ref="B5:C5"/>
    <mergeCell ref="D5:E5"/>
    <mergeCell ref="F5:G5"/>
    <mergeCell ref="H5:I5"/>
  </mergeCells>
  <hyperlinks>
    <hyperlink ref="A3" location="SOMMAIRE!A1" display="Retour Sommaire"/>
  </hyperlinks>
  <pageMargins left="0.7" right="0.7" top="0.75" bottom="0.75" header="0.3" footer="0.3"/>
  <pageSetup paperSize="9" orientation="portrait" r:id="rId1"/>
  <drawing r:id="rId2"/>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2"/>
  <dimension ref="A1:AD35"/>
  <sheetViews>
    <sheetView showGridLines="0" workbookViewId="0"/>
  </sheetViews>
  <sheetFormatPr baseColWidth="10" defaultRowHeight="15" x14ac:dyDescent="0.25"/>
  <sheetData>
    <row r="1" spans="1:2" x14ac:dyDescent="0.25">
      <c r="A1" s="2" t="s">
        <v>0</v>
      </c>
    </row>
    <row r="2" spans="1:2" ht="23.25" x14ac:dyDescent="0.35">
      <c r="B2" s="3" t="s">
        <v>167</v>
      </c>
    </row>
    <row r="3" spans="1:2" x14ac:dyDescent="0.25">
      <c r="B3" s="4" t="s">
        <v>725</v>
      </c>
    </row>
    <row r="28" spans="2:30" x14ac:dyDescent="0.25">
      <c r="B28" s="460"/>
      <c r="C28" s="1858" t="s">
        <v>529</v>
      </c>
      <c r="D28" s="1859"/>
      <c r="E28" s="1859"/>
      <c r="F28" s="1859"/>
      <c r="G28" s="1859"/>
      <c r="H28" s="1859"/>
      <c r="I28" s="1860"/>
      <c r="J28" s="1858" t="s">
        <v>530</v>
      </c>
      <c r="K28" s="1859"/>
      <c r="L28" s="1859"/>
      <c r="M28" s="1859"/>
      <c r="N28" s="1859"/>
      <c r="O28" s="1859"/>
      <c r="P28" s="1860"/>
      <c r="Q28" s="1858" t="s">
        <v>498</v>
      </c>
      <c r="R28" s="1859"/>
      <c r="S28" s="1859"/>
      <c r="T28" s="1859"/>
      <c r="U28" s="1859"/>
      <c r="V28" s="1859"/>
      <c r="W28" s="1860"/>
      <c r="X28" s="1858" t="s">
        <v>499</v>
      </c>
      <c r="Y28" s="1859"/>
      <c r="Z28" s="1859"/>
      <c r="AA28" s="1859"/>
      <c r="AB28" s="1859"/>
      <c r="AC28" s="1859"/>
      <c r="AD28" s="1860"/>
    </row>
    <row r="29" spans="2:30" x14ac:dyDescent="0.25">
      <c r="B29" s="460"/>
      <c r="C29" s="508">
        <v>2015</v>
      </c>
      <c r="D29" s="369">
        <v>2016</v>
      </c>
      <c r="E29" s="508">
        <v>2017</v>
      </c>
      <c r="F29" s="508">
        <v>2018</v>
      </c>
      <c r="G29" s="508">
        <v>2019</v>
      </c>
      <c r="H29" s="508">
        <v>2020</v>
      </c>
      <c r="I29" s="508">
        <v>2021</v>
      </c>
      <c r="J29" s="508">
        <v>2015</v>
      </c>
      <c r="K29" s="369">
        <v>2016</v>
      </c>
      <c r="L29" s="508">
        <v>2017</v>
      </c>
      <c r="M29" s="508">
        <v>2018</v>
      </c>
      <c r="N29" s="508">
        <v>2019</v>
      </c>
      <c r="O29" s="508">
        <v>2020</v>
      </c>
      <c r="P29" s="508">
        <v>2021</v>
      </c>
      <c r="Q29" s="508">
        <v>2015</v>
      </c>
      <c r="R29" s="369">
        <v>2016</v>
      </c>
      <c r="S29" s="508">
        <v>2017</v>
      </c>
      <c r="T29" s="508">
        <v>2018</v>
      </c>
      <c r="U29" s="368">
        <v>2019</v>
      </c>
      <c r="V29" s="508">
        <v>2020</v>
      </c>
      <c r="W29" s="508">
        <v>2021</v>
      </c>
      <c r="X29" s="368">
        <v>2015</v>
      </c>
      <c r="Y29" s="509">
        <v>2016</v>
      </c>
      <c r="Z29" s="508">
        <v>2017</v>
      </c>
      <c r="AA29" s="368">
        <v>2018</v>
      </c>
      <c r="AB29" s="509">
        <v>2019</v>
      </c>
      <c r="AC29" s="508">
        <v>2020</v>
      </c>
      <c r="AD29" s="509">
        <v>2021</v>
      </c>
    </row>
    <row r="30" spans="2:30" x14ac:dyDescent="0.25">
      <c r="B30" s="510" t="s">
        <v>531</v>
      </c>
      <c r="C30" s="511">
        <v>273.45896734799999</v>
      </c>
      <c r="D30" s="512">
        <v>296.32017086004998</v>
      </c>
      <c r="E30" s="513">
        <v>304</v>
      </c>
      <c r="F30" s="514">
        <v>317.90218728355001</v>
      </c>
      <c r="G30" s="514">
        <v>348.80680730278999</v>
      </c>
      <c r="H30" s="514">
        <v>375.14036504283001</v>
      </c>
      <c r="I30" s="514">
        <v>392.63062211161997</v>
      </c>
      <c r="J30" s="511">
        <v>22.499723352</v>
      </c>
      <c r="K30" s="512">
        <v>43.62979749060478</v>
      </c>
      <c r="L30" s="513">
        <v>40.448992917439995</v>
      </c>
      <c r="M30" s="513">
        <v>45.575310278690004</v>
      </c>
      <c r="N30" s="513">
        <v>48.838622723332648</v>
      </c>
      <c r="O30" s="514">
        <v>49.525107320779988</v>
      </c>
      <c r="P30" s="513">
        <v>49.943425838125762</v>
      </c>
      <c r="Q30" s="511">
        <v>25.696868784099998</v>
      </c>
      <c r="R30" s="512">
        <v>22.047040284193304</v>
      </c>
      <c r="S30" s="513">
        <v>25.676367666359102</v>
      </c>
      <c r="T30" s="513">
        <v>26.693093647448418</v>
      </c>
      <c r="U30" s="513">
        <v>26.655615026812502</v>
      </c>
      <c r="V30" s="514">
        <v>28.048550895775463</v>
      </c>
      <c r="W30" s="514">
        <v>30.241899442298141</v>
      </c>
      <c r="X30" s="515">
        <v>321.65555948409997</v>
      </c>
      <c r="Y30" s="512">
        <v>361.9970086348481</v>
      </c>
      <c r="Z30" s="513">
        <v>370.12536058379914</v>
      </c>
      <c r="AA30" s="513">
        <v>390.17059120968838</v>
      </c>
      <c r="AB30" s="512">
        <v>424.30104505293514</v>
      </c>
      <c r="AC30" s="514">
        <v>452.71402325938544</v>
      </c>
      <c r="AD30" s="516">
        <v>472.81594739204382</v>
      </c>
    </row>
    <row r="31" spans="2:30" x14ac:dyDescent="0.25">
      <c r="B31" s="510" t="s">
        <v>532</v>
      </c>
      <c r="C31" s="515">
        <v>29.054509439000014</v>
      </c>
      <c r="D31" s="513">
        <v>31.178966404680011</v>
      </c>
      <c r="E31" s="513">
        <v>26</v>
      </c>
      <c r="F31" s="514">
        <v>26.982408876089998</v>
      </c>
      <c r="G31" s="514">
        <v>23.563335401410001</v>
      </c>
      <c r="H31" s="514">
        <v>25.956374449769999</v>
      </c>
      <c r="I31" s="514">
        <v>22.942315862129998</v>
      </c>
      <c r="J31" s="515">
        <v>3.3386699299999378E-2</v>
      </c>
      <c r="K31" s="513">
        <v>0.59181281968000832</v>
      </c>
      <c r="L31" s="513">
        <v>0.2011382490000031</v>
      </c>
      <c r="M31" s="513">
        <v>0.55178327000000005</v>
      </c>
      <c r="N31" s="513">
        <v>0.89704609299999993</v>
      </c>
      <c r="O31" s="514">
        <v>0.89861747199999997</v>
      </c>
      <c r="P31" s="513">
        <v>0.88844385841227991</v>
      </c>
      <c r="Q31" s="515">
        <v>1.0280064829999986</v>
      </c>
      <c r="R31" s="513">
        <v>0.67600750699999779</v>
      </c>
      <c r="S31" s="513">
        <v>1.1825619464016768</v>
      </c>
      <c r="T31" s="513">
        <v>1.33175</v>
      </c>
      <c r="U31" s="513">
        <v>1.523804025</v>
      </c>
      <c r="V31" s="514">
        <v>1.4250596555499999</v>
      </c>
      <c r="W31" s="514">
        <v>1.20219463611</v>
      </c>
      <c r="X31" s="515">
        <v>30.115902621300052</v>
      </c>
      <c r="Y31" s="513">
        <v>32.446786731360021</v>
      </c>
      <c r="Z31" s="513">
        <v>27.38370019540168</v>
      </c>
      <c r="AA31" s="513">
        <v>28.865942146089999</v>
      </c>
      <c r="AB31" s="513">
        <v>25.984185519410001</v>
      </c>
      <c r="AC31" s="514">
        <v>28.280051577320002</v>
      </c>
      <c r="AD31" s="516">
        <v>25.032954356652279</v>
      </c>
    </row>
    <row r="32" spans="2:30" x14ac:dyDescent="0.25">
      <c r="B32" s="510" t="s">
        <v>521</v>
      </c>
      <c r="C32" s="515">
        <v>60.593280246000006</v>
      </c>
      <c r="D32" s="513">
        <v>64.115777790520042</v>
      </c>
      <c r="E32" s="513">
        <v>59</v>
      </c>
      <c r="F32" s="514">
        <v>61.198295288130005</v>
      </c>
      <c r="G32" s="514">
        <v>62.739944234750006</v>
      </c>
      <c r="H32" s="514">
        <v>63.067438724239999</v>
      </c>
      <c r="I32" s="514">
        <v>70.401716820109996</v>
      </c>
      <c r="J32" s="515">
        <v>0.59475476840000141</v>
      </c>
      <c r="K32" s="513">
        <v>0.61461588772000653</v>
      </c>
      <c r="L32" s="513">
        <v>0.85458856007000605</v>
      </c>
      <c r="M32" s="513">
        <v>0.94384587321000024</v>
      </c>
      <c r="N32" s="513">
        <v>2.1402512293742202</v>
      </c>
      <c r="O32" s="514">
        <v>2.6302181452090752</v>
      </c>
      <c r="P32" s="513">
        <v>2.7928668301930402</v>
      </c>
      <c r="Q32" s="515">
        <v>5.2338903606000073</v>
      </c>
      <c r="R32" s="513">
        <v>2.6831772824400133</v>
      </c>
      <c r="S32" s="513">
        <v>2.3260407291500016</v>
      </c>
      <c r="T32" s="513">
        <v>2.4141031481899997</v>
      </c>
      <c r="U32" s="513">
        <v>2.8044914911662255</v>
      </c>
      <c r="V32" s="514">
        <v>3.1584235049600005</v>
      </c>
      <c r="W32" s="514">
        <v>2.5787931051599999</v>
      </c>
      <c r="X32" s="515">
        <v>66.421925375000001</v>
      </c>
      <c r="Y32" s="513">
        <v>67.413570960680062</v>
      </c>
      <c r="Z32" s="513">
        <v>62.180629289220008</v>
      </c>
      <c r="AA32" s="513">
        <v>64.556244309530001</v>
      </c>
      <c r="AB32" s="513">
        <v>67.684686955290459</v>
      </c>
      <c r="AC32" s="514">
        <v>68.856080374409075</v>
      </c>
      <c r="AD32" s="516">
        <v>75.773376755463033</v>
      </c>
    </row>
    <row r="33" spans="2:30" x14ac:dyDescent="0.25">
      <c r="B33" s="517" t="s">
        <v>214</v>
      </c>
      <c r="C33" s="518">
        <v>363.10675703300001</v>
      </c>
      <c r="D33" s="519">
        <v>391.61491505525004</v>
      </c>
      <c r="E33" s="519">
        <v>389</v>
      </c>
      <c r="F33" s="519">
        <v>406.08289144777001</v>
      </c>
      <c r="G33" s="519">
        <v>435.11008693895002</v>
      </c>
      <c r="H33" s="519">
        <v>464.16417821684001</v>
      </c>
      <c r="I33" s="519">
        <v>485.97465479385994</v>
      </c>
      <c r="J33" s="518">
        <v>23.127864819700001</v>
      </c>
      <c r="K33" s="519">
        <v>44.836226198004795</v>
      </c>
      <c r="L33" s="519">
        <v>41.504719726510004</v>
      </c>
      <c r="M33" s="519">
        <v>47.070939421900007</v>
      </c>
      <c r="N33" s="519">
        <v>51.87592004570687</v>
      </c>
      <c r="O33" s="519">
        <v>53.053942937989063</v>
      </c>
      <c r="P33" s="519">
        <v>53.624736526731084</v>
      </c>
      <c r="Q33" s="518">
        <v>31.958765627700004</v>
      </c>
      <c r="R33" s="519">
        <v>25.406225073633316</v>
      </c>
      <c r="S33" s="519">
        <v>29.18497034191078</v>
      </c>
      <c r="T33" s="519">
        <v>30.438946795638415</v>
      </c>
      <c r="U33" s="519">
        <v>30.983910542978727</v>
      </c>
      <c r="V33" s="519">
        <v>32.632034056285462</v>
      </c>
      <c r="W33" s="519">
        <v>34.022887183568145</v>
      </c>
      <c r="X33" s="518">
        <v>418.19338748040002</v>
      </c>
      <c r="Y33" s="519">
        <v>461.85736632688815</v>
      </c>
      <c r="Z33" s="519">
        <v>459.68969006842082</v>
      </c>
      <c r="AA33" s="519">
        <v>483.5927776653084</v>
      </c>
      <c r="AB33" s="519">
        <v>517.96991752763563</v>
      </c>
      <c r="AC33" s="519">
        <v>549.8501552111145</v>
      </c>
      <c r="AD33" s="520">
        <v>573.62227850415911</v>
      </c>
    </row>
    <row r="34" spans="2:30" x14ac:dyDescent="0.25">
      <c r="B34" s="460" t="s">
        <v>533</v>
      </c>
      <c r="C34" s="513">
        <v>2185.5024125045002</v>
      </c>
      <c r="D34" s="513">
        <v>2229.3822842649133</v>
      </c>
      <c r="E34" s="513">
        <v>2221.7816623800391</v>
      </c>
      <c r="F34" s="513">
        <v>2299.49172813838</v>
      </c>
      <c r="G34" s="513">
        <v>2359.6035919757906</v>
      </c>
      <c r="H34" s="513">
        <v>2424.5543260028303</v>
      </c>
      <c r="I34" s="513">
        <v>2507.2023082836149</v>
      </c>
      <c r="J34" s="513">
        <v>168.84346343750002</v>
      </c>
      <c r="K34" s="513">
        <v>231.82292805869093</v>
      </c>
      <c r="L34" s="513">
        <v>200.62782878879995</v>
      </c>
      <c r="M34" s="513">
        <v>212.84412019853283</v>
      </c>
      <c r="N34" s="513">
        <v>223.57390112823074</v>
      </c>
      <c r="O34" s="513">
        <v>223.50940783856765</v>
      </c>
      <c r="P34" s="513">
        <v>227.24608551581724</v>
      </c>
      <c r="Q34" s="513">
        <v>163.26531926809997</v>
      </c>
      <c r="R34" s="513">
        <v>110.35719929805072</v>
      </c>
      <c r="S34" s="513">
        <v>144.42687393249588</v>
      </c>
      <c r="T34" s="513">
        <v>149.23806066770621</v>
      </c>
      <c r="U34" s="513">
        <v>150.10898098574449</v>
      </c>
      <c r="V34" s="513">
        <v>156.19393944853306</v>
      </c>
      <c r="W34" s="513">
        <v>161.176384251851</v>
      </c>
      <c r="X34" s="513">
        <v>2517.6111952101</v>
      </c>
      <c r="Y34" s="513">
        <v>2571.562411621655</v>
      </c>
      <c r="Z34" s="513">
        <v>2566.8363651013346</v>
      </c>
      <c r="AA34" s="513">
        <v>2661.5739090046191</v>
      </c>
      <c r="AB34" s="513">
        <v>2733.2864740897658</v>
      </c>
      <c r="AC34" s="513">
        <v>2804.2576732899311</v>
      </c>
      <c r="AD34" s="513">
        <v>2895.6247780512831</v>
      </c>
    </row>
    <row r="35" spans="2:30" x14ac:dyDescent="0.25">
      <c r="B35" s="348" t="s">
        <v>534</v>
      </c>
      <c r="C35" s="521">
        <v>0.12512407480467008</v>
      </c>
      <c r="D35" s="521">
        <v>0.13291581840920327</v>
      </c>
      <c r="E35" s="521">
        <v>0.13682712624171453</v>
      </c>
      <c r="F35" s="521">
        <v>0.13824889361133597</v>
      </c>
      <c r="G35" s="521">
        <v>0.14782432459798051</v>
      </c>
      <c r="H35" s="521">
        <v>0.15472549367920085</v>
      </c>
      <c r="I35" s="521">
        <v>0.15660109310461179</v>
      </c>
      <c r="J35" s="521">
        <v>0.13325788806937508</v>
      </c>
      <c r="K35" s="521">
        <v>0.18820311630072659</v>
      </c>
      <c r="L35" s="521">
        <v>0.20161207526210373</v>
      </c>
      <c r="M35" s="521">
        <v>0.21412529618473417</v>
      </c>
      <c r="N35" s="521">
        <v>0.21844509791561614</v>
      </c>
      <c r="O35" s="521">
        <v>0.22157952007349099</v>
      </c>
      <c r="P35" s="521">
        <v>0.21977683674841342</v>
      </c>
      <c r="Q35" s="521">
        <v>0.15739330862975778</v>
      </c>
      <c r="R35" s="521">
        <v>0.19977890363680814</v>
      </c>
      <c r="S35" s="521">
        <v>0.17778109410828941</v>
      </c>
      <c r="T35" s="521">
        <v>0.17886250684323296</v>
      </c>
      <c r="U35" s="521">
        <v>0.17757508479352027</v>
      </c>
      <c r="V35" s="521">
        <v>0.1795751550591862</v>
      </c>
      <c r="W35" s="521">
        <v>0.18763232332500246</v>
      </c>
      <c r="X35" s="521">
        <v>0.12776220573536856</v>
      </c>
      <c r="Y35" s="521">
        <v>0.14076928757352963</v>
      </c>
      <c r="Z35" s="521">
        <v>0.1441951522956498</v>
      </c>
      <c r="AA35" s="521">
        <v>0.14659393447225563</v>
      </c>
      <c r="AB35" s="521">
        <v>0.15523475093997791</v>
      </c>
      <c r="AC35" s="521">
        <v>0.16143809735154088</v>
      </c>
      <c r="AD35" s="521">
        <v>0.16328633149431834</v>
      </c>
    </row>
  </sheetData>
  <mergeCells count="4">
    <mergeCell ref="C28:I28"/>
    <mergeCell ref="J28:P28"/>
    <mergeCell ref="Q28:W28"/>
    <mergeCell ref="X28:AD28"/>
  </mergeCells>
  <hyperlinks>
    <hyperlink ref="A1" location="Sommaire!A1" display="Retour sommaire"/>
  </hyperlinks>
  <pageMargins left="0.7" right="0.7" top="0.75" bottom="0.75" header="0.3" footer="0.3"/>
  <drawing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3"/>
  <dimension ref="A1:Z12"/>
  <sheetViews>
    <sheetView showGridLines="0" workbookViewId="0"/>
  </sheetViews>
  <sheetFormatPr baseColWidth="10" defaultRowHeight="15" x14ac:dyDescent="0.25"/>
  <cols>
    <col min="1" max="1" width="16.42578125" bestFit="1" customWidth="1"/>
    <col min="2" max="2" width="61.7109375" bestFit="1" customWidth="1"/>
    <col min="3" max="8" width="5.42578125" bestFit="1" customWidth="1"/>
    <col min="9" max="20" width="5" bestFit="1" customWidth="1"/>
    <col min="21" max="26" width="5.42578125" bestFit="1" customWidth="1"/>
  </cols>
  <sheetData>
    <row r="1" spans="1:26" x14ac:dyDescent="0.25">
      <c r="A1" s="2" t="s">
        <v>0</v>
      </c>
    </row>
    <row r="2" spans="1:26" ht="23.25" x14ac:dyDescent="0.35">
      <c r="B2" s="3" t="s">
        <v>169</v>
      </c>
    </row>
    <row r="3" spans="1:26" x14ac:dyDescent="0.25">
      <c r="B3" s="4" t="s">
        <v>726</v>
      </c>
    </row>
    <row r="7" spans="1:26" x14ac:dyDescent="0.25">
      <c r="B7" s="348"/>
      <c r="C7" s="1861" t="s">
        <v>497</v>
      </c>
      <c r="D7" s="1861"/>
      <c r="E7" s="1861"/>
      <c r="F7" s="1861"/>
      <c r="G7" s="1861"/>
      <c r="H7" s="1861"/>
      <c r="I7" s="1862" t="s">
        <v>300</v>
      </c>
      <c r="J7" s="1863"/>
      <c r="K7" s="1863"/>
      <c r="L7" s="1863"/>
      <c r="M7" s="1863"/>
      <c r="N7" s="1864"/>
      <c r="O7" s="1865" t="s">
        <v>498</v>
      </c>
      <c r="P7" s="1865"/>
      <c r="Q7" s="1865"/>
      <c r="R7" s="1865"/>
      <c r="S7" s="1865"/>
      <c r="T7" s="1865"/>
      <c r="U7" s="1865" t="s">
        <v>535</v>
      </c>
      <c r="V7" s="1865"/>
      <c r="W7" s="1865"/>
      <c r="X7" s="1865"/>
      <c r="Y7" s="1865"/>
      <c r="Z7" s="1865"/>
    </row>
    <row r="8" spans="1:26" x14ac:dyDescent="0.25">
      <c r="B8" s="522"/>
      <c r="C8" s="523">
        <v>42735</v>
      </c>
      <c r="D8" s="523">
        <v>43100</v>
      </c>
      <c r="E8" s="523">
        <v>43465</v>
      </c>
      <c r="F8" s="523">
        <v>43830</v>
      </c>
      <c r="G8" s="523">
        <v>44196</v>
      </c>
      <c r="H8" s="526">
        <v>44561</v>
      </c>
      <c r="I8" s="523">
        <v>42735</v>
      </c>
      <c r="J8" s="523">
        <v>43100</v>
      </c>
      <c r="K8" s="523">
        <v>43465</v>
      </c>
      <c r="L8" s="523">
        <v>43830</v>
      </c>
      <c r="M8" s="523">
        <v>44196</v>
      </c>
      <c r="N8" s="523">
        <v>44561</v>
      </c>
      <c r="O8" s="527">
        <v>42735</v>
      </c>
      <c r="P8" s="523">
        <v>43100</v>
      </c>
      <c r="Q8" s="523">
        <v>43465</v>
      </c>
      <c r="R8" s="523">
        <v>43830</v>
      </c>
      <c r="S8" s="523">
        <v>44196</v>
      </c>
      <c r="T8" s="526">
        <v>44561</v>
      </c>
      <c r="U8" s="523">
        <v>42735</v>
      </c>
      <c r="V8" s="523">
        <v>43100</v>
      </c>
      <c r="W8" s="523">
        <v>43465</v>
      </c>
      <c r="X8" s="523">
        <v>43830</v>
      </c>
      <c r="Y8" s="523">
        <v>44196</v>
      </c>
      <c r="Z8" s="523">
        <v>44561</v>
      </c>
    </row>
    <row r="9" spans="1:26" x14ac:dyDescent="0.25">
      <c r="B9" s="524" t="s">
        <v>536</v>
      </c>
      <c r="C9" s="528">
        <v>1747</v>
      </c>
      <c r="D9" s="528">
        <v>1760</v>
      </c>
      <c r="E9" s="528">
        <v>1802.6373244110202</v>
      </c>
      <c r="F9" s="528">
        <v>1861.33744367178</v>
      </c>
      <c r="G9" s="528">
        <v>1902.6809896537302</v>
      </c>
      <c r="H9" s="528">
        <v>1976.0426233002606</v>
      </c>
      <c r="I9" s="529">
        <v>184</v>
      </c>
      <c r="J9" s="528">
        <v>159</v>
      </c>
      <c r="K9" s="528">
        <v>173.20443973716999</v>
      </c>
      <c r="L9" s="528">
        <v>179.70830897888999</v>
      </c>
      <c r="M9" s="528">
        <v>183.59169528683998</v>
      </c>
      <c r="N9" s="530">
        <v>187.55920730600954</v>
      </c>
      <c r="O9" s="528">
        <v>97</v>
      </c>
      <c r="P9" s="528">
        <v>129</v>
      </c>
      <c r="Q9" s="528">
        <v>132.16864868485885</v>
      </c>
      <c r="R9" s="528">
        <v>134.11465582883685</v>
      </c>
      <c r="S9" s="528">
        <v>142.32629162064137</v>
      </c>
      <c r="T9" s="528">
        <v>147.80204400183936</v>
      </c>
      <c r="U9" s="531">
        <v>2028</v>
      </c>
      <c r="V9" s="532">
        <v>2048</v>
      </c>
      <c r="W9" s="532">
        <v>2108.010412833049</v>
      </c>
      <c r="X9" s="532">
        <v>2175.1604084795067</v>
      </c>
      <c r="Y9" s="532">
        <v>2228.5989765612117</v>
      </c>
      <c r="Z9" s="532">
        <v>2311.4038746081096</v>
      </c>
    </row>
    <row r="10" spans="1:26" x14ac:dyDescent="0.25">
      <c r="B10" s="524" t="s">
        <v>537</v>
      </c>
      <c r="C10" s="528">
        <v>169</v>
      </c>
      <c r="D10" s="528">
        <v>143</v>
      </c>
      <c r="E10" s="528">
        <v>154.23731641062</v>
      </c>
      <c r="F10" s="528">
        <v>144.79529806196001</v>
      </c>
      <c r="G10" s="528">
        <v>172.49000428795</v>
      </c>
      <c r="H10" s="528">
        <v>176.21098020678247</v>
      </c>
      <c r="I10" s="529">
        <v>24</v>
      </c>
      <c r="J10" s="528">
        <v>16</v>
      </c>
      <c r="K10" s="528">
        <v>14.848401082252874</v>
      </c>
      <c r="L10" s="528">
        <v>13.66585196619074</v>
      </c>
      <c r="M10" s="528">
        <v>12.648212530277647</v>
      </c>
      <c r="N10" s="530">
        <v>13.348303757868322</v>
      </c>
      <c r="O10" s="528">
        <v>1</v>
      </c>
      <c r="P10" s="528">
        <v>3</v>
      </c>
      <c r="Q10" s="528">
        <v>3.8922181189784446</v>
      </c>
      <c r="R10" s="528">
        <v>3.8417739559110595</v>
      </c>
      <c r="S10" s="528">
        <v>1.8205014875928605</v>
      </c>
      <c r="T10" s="528">
        <v>1.1609611559871951</v>
      </c>
      <c r="U10" s="531">
        <v>194</v>
      </c>
      <c r="V10" s="532">
        <v>162</v>
      </c>
      <c r="W10" s="532">
        <v>172.97793561185131</v>
      </c>
      <c r="X10" s="532">
        <v>162.30292398406181</v>
      </c>
      <c r="Y10" s="532">
        <v>186.9587183058205</v>
      </c>
      <c r="Z10" s="532">
        <v>190.72024512063797</v>
      </c>
    </row>
    <row r="11" spans="1:26" x14ac:dyDescent="0.25">
      <c r="B11" s="524" t="s">
        <v>336</v>
      </c>
      <c r="C11" s="528">
        <v>314</v>
      </c>
      <c r="D11" s="528">
        <v>319</v>
      </c>
      <c r="E11" s="528">
        <v>342.61708731674003</v>
      </c>
      <c r="F11" s="528">
        <v>353.47085024205001</v>
      </c>
      <c r="G11" s="528">
        <v>349.38333206115004</v>
      </c>
      <c r="H11" s="528">
        <v>354.94870477657247</v>
      </c>
      <c r="I11" s="529">
        <v>24</v>
      </c>
      <c r="J11" s="528">
        <v>25</v>
      </c>
      <c r="K11" s="528">
        <v>24.791279379109998</v>
      </c>
      <c r="L11" s="528">
        <v>30.199740183149999</v>
      </c>
      <c r="M11" s="528">
        <v>27.26950002145</v>
      </c>
      <c r="N11" s="530">
        <v>26.338574451939444</v>
      </c>
      <c r="O11" s="528">
        <v>13</v>
      </c>
      <c r="P11" s="528">
        <v>12</v>
      </c>
      <c r="Q11" s="528">
        <v>13.177193863868883</v>
      </c>
      <c r="R11" s="528">
        <v>12.152551200996609</v>
      </c>
      <c r="S11" s="528">
        <v>12.047146340298861</v>
      </c>
      <c r="T11" s="528">
        <v>12.21337909402448</v>
      </c>
      <c r="U11" s="531">
        <v>351</v>
      </c>
      <c r="V11" s="532">
        <v>356</v>
      </c>
      <c r="W11" s="532">
        <v>380.58556055971889</v>
      </c>
      <c r="X11" s="532">
        <v>395.82314162619656</v>
      </c>
      <c r="Y11" s="532">
        <v>388.69997842289894</v>
      </c>
      <c r="Z11" s="532">
        <v>393.50065832253642</v>
      </c>
    </row>
    <row r="12" spans="1:26" x14ac:dyDescent="0.25">
      <c r="B12" s="525" t="s">
        <v>214</v>
      </c>
      <c r="C12" s="533">
        <v>2230</v>
      </c>
      <c r="D12" s="533">
        <v>2222</v>
      </c>
      <c r="E12" s="533">
        <v>2299.4917281383805</v>
      </c>
      <c r="F12" s="533">
        <v>2359.6035919757901</v>
      </c>
      <c r="G12" s="533">
        <v>2424.5543260028303</v>
      </c>
      <c r="H12" s="533">
        <v>2507.2023082836154</v>
      </c>
      <c r="I12" s="534">
        <v>232</v>
      </c>
      <c r="J12" s="533">
        <v>200</v>
      </c>
      <c r="K12" s="533">
        <v>212.84412019853286</v>
      </c>
      <c r="L12" s="533">
        <v>223.57390112823072</v>
      </c>
      <c r="M12" s="533">
        <v>223.50940783856763</v>
      </c>
      <c r="N12" s="535">
        <v>227.2460855158173</v>
      </c>
      <c r="O12" s="533">
        <v>111</v>
      </c>
      <c r="P12" s="533">
        <v>144</v>
      </c>
      <c r="Q12" s="533">
        <v>149.23806066770618</v>
      </c>
      <c r="R12" s="533">
        <v>150.10898098574452</v>
      </c>
      <c r="S12" s="533">
        <v>156.19393944853309</v>
      </c>
      <c r="T12" s="533">
        <v>161.17638425185103</v>
      </c>
      <c r="U12" s="534">
        <v>2573</v>
      </c>
      <c r="V12" s="533">
        <v>2566</v>
      </c>
      <c r="W12" s="533">
        <v>2661.5739090046191</v>
      </c>
      <c r="X12" s="533">
        <v>2733.2864740897649</v>
      </c>
      <c r="Y12" s="533">
        <v>2804.2576732899311</v>
      </c>
      <c r="Z12" s="533">
        <v>2895.624778051284</v>
      </c>
    </row>
  </sheetData>
  <mergeCells count="4">
    <mergeCell ref="C7:H7"/>
    <mergeCell ref="I7:N7"/>
    <mergeCell ref="O7:T7"/>
    <mergeCell ref="U7:Z7"/>
  </mergeCells>
  <hyperlinks>
    <hyperlink ref="A1" location="Sommaire!A1" display="Retour sommaire"/>
  </hyperlink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4"/>
  <dimension ref="A1:AD21"/>
  <sheetViews>
    <sheetView showGridLines="0" workbookViewId="0"/>
  </sheetViews>
  <sheetFormatPr baseColWidth="10" defaultRowHeight="15" x14ac:dyDescent="0.25"/>
  <cols>
    <col min="1" max="1" width="16.42578125" bestFit="1" customWidth="1"/>
    <col min="2" max="2" width="40.140625" customWidth="1"/>
    <col min="3" max="9" width="6.5703125" bestFit="1" customWidth="1"/>
    <col min="10" max="11" width="5.140625" bestFit="1" customWidth="1"/>
    <col min="12" max="12" width="5.42578125" bestFit="1" customWidth="1"/>
    <col min="13" max="18" width="5.140625" bestFit="1" customWidth="1"/>
    <col min="19" max="19" width="5.42578125" bestFit="1" customWidth="1"/>
    <col min="20" max="23" width="5.140625" bestFit="1" customWidth="1"/>
    <col min="24" max="25" width="6.5703125" bestFit="1" customWidth="1"/>
    <col min="26" max="26" width="7.85546875" bestFit="1" customWidth="1"/>
    <col min="27" max="30" width="6.5703125" bestFit="1" customWidth="1"/>
  </cols>
  <sheetData>
    <row r="1" spans="1:30" x14ac:dyDescent="0.25">
      <c r="A1" s="2" t="s">
        <v>0</v>
      </c>
    </row>
    <row r="2" spans="1:30" ht="23.25" x14ac:dyDescent="0.35">
      <c r="B2" s="3" t="s">
        <v>171</v>
      </c>
    </row>
    <row r="3" spans="1:30" x14ac:dyDescent="0.25">
      <c r="B3" s="4" t="s">
        <v>726</v>
      </c>
    </row>
    <row r="6" spans="1:30" x14ac:dyDescent="0.25">
      <c r="B6" s="536" t="s">
        <v>317</v>
      </c>
      <c r="C6" s="1866" t="s">
        <v>497</v>
      </c>
      <c r="D6" s="1866"/>
      <c r="E6" s="1866"/>
      <c r="F6" s="1866"/>
      <c r="G6" s="1866"/>
      <c r="H6" s="1866"/>
      <c r="I6" s="1866"/>
      <c r="J6" s="1866" t="s">
        <v>300</v>
      </c>
      <c r="K6" s="1866"/>
      <c r="L6" s="1866"/>
      <c r="M6" s="1866"/>
      <c r="N6" s="1866"/>
      <c r="O6" s="1866"/>
      <c r="P6" s="1866"/>
      <c r="Q6" s="1866" t="s">
        <v>498</v>
      </c>
      <c r="R6" s="1866"/>
      <c r="S6" s="1866"/>
      <c r="T6" s="1866"/>
      <c r="U6" s="1866"/>
      <c r="V6" s="1866"/>
      <c r="W6" s="1866"/>
      <c r="X6" s="1866" t="s">
        <v>214</v>
      </c>
      <c r="Y6" s="1866"/>
      <c r="Z6" s="1866"/>
      <c r="AA6" s="1866"/>
      <c r="AB6" s="1866"/>
      <c r="AC6" s="1866"/>
      <c r="AD6" s="1866"/>
    </row>
    <row r="7" spans="1:30" x14ac:dyDescent="0.25">
      <c r="B7" s="537"/>
      <c r="C7" s="538">
        <v>2015</v>
      </c>
      <c r="D7" s="539">
        <v>2016</v>
      </c>
      <c r="E7" s="540">
        <v>2017</v>
      </c>
      <c r="F7" s="540">
        <v>2018</v>
      </c>
      <c r="G7" s="540">
        <v>2019</v>
      </c>
      <c r="H7" s="540">
        <v>2020</v>
      </c>
      <c r="I7" s="541">
        <v>2021</v>
      </c>
      <c r="J7" s="538">
        <v>2015</v>
      </c>
      <c r="K7" s="539">
        <v>2016</v>
      </c>
      <c r="L7" s="540">
        <v>2017</v>
      </c>
      <c r="M7" s="540">
        <v>2018</v>
      </c>
      <c r="N7" s="541">
        <v>2019</v>
      </c>
      <c r="O7" s="541">
        <v>2020</v>
      </c>
      <c r="P7" s="541">
        <v>2021</v>
      </c>
      <c r="Q7" s="538">
        <v>2015</v>
      </c>
      <c r="R7" s="539">
        <v>2016</v>
      </c>
      <c r="S7" s="540">
        <v>2017</v>
      </c>
      <c r="T7" s="540">
        <v>2018</v>
      </c>
      <c r="U7" s="541">
        <v>2019</v>
      </c>
      <c r="V7" s="541">
        <v>2020</v>
      </c>
      <c r="W7" s="541">
        <v>2021</v>
      </c>
      <c r="X7" s="542">
        <v>2015</v>
      </c>
      <c r="Y7" s="539">
        <v>2016</v>
      </c>
      <c r="Z7" s="540">
        <v>2017</v>
      </c>
      <c r="AA7" s="540">
        <v>2018</v>
      </c>
      <c r="AB7" s="541">
        <v>2019</v>
      </c>
      <c r="AC7" s="541">
        <v>2020</v>
      </c>
      <c r="AD7" s="543">
        <v>2021</v>
      </c>
    </row>
    <row r="8" spans="1:30" x14ac:dyDescent="0.25">
      <c r="B8" s="544" t="s">
        <v>536</v>
      </c>
      <c r="C8" s="545">
        <v>1703.3432368333999</v>
      </c>
      <c r="D8" s="545">
        <v>1746.5402552313401</v>
      </c>
      <c r="E8" s="545">
        <v>1760.2220141477608</v>
      </c>
      <c r="F8" s="545">
        <v>1802.63732441102</v>
      </c>
      <c r="G8" s="545">
        <v>1861.33744367178</v>
      </c>
      <c r="H8" s="545">
        <v>1902.68098965373</v>
      </c>
      <c r="I8" s="546">
        <v>1976.0426233002604</v>
      </c>
      <c r="J8" s="545">
        <v>125.78135791620001</v>
      </c>
      <c r="K8" s="545">
        <v>183.75374752769</v>
      </c>
      <c r="L8" s="545">
        <v>159.22058914506997</v>
      </c>
      <c r="M8" s="545">
        <v>173.20443973716996</v>
      </c>
      <c r="N8" s="545">
        <v>179.70830897888999</v>
      </c>
      <c r="O8" s="545">
        <v>183.59169528683998</v>
      </c>
      <c r="P8" s="546">
        <v>187.55920730600948</v>
      </c>
      <c r="Q8" s="545">
        <v>145.70404427732998</v>
      </c>
      <c r="R8" s="545">
        <v>96.77752027873359</v>
      </c>
      <c r="S8" s="545">
        <v>129.44431650454987</v>
      </c>
      <c r="T8" s="545">
        <v>132.16864868485888</v>
      </c>
      <c r="U8" s="545">
        <v>134.11465582883682</v>
      </c>
      <c r="V8" s="545">
        <v>142.32629162064134</v>
      </c>
      <c r="W8" s="546">
        <v>147.80204400183933</v>
      </c>
      <c r="X8" s="545">
        <v>1974.82863902693</v>
      </c>
      <c r="Y8" s="545">
        <v>2027.0715230377637</v>
      </c>
      <c r="Z8" s="547">
        <v>2048.8869197973804</v>
      </c>
      <c r="AA8" s="545">
        <v>2108.0104128330486</v>
      </c>
      <c r="AB8" s="545">
        <v>2175.1604084795067</v>
      </c>
      <c r="AC8" s="545">
        <v>2228.5989765612112</v>
      </c>
      <c r="AD8" s="545">
        <v>2311.4038746081092</v>
      </c>
    </row>
    <row r="9" spans="1:30" x14ac:dyDescent="0.25">
      <c r="B9" s="524" t="s">
        <v>538</v>
      </c>
      <c r="C9" s="548">
        <v>1417.287928666</v>
      </c>
      <c r="D9" s="548">
        <v>1459.7302056216101</v>
      </c>
      <c r="E9" s="548">
        <v>1483.1687710610208</v>
      </c>
      <c r="F9" s="548">
        <v>1527.3741065064601</v>
      </c>
      <c r="G9" s="548">
        <v>1561.3647937130399</v>
      </c>
      <c r="H9" s="548">
        <v>1568.28317318988</v>
      </c>
      <c r="I9" s="549">
        <v>1639.9440111185554</v>
      </c>
      <c r="J9" s="548">
        <v>119.77724502090001</v>
      </c>
      <c r="K9" s="548">
        <v>152.94313440957001</v>
      </c>
      <c r="L9" s="548">
        <v>129.32258820592995</v>
      </c>
      <c r="M9" s="548">
        <v>168.22199054416996</v>
      </c>
      <c r="N9" s="548">
        <v>168.99190920181999</v>
      </c>
      <c r="O9" s="548">
        <v>173.79489905311999</v>
      </c>
      <c r="P9" s="549">
        <v>181.91519264533949</v>
      </c>
      <c r="Q9" s="548">
        <v>142.8004244220717</v>
      </c>
      <c r="R9" s="548">
        <v>95.140214802492125</v>
      </c>
      <c r="S9" s="548">
        <v>125.60381686399774</v>
      </c>
      <c r="T9" s="548">
        <v>130.01335049016936</v>
      </c>
      <c r="U9" s="548">
        <v>132.16987644684681</v>
      </c>
      <c r="V9" s="548">
        <v>140.32954104006134</v>
      </c>
      <c r="W9" s="549">
        <v>146.01137414881015</v>
      </c>
      <c r="X9" s="548">
        <v>1679.8655981089717</v>
      </c>
      <c r="Y9" s="548">
        <v>1707.8135548336722</v>
      </c>
      <c r="Z9" s="548">
        <v>1738.0951761309486</v>
      </c>
      <c r="AA9" s="548">
        <v>1825.6094475407995</v>
      </c>
      <c r="AB9" s="548">
        <v>1862.5265793617066</v>
      </c>
      <c r="AC9" s="548">
        <v>1882.4076132830612</v>
      </c>
      <c r="AD9" s="548">
        <v>1967.8705779127049</v>
      </c>
    </row>
    <row r="10" spans="1:30" x14ac:dyDescent="0.25">
      <c r="B10" s="524" t="s">
        <v>539</v>
      </c>
      <c r="C10" s="548">
        <v>252.89946635409999</v>
      </c>
      <c r="D10" s="548">
        <v>260.54164683202998</v>
      </c>
      <c r="E10" s="548">
        <v>259.49725711885998</v>
      </c>
      <c r="F10" s="548">
        <v>253.55245646322999</v>
      </c>
      <c r="G10" s="548">
        <v>281.87406720215006</v>
      </c>
      <c r="H10" s="548">
        <v>299.41995679596005</v>
      </c>
      <c r="I10" s="549">
        <v>299.89517913333998</v>
      </c>
      <c r="J10" s="548">
        <v>2.2257005843000002</v>
      </c>
      <c r="K10" s="548">
        <v>28.109307468899999</v>
      </c>
      <c r="L10" s="548">
        <v>28.589374101079997</v>
      </c>
      <c r="M10" s="548">
        <v>3.7540596904200001</v>
      </c>
      <c r="N10" s="548">
        <v>9.9687279035700005</v>
      </c>
      <c r="O10" s="548">
        <v>8.1278995851999998</v>
      </c>
      <c r="P10" s="549">
        <v>4.1543020046699999</v>
      </c>
      <c r="Q10" s="548">
        <v>2.8715963292583004</v>
      </c>
      <c r="R10" s="548">
        <v>1.6373054762414598</v>
      </c>
      <c r="S10" s="548">
        <v>3.8404996405521405</v>
      </c>
      <c r="T10" s="548">
        <v>2.1552981946895207</v>
      </c>
      <c r="U10" s="548">
        <v>1.9447793819899999</v>
      </c>
      <c r="V10" s="548">
        <v>1.4795571159799998</v>
      </c>
      <c r="W10" s="549">
        <v>1.3811401472492002</v>
      </c>
      <c r="X10" s="548">
        <v>257.99676326765831</v>
      </c>
      <c r="Y10" s="548">
        <v>290.28825977717145</v>
      </c>
      <c r="Z10" s="548">
        <v>291.92713086049213</v>
      </c>
      <c r="AA10" s="548">
        <v>259.46181434833949</v>
      </c>
      <c r="AB10" s="548">
        <v>293.78757448771006</v>
      </c>
      <c r="AC10" s="548">
        <v>309.02741349714006</v>
      </c>
      <c r="AD10" s="548">
        <v>305.43062128525918</v>
      </c>
    </row>
    <row r="11" spans="1:30" x14ac:dyDescent="0.25">
      <c r="B11" s="524" t="s">
        <v>540</v>
      </c>
      <c r="C11" s="548">
        <v>33.1540520247</v>
      </c>
      <c r="D11" s="548">
        <v>26.2609018952</v>
      </c>
      <c r="E11" s="548">
        <v>17.554260197249999</v>
      </c>
      <c r="F11" s="548">
        <v>21.70480108361</v>
      </c>
      <c r="G11" s="548">
        <v>18.056380562730002</v>
      </c>
      <c r="H11" s="548">
        <v>34.900118185059995</v>
      </c>
      <c r="I11" s="549">
        <v>36.139993142445</v>
      </c>
      <c r="J11" s="548">
        <v>3.7784123109999999</v>
      </c>
      <c r="K11" s="548">
        <v>2.6979968935900001</v>
      </c>
      <c r="L11" s="548">
        <v>1.3053180824300001</v>
      </c>
      <c r="M11" s="548">
        <v>1.2252478412000001</v>
      </c>
      <c r="N11" s="548">
        <v>0.74567394862000003</v>
      </c>
      <c r="O11" s="548">
        <v>1.6641026295199999</v>
      </c>
      <c r="P11" s="549">
        <v>1.470533326</v>
      </c>
      <c r="Q11" s="548">
        <v>3.1632454999999997E-2</v>
      </c>
      <c r="R11" s="548">
        <v>0</v>
      </c>
      <c r="S11" s="548">
        <v>0</v>
      </c>
      <c r="T11" s="548">
        <v>0</v>
      </c>
      <c r="U11" s="548">
        <v>0</v>
      </c>
      <c r="V11" s="548">
        <v>0.51719346460000004</v>
      </c>
      <c r="W11" s="549">
        <v>0.40952970578000003</v>
      </c>
      <c r="X11" s="548">
        <v>36.964096790699998</v>
      </c>
      <c r="Y11" s="548">
        <v>28.958898788790002</v>
      </c>
      <c r="Z11" s="548">
        <v>18.859578279679997</v>
      </c>
      <c r="AA11" s="548">
        <v>22.930048924810002</v>
      </c>
      <c r="AB11" s="548">
        <v>18.802054511350001</v>
      </c>
      <c r="AC11" s="548">
        <v>37.081414279179995</v>
      </c>
      <c r="AD11" s="548">
        <v>38.020056174225004</v>
      </c>
    </row>
    <row r="12" spans="1:30" x14ac:dyDescent="0.25">
      <c r="B12" s="524" t="s">
        <v>541</v>
      </c>
      <c r="C12" s="548">
        <v>1.7897886E-3</v>
      </c>
      <c r="D12" s="548">
        <v>7.5008825000000001E-3</v>
      </c>
      <c r="E12" s="548">
        <v>1.72577063E-3</v>
      </c>
      <c r="F12" s="548">
        <v>5.9603577200000001E-3</v>
      </c>
      <c r="G12" s="548">
        <v>4.2202193860000008E-2</v>
      </c>
      <c r="H12" s="548">
        <v>7.774148283E-2</v>
      </c>
      <c r="I12" s="549">
        <v>6.3439905919999998E-2</v>
      </c>
      <c r="J12" s="548">
        <v>0</v>
      </c>
      <c r="K12" s="548">
        <v>3.3087556300000001E-3</v>
      </c>
      <c r="L12" s="548">
        <v>3.3087556300000001E-3</v>
      </c>
      <c r="M12" s="548">
        <v>3.1416613799999998E-3</v>
      </c>
      <c r="N12" s="548">
        <v>1.9979248800000003E-3</v>
      </c>
      <c r="O12" s="548">
        <v>4.7940190000000001E-3</v>
      </c>
      <c r="P12" s="549">
        <v>1.9179330000000001E-2</v>
      </c>
      <c r="Q12" s="548">
        <v>3.91071E-4</v>
      </c>
      <c r="R12" s="548">
        <v>0</v>
      </c>
      <c r="S12" s="548">
        <v>0</v>
      </c>
      <c r="T12" s="548">
        <v>0</v>
      </c>
      <c r="U12" s="548">
        <v>0</v>
      </c>
      <c r="V12" s="548">
        <v>0</v>
      </c>
      <c r="W12" s="549">
        <v>0</v>
      </c>
      <c r="X12" s="548">
        <v>2.1808596E-3</v>
      </c>
      <c r="Y12" s="548">
        <v>1.080963813E-2</v>
      </c>
      <c r="Z12" s="548">
        <v>5.0345262599999999E-3</v>
      </c>
      <c r="AA12" s="548">
        <v>9.1020191000000007E-3</v>
      </c>
      <c r="AB12" s="548">
        <v>4.4200118740000009E-2</v>
      </c>
      <c r="AC12" s="548">
        <v>8.2535501829999997E-2</v>
      </c>
      <c r="AD12" s="548">
        <v>8.2619235920000006E-2</v>
      </c>
    </row>
    <row r="13" spans="1:30" x14ac:dyDescent="0.25">
      <c r="B13" s="550" t="s">
        <v>542</v>
      </c>
      <c r="C13" s="545">
        <v>173.04754661490003</v>
      </c>
      <c r="D13" s="545">
        <v>168.87994460908976</v>
      </c>
      <c r="E13" s="547">
        <v>142.75355052648015</v>
      </c>
      <c r="F13" s="545">
        <v>154.23731641062</v>
      </c>
      <c r="G13" s="545">
        <v>144.79529806196001</v>
      </c>
      <c r="H13" s="545">
        <v>172.49000428794997</v>
      </c>
      <c r="I13" s="546">
        <v>176.21098020678249</v>
      </c>
      <c r="J13" s="545">
        <v>17.7576799733</v>
      </c>
      <c r="K13" s="545">
        <v>23.730029358050942</v>
      </c>
      <c r="L13" s="547">
        <v>16.01198589262</v>
      </c>
      <c r="M13" s="545">
        <v>14.848401082252876</v>
      </c>
      <c r="N13" s="545">
        <v>13.665851966190742</v>
      </c>
      <c r="O13" s="545">
        <v>12.648212530277648</v>
      </c>
      <c r="P13" s="546">
        <v>13.348303757868321</v>
      </c>
      <c r="Q13" s="545">
        <v>3.3456352923699999</v>
      </c>
      <c r="R13" s="545">
        <v>1.0300112774615906</v>
      </c>
      <c r="S13" s="547">
        <v>2.6985898795755574</v>
      </c>
      <c r="T13" s="545">
        <v>3.8922181189784437</v>
      </c>
      <c r="U13" s="545">
        <v>3.8417739559110595</v>
      </c>
      <c r="V13" s="545">
        <v>1.82050148759286</v>
      </c>
      <c r="W13" s="546">
        <v>1.1609611559871957</v>
      </c>
      <c r="X13" s="545">
        <v>194.15086188057001</v>
      </c>
      <c r="Y13" s="545">
        <v>193.63998524460231</v>
      </c>
      <c r="Z13" s="547">
        <v>161.46412629867572</v>
      </c>
      <c r="AA13" s="545">
        <v>172.97793561185131</v>
      </c>
      <c r="AB13" s="545">
        <v>162.30292398406181</v>
      </c>
      <c r="AC13" s="545">
        <v>186.95871830582047</v>
      </c>
      <c r="AD13" s="545">
        <v>190.720245120638</v>
      </c>
    </row>
    <row r="14" spans="1:30" x14ac:dyDescent="0.25">
      <c r="B14" s="524" t="s">
        <v>543</v>
      </c>
      <c r="C14" s="548">
        <v>69.844488488600007</v>
      </c>
      <c r="D14" s="548">
        <v>64.172838649989771</v>
      </c>
      <c r="E14" s="548">
        <v>57.566162949330177</v>
      </c>
      <c r="F14" s="548">
        <v>69.524353658099997</v>
      </c>
      <c r="G14" s="548">
        <v>61.416321656099996</v>
      </c>
      <c r="H14" s="548">
        <v>68.670852766549999</v>
      </c>
      <c r="I14" s="549">
        <v>67.094864792130011</v>
      </c>
      <c r="J14" s="548">
        <v>5.8757094016</v>
      </c>
      <c r="K14" s="548">
        <v>9.7590127092109409</v>
      </c>
      <c r="L14" s="548">
        <v>6.677709386930001</v>
      </c>
      <c r="M14" s="548">
        <v>5.4004972696328748</v>
      </c>
      <c r="N14" s="548">
        <v>5.9549524201207404</v>
      </c>
      <c r="O14" s="548">
        <v>4.5089463596076467</v>
      </c>
      <c r="P14" s="549">
        <v>5.5572623125899998</v>
      </c>
      <c r="Q14" s="548">
        <v>0.77575772420000011</v>
      </c>
      <c r="R14" s="548">
        <v>0.53730397508796535</v>
      </c>
      <c r="S14" s="548">
        <v>0.35968336665485717</v>
      </c>
      <c r="T14" s="548">
        <v>0.73496149769204289</v>
      </c>
      <c r="U14" s="548">
        <v>0.35587106147999992</v>
      </c>
      <c r="V14" s="548">
        <v>0.36534316279000001</v>
      </c>
      <c r="W14" s="549">
        <v>0.2840039149695</v>
      </c>
      <c r="X14" s="548">
        <v>76.495955614400017</v>
      </c>
      <c r="Y14" s="548">
        <v>74.469155334288672</v>
      </c>
      <c r="Z14" s="548">
        <v>64.603555702915045</v>
      </c>
      <c r="AA14" s="548">
        <v>75.659812425424917</v>
      </c>
      <c r="AB14" s="548">
        <v>67.727145137700745</v>
      </c>
      <c r="AC14" s="548">
        <v>73.545142288947645</v>
      </c>
      <c r="AD14" s="548">
        <v>72.936131019689512</v>
      </c>
    </row>
    <row r="15" spans="1:30" x14ac:dyDescent="0.25">
      <c r="B15" s="524" t="s">
        <v>544</v>
      </c>
      <c r="C15" s="548">
        <v>81.929495995800011</v>
      </c>
      <c r="D15" s="548">
        <v>84.324367759519987</v>
      </c>
      <c r="E15" s="548">
        <v>72.950563642039995</v>
      </c>
      <c r="F15" s="548">
        <v>69.342446276230007</v>
      </c>
      <c r="G15" s="548">
        <v>71.804807333970018</v>
      </c>
      <c r="H15" s="548">
        <v>90.404200686769997</v>
      </c>
      <c r="I15" s="549">
        <v>93.985332059252499</v>
      </c>
      <c r="J15" s="548">
        <v>7.0674609832000002</v>
      </c>
      <c r="K15" s="548">
        <v>7.4307232948100008</v>
      </c>
      <c r="L15" s="548">
        <v>5.2241794330899989</v>
      </c>
      <c r="M15" s="548">
        <v>5.7140664126600003</v>
      </c>
      <c r="N15" s="548">
        <v>5.1629664925800007</v>
      </c>
      <c r="O15" s="548">
        <v>6.0195111690400012</v>
      </c>
      <c r="P15" s="549">
        <v>5.9834037790204899</v>
      </c>
      <c r="Q15" s="548">
        <v>1.2742791943699998</v>
      </c>
      <c r="R15" s="548">
        <v>0.27778166421362527</v>
      </c>
      <c r="S15" s="548">
        <v>0.8398367016806999</v>
      </c>
      <c r="T15" s="548">
        <v>1.2228416352864007</v>
      </c>
      <c r="U15" s="548">
        <v>1.1676373961010595</v>
      </c>
      <c r="V15" s="548">
        <v>0.49105917956285994</v>
      </c>
      <c r="W15" s="549">
        <v>0.45167327977461708</v>
      </c>
      <c r="X15" s="548">
        <v>90.271236173369999</v>
      </c>
      <c r="Y15" s="548">
        <v>92.032872718543615</v>
      </c>
      <c r="Z15" s="548">
        <v>79.014579776810692</v>
      </c>
      <c r="AA15" s="548">
        <v>76.27935432417641</v>
      </c>
      <c r="AB15" s="548">
        <v>78.135411222651072</v>
      </c>
      <c r="AC15" s="548">
        <v>96.914771035372851</v>
      </c>
      <c r="AD15" s="548">
        <v>100.4204091180476</v>
      </c>
    </row>
    <row r="16" spans="1:30" x14ac:dyDescent="0.25">
      <c r="B16" s="524" t="s">
        <v>545</v>
      </c>
      <c r="C16" s="548">
        <v>21.245257105499999</v>
      </c>
      <c r="D16" s="548">
        <v>20.35408659258</v>
      </c>
      <c r="E16" s="548">
        <v>12.219645197609999</v>
      </c>
      <c r="F16" s="548">
        <v>15.34529648454</v>
      </c>
      <c r="G16" s="548">
        <v>11.52049793688</v>
      </c>
      <c r="H16" s="548">
        <v>13.40462946813</v>
      </c>
      <c r="I16" s="549">
        <v>15.07321154047</v>
      </c>
      <c r="J16" s="548">
        <v>4.8133661922000002</v>
      </c>
      <c r="K16" s="548">
        <v>6.5401685790299995</v>
      </c>
      <c r="L16" s="548">
        <v>4.1099722975999988</v>
      </c>
      <c r="M16" s="548">
        <v>3.7336964739600003</v>
      </c>
      <c r="N16" s="548">
        <v>2.5465913034900001</v>
      </c>
      <c r="O16" s="548">
        <v>2.1196557136300003</v>
      </c>
      <c r="P16" s="549">
        <v>1.8071755412578299</v>
      </c>
      <c r="Q16" s="548">
        <v>1.2955983738000001</v>
      </c>
      <c r="R16" s="548">
        <v>0.21492563815999999</v>
      </c>
      <c r="S16" s="548">
        <v>1.49906981124</v>
      </c>
      <c r="T16" s="548">
        <v>1.9343655</v>
      </c>
      <c r="U16" s="548">
        <v>2.3182654983300002</v>
      </c>
      <c r="V16" s="548">
        <v>0.96409914523999996</v>
      </c>
      <c r="W16" s="549">
        <v>0.4252839612430786</v>
      </c>
      <c r="X16" s="548">
        <v>27.3542216715</v>
      </c>
      <c r="Y16" s="548">
        <v>27.109180809769999</v>
      </c>
      <c r="Z16" s="548">
        <v>17.82868730645</v>
      </c>
      <c r="AA16" s="548">
        <v>21.013358458500001</v>
      </c>
      <c r="AB16" s="548">
        <v>16.385354738700002</v>
      </c>
      <c r="AC16" s="548">
        <v>16.488384326999999</v>
      </c>
      <c r="AD16" s="548">
        <v>17.305671042970907</v>
      </c>
    </row>
    <row r="17" spans="2:30" x14ac:dyDescent="0.25">
      <c r="B17" s="524" t="s">
        <v>546</v>
      </c>
      <c r="C17" s="548">
        <v>2.8305025000000001E-2</v>
      </c>
      <c r="D17" s="548">
        <v>2.8651606999999999E-2</v>
      </c>
      <c r="E17" s="548">
        <v>1.7178737499999999E-2</v>
      </c>
      <c r="F17" s="548">
        <v>2.521999175E-2</v>
      </c>
      <c r="G17" s="548">
        <v>5.3671135010000003E-2</v>
      </c>
      <c r="H17" s="548">
        <v>1.03213665E-2</v>
      </c>
      <c r="I17" s="549">
        <v>5.757181493E-2</v>
      </c>
      <c r="J17" s="548">
        <v>1.1433963E-3</v>
      </c>
      <c r="K17" s="548">
        <v>1.2477500000000001E-4</v>
      </c>
      <c r="L17" s="548">
        <v>1.2477500000000001E-4</v>
      </c>
      <c r="M17" s="548">
        <v>1.4092600000000001E-4</v>
      </c>
      <c r="N17" s="548">
        <v>1.3417500000000001E-3</v>
      </c>
      <c r="O17" s="548">
        <v>9.9288000000000002E-5</v>
      </c>
      <c r="P17" s="549">
        <v>4.6212500000000002E-4</v>
      </c>
      <c r="Q17" s="548">
        <v>0</v>
      </c>
      <c r="R17" s="548">
        <v>0</v>
      </c>
      <c r="S17" s="548">
        <v>0</v>
      </c>
      <c r="T17" s="548">
        <v>4.9486E-5</v>
      </c>
      <c r="U17" s="548">
        <v>0</v>
      </c>
      <c r="V17" s="548">
        <v>0</v>
      </c>
      <c r="W17" s="549">
        <v>0</v>
      </c>
      <c r="X17" s="548">
        <v>2.9448421299999999E-2</v>
      </c>
      <c r="Y17" s="548">
        <v>2.8776382E-2</v>
      </c>
      <c r="Z17" s="548">
        <v>1.73035125E-2</v>
      </c>
      <c r="AA17" s="548">
        <v>2.5410403750000001E-2</v>
      </c>
      <c r="AB17" s="548">
        <v>5.5012885010000005E-2</v>
      </c>
      <c r="AC17" s="548">
        <v>1.0420654499999999E-2</v>
      </c>
      <c r="AD17" s="548">
        <v>5.803393993E-2</v>
      </c>
    </row>
    <row r="18" spans="2:30" x14ac:dyDescent="0.25">
      <c r="B18" s="550" t="s">
        <v>336</v>
      </c>
      <c r="C18" s="545">
        <v>309.1116290562</v>
      </c>
      <c r="D18" s="545">
        <v>313.96208442448346</v>
      </c>
      <c r="E18" s="547">
        <v>318.80609770579815</v>
      </c>
      <c r="F18" s="545">
        <v>342.61708731673997</v>
      </c>
      <c r="G18" s="545">
        <v>353.47085024205001</v>
      </c>
      <c r="H18" s="545">
        <v>349.38333206114999</v>
      </c>
      <c r="I18" s="546">
        <v>354.94870477657253</v>
      </c>
      <c r="J18" s="545">
        <v>25.304425547999998</v>
      </c>
      <c r="K18" s="545">
        <v>24.33915117295</v>
      </c>
      <c r="L18" s="547">
        <v>25.395253751109994</v>
      </c>
      <c r="M18" s="545">
        <v>24.791279379109998</v>
      </c>
      <c r="N18" s="545">
        <v>30.199740183150002</v>
      </c>
      <c r="O18" s="545">
        <v>27.26950002145</v>
      </c>
      <c r="P18" s="546">
        <v>26.338574451939436</v>
      </c>
      <c r="Q18" s="545">
        <v>14.215639698400004</v>
      </c>
      <c r="R18" s="545">
        <v>12.549667741855528</v>
      </c>
      <c r="S18" s="547">
        <v>12.283967548370461</v>
      </c>
      <c r="T18" s="545">
        <v>13.177193863868887</v>
      </c>
      <c r="U18" s="545">
        <v>12.152551200996609</v>
      </c>
      <c r="V18" s="545">
        <v>12.047146340298859</v>
      </c>
      <c r="W18" s="546">
        <v>12.213379094024479</v>
      </c>
      <c r="X18" s="545">
        <v>348.63169430260001</v>
      </c>
      <c r="Y18" s="545">
        <v>350.85090333928895</v>
      </c>
      <c r="Z18" s="545">
        <v>356.4853190052786</v>
      </c>
      <c r="AA18" s="545">
        <v>380.58556055971883</v>
      </c>
      <c r="AB18" s="545">
        <v>395.82314162619662</v>
      </c>
      <c r="AC18" s="545">
        <v>388.69997842289882</v>
      </c>
      <c r="AD18" s="545">
        <v>393.50065832253648</v>
      </c>
    </row>
    <row r="19" spans="2:30" x14ac:dyDescent="0.25">
      <c r="B19" s="524" t="s">
        <v>547</v>
      </c>
      <c r="C19" s="548">
        <v>213.71208030880001</v>
      </c>
      <c r="D19" s="548">
        <v>218.56498122575999</v>
      </c>
      <c r="E19" s="548">
        <v>231.50232810725998</v>
      </c>
      <c r="F19" s="548">
        <v>250.09958317749999</v>
      </c>
      <c r="G19" s="548">
        <v>245.43748448065003</v>
      </c>
      <c r="H19" s="548">
        <v>248.2341543595</v>
      </c>
      <c r="I19" s="549">
        <v>242.55645223875001</v>
      </c>
      <c r="J19" s="548">
        <v>13.250879178900002</v>
      </c>
      <c r="K19" s="548">
        <v>16.300480226179999</v>
      </c>
      <c r="L19" s="548">
        <v>16.082699781339997</v>
      </c>
      <c r="M19" s="548">
        <v>17.229601305909998</v>
      </c>
      <c r="N19" s="548">
        <v>17.463454856070001</v>
      </c>
      <c r="O19" s="548">
        <v>17.546635117090002</v>
      </c>
      <c r="P19" s="549">
        <v>17.954023109589439</v>
      </c>
      <c r="Q19" s="548">
        <v>10.871688158500003</v>
      </c>
      <c r="R19" s="548">
        <v>8.8237361151999707</v>
      </c>
      <c r="S19" s="548">
        <v>8.8415081484256408</v>
      </c>
      <c r="T19" s="548">
        <v>9.2861625723173891</v>
      </c>
      <c r="U19" s="548">
        <v>8.38219785720133</v>
      </c>
      <c r="V19" s="548">
        <v>8.5419845093494953</v>
      </c>
      <c r="W19" s="549">
        <v>8.6004883103438008</v>
      </c>
      <c r="X19" s="548">
        <v>237.83464764620001</v>
      </c>
      <c r="Y19" s="548">
        <v>243.68919756713998</v>
      </c>
      <c r="Z19" s="548">
        <v>256.42653603702564</v>
      </c>
      <c r="AA19" s="548">
        <v>276.6153470557274</v>
      </c>
      <c r="AB19" s="548">
        <v>271.28313719392139</v>
      </c>
      <c r="AC19" s="548">
        <v>274.32277398593948</v>
      </c>
      <c r="AD19" s="548">
        <v>269.11096365868326</v>
      </c>
    </row>
    <row r="20" spans="2:30" x14ac:dyDescent="0.25">
      <c r="B20" s="524" t="s">
        <v>548</v>
      </c>
      <c r="C20" s="548">
        <v>95.39954874739999</v>
      </c>
      <c r="D20" s="548">
        <v>95.397103198723471</v>
      </c>
      <c r="E20" s="548">
        <v>87.303769598538167</v>
      </c>
      <c r="F20" s="548">
        <v>92.517504139239989</v>
      </c>
      <c r="G20" s="548">
        <v>108.03336576139999</v>
      </c>
      <c r="H20" s="548">
        <v>101.14917770165</v>
      </c>
      <c r="I20" s="549">
        <v>112.3922525378225</v>
      </c>
      <c r="J20" s="548">
        <v>12.053546369099998</v>
      </c>
      <c r="K20" s="548">
        <v>8.0386709467700008</v>
      </c>
      <c r="L20" s="548">
        <v>9.3125539697699971</v>
      </c>
      <c r="M20" s="548">
        <v>7.5616780731999995</v>
      </c>
      <c r="N20" s="548">
        <v>12.736285327080001</v>
      </c>
      <c r="O20" s="548">
        <v>9.7228649043599997</v>
      </c>
      <c r="P20" s="549">
        <v>8.3845513423499991</v>
      </c>
      <c r="Q20" s="548">
        <v>3.3439515399000013</v>
      </c>
      <c r="R20" s="548">
        <v>3.7259316266555564</v>
      </c>
      <c r="S20" s="548">
        <v>3.4424593999448194</v>
      </c>
      <c r="T20" s="548">
        <v>3.8910312915514984</v>
      </c>
      <c r="U20" s="548">
        <v>3.7703533437952794</v>
      </c>
      <c r="V20" s="548">
        <v>3.5051618309493642</v>
      </c>
      <c r="W20" s="549">
        <v>3.6128907836806783</v>
      </c>
      <c r="X20" s="548">
        <v>110.79704665639998</v>
      </c>
      <c r="Y20" s="548">
        <v>107.16170577214902</v>
      </c>
      <c r="Z20" s="548">
        <v>100.05878296825298</v>
      </c>
      <c r="AA20" s="548">
        <v>103.97021350399149</v>
      </c>
      <c r="AB20" s="548">
        <v>124.54000443227527</v>
      </c>
      <c r="AC20" s="548">
        <v>114.37720443695936</v>
      </c>
      <c r="AD20" s="548">
        <v>124.38969466385318</v>
      </c>
    </row>
    <row r="21" spans="2:30" x14ac:dyDescent="0.25">
      <c r="B21" s="551" t="s">
        <v>214</v>
      </c>
      <c r="C21" s="552">
        <v>2185.5024125045002</v>
      </c>
      <c r="D21" s="552">
        <v>2229.3822842649133</v>
      </c>
      <c r="E21" s="552">
        <v>2221.7816623800391</v>
      </c>
      <c r="F21" s="552">
        <v>2299.49172813838</v>
      </c>
      <c r="G21" s="552">
        <v>2359.6035919757901</v>
      </c>
      <c r="H21" s="552">
        <v>2424.5543260028298</v>
      </c>
      <c r="I21" s="553">
        <v>2507.2023082836154</v>
      </c>
      <c r="J21" s="552">
        <v>168.84346343750002</v>
      </c>
      <c r="K21" s="552">
        <v>231.82292805869093</v>
      </c>
      <c r="L21" s="552">
        <v>200.62782878879995</v>
      </c>
      <c r="M21" s="552">
        <v>212.84412019853283</v>
      </c>
      <c r="N21" s="552">
        <v>223.57390112823072</v>
      </c>
      <c r="O21" s="552">
        <v>223.50940783856763</v>
      </c>
      <c r="P21" s="553">
        <v>227.24608551581724</v>
      </c>
      <c r="Q21" s="552">
        <v>163.26531926809997</v>
      </c>
      <c r="R21" s="552">
        <v>110.35719929805072</v>
      </c>
      <c r="S21" s="552">
        <v>144.42687393249588</v>
      </c>
      <c r="T21" s="552">
        <v>149.23806066770621</v>
      </c>
      <c r="U21" s="552">
        <v>150.10898098574449</v>
      </c>
      <c r="V21" s="552">
        <v>156.19393944853306</v>
      </c>
      <c r="W21" s="553">
        <v>161.176384251851</v>
      </c>
      <c r="X21" s="552">
        <v>2517.6111952101</v>
      </c>
      <c r="Y21" s="552">
        <v>2571.562411621655</v>
      </c>
      <c r="Z21" s="552">
        <v>2566.8363651013346</v>
      </c>
      <c r="AA21" s="552">
        <v>2661.5739090046191</v>
      </c>
      <c r="AB21" s="552">
        <v>2733.2864740897653</v>
      </c>
      <c r="AC21" s="552">
        <v>2804.2576732899306</v>
      </c>
      <c r="AD21" s="552">
        <v>2895.624778051284</v>
      </c>
    </row>
  </sheetData>
  <mergeCells count="4">
    <mergeCell ref="C6:I6"/>
    <mergeCell ref="J6:P6"/>
    <mergeCell ref="Q6:W6"/>
    <mergeCell ref="X6:AD6"/>
  </mergeCells>
  <hyperlinks>
    <hyperlink ref="A1" location="Sommaire!A1" display="Retour sommaire"/>
  </hyperlink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5"/>
  <dimension ref="A1:Z30"/>
  <sheetViews>
    <sheetView showGridLines="0" workbookViewId="0"/>
  </sheetViews>
  <sheetFormatPr baseColWidth="10" defaultRowHeight="15" x14ac:dyDescent="0.25"/>
  <sheetData>
    <row r="1" spans="1:2" x14ac:dyDescent="0.25">
      <c r="A1" s="2" t="s">
        <v>0</v>
      </c>
    </row>
    <row r="2" spans="1:2" ht="23.25" x14ac:dyDescent="0.35">
      <c r="B2" s="3" t="s">
        <v>173</v>
      </c>
    </row>
    <row r="3" spans="1:2" x14ac:dyDescent="0.25">
      <c r="B3" s="4" t="s">
        <v>726</v>
      </c>
    </row>
    <row r="26" spans="2:26" x14ac:dyDescent="0.25">
      <c r="B26" s="460"/>
      <c r="C26" s="1867" t="s">
        <v>497</v>
      </c>
      <c r="D26" s="1867"/>
      <c r="E26" s="1867"/>
      <c r="F26" s="1867"/>
      <c r="G26" s="1867"/>
      <c r="H26" s="1868"/>
      <c r="I26" s="1862" t="s">
        <v>300</v>
      </c>
      <c r="J26" s="1863"/>
      <c r="K26" s="1863"/>
      <c r="L26" s="1863"/>
      <c r="M26" s="1863"/>
      <c r="N26" s="1864"/>
      <c r="O26" s="1862" t="s">
        <v>498</v>
      </c>
      <c r="P26" s="1863"/>
      <c r="Q26" s="1863"/>
      <c r="R26" s="1863"/>
      <c r="S26" s="1863"/>
      <c r="T26" s="1864"/>
      <c r="U26" s="1869" t="s">
        <v>535</v>
      </c>
      <c r="V26" s="1870"/>
      <c r="W26" s="1870"/>
      <c r="X26" s="1870"/>
      <c r="Y26" s="1870"/>
      <c r="Z26" s="1870"/>
    </row>
    <row r="27" spans="2:26" x14ac:dyDescent="0.25">
      <c r="B27" s="348"/>
      <c r="C27" s="523">
        <v>42735</v>
      </c>
      <c r="D27" s="523">
        <v>43100</v>
      </c>
      <c r="E27" s="523">
        <v>43465</v>
      </c>
      <c r="F27" s="523">
        <v>43830</v>
      </c>
      <c r="G27" s="523">
        <v>44196</v>
      </c>
      <c r="H27" s="523">
        <v>44561</v>
      </c>
      <c r="I27" s="523">
        <v>42735</v>
      </c>
      <c r="J27" s="523">
        <v>43100</v>
      </c>
      <c r="K27" s="523">
        <v>43465</v>
      </c>
      <c r="L27" s="523">
        <v>43830</v>
      </c>
      <c r="M27" s="523">
        <v>44196</v>
      </c>
      <c r="N27" s="523">
        <v>44561</v>
      </c>
      <c r="O27" s="523">
        <v>42735</v>
      </c>
      <c r="P27" s="523">
        <v>43100</v>
      </c>
      <c r="Q27" s="523">
        <v>43465</v>
      </c>
      <c r="R27" s="523">
        <v>43830</v>
      </c>
      <c r="S27" s="523">
        <v>44196</v>
      </c>
      <c r="T27" s="523">
        <v>44561</v>
      </c>
      <c r="U27" s="523">
        <v>42735</v>
      </c>
      <c r="V27" s="523">
        <v>43100</v>
      </c>
      <c r="W27" s="523">
        <v>43465</v>
      </c>
      <c r="X27" s="523">
        <v>43830</v>
      </c>
      <c r="Y27" s="523">
        <v>44196</v>
      </c>
      <c r="Z27" s="523">
        <v>44561</v>
      </c>
    </row>
    <row r="28" spans="2:26" x14ac:dyDescent="0.25">
      <c r="B28" s="525" t="s">
        <v>549</v>
      </c>
      <c r="C28" s="532">
        <v>2230</v>
      </c>
      <c r="D28" s="532">
        <v>2222</v>
      </c>
      <c r="E28" s="532">
        <v>2299.4917281383805</v>
      </c>
      <c r="F28" s="532">
        <v>2359.6035919747801</v>
      </c>
      <c r="G28" s="532">
        <v>2424.5543260028198</v>
      </c>
      <c r="H28" s="532">
        <v>2507.202308284619</v>
      </c>
      <c r="I28" s="532">
        <v>232</v>
      </c>
      <c r="J28" s="532">
        <v>200</v>
      </c>
      <c r="K28" s="532">
        <v>212.84412019652288</v>
      </c>
      <c r="L28" s="532">
        <v>223.57390112524075</v>
      </c>
      <c r="M28" s="532">
        <v>223.50940783856763</v>
      </c>
      <c r="N28" s="532">
        <v>227.24608551381726</v>
      </c>
      <c r="O28" s="532">
        <v>111</v>
      </c>
      <c r="P28" s="532">
        <v>144</v>
      </c>
      <c r="Q28" s="532">
        <v>149.23806066941609</v>
      </c>
      <c r="R28" s="532">
        <v>150.10898098506445</v>
      </c>
      <c r="S28" s="532">
        <v>156.19393944979308</v>
      </c>
      <c r="T28" s="532">
        <v>161.17638425189105</v>
      </c>
      <c r="U28" s="532">
        <v>2573</v>
      </c>
      <c r="V28" s="532">
        <v>2566</v>
      </c>
      <c r="W28" s="532">
        <v>2661.5739090043194</v>
      </c>
      <c r="X28" s="532">
        <v>2733.2864740850855</v>
      </c>
      <c r="Y28" s="532">
        <v>2804.2576732911807</v>
      </c>
      <c r="Z28" s="532">
        <v>2895.6247780503277</v>
      </c>
    </row>
    <row r="29" spans="2:26" x14ac:dyDescent="0.25">
      <c r="B29" s="348" t="s">
        <v>531</v>
      </c>
      <c r="C29" s="512">
        <v>296.32017086004998</v>
      </c>
      <c r="D29" s="512">
        <v>304</v>
      </c>
      <c r="E29" s="512">
        <v>317.90218728355001</v>
      </c>
      <c r="F29" s="512">
        <v>348.80680730278993</v>
      </c>
      <c r="G29" s="512">
        <v>375.14036504283001</v>
      </c>
      <c r="H29" s="512">
        <v>392.63062211161997</v>
      </c>
      <c r="I29" s="512">
        <v>43.62979749060478</v>
      </c>
      <c r="J29" s="512">
        <v>40.448992917439995</v>
      </c>
      <c r="K29" s="512">
        <v>45.57531027868999</v>
      </c>
      <c r="L29" s="512">
        <v>48.838622723332641</v>
      </c>
      <c r="M29" s="512">
        <v>49.525107320779988</v>
      </c>
      <c r="N29" s="512">
        <v>49.943425838125769</v>
      </c>
      <c r="O29" s="512">
        <v>22.047040284193304</v>
      </c>
      <c r="P29" s="512">
        <v>25.676367666359102</v>
      </c>
      <c r="Q29" s="512">
        <v>26.693093647448421</v>
      </c>
      <c r="R29" s="512">
        <v>26.655615026812509</v>
      </c>
      <c r="S29" s="512">
        <v>28.048550895775467</v>
      </c>
      <c r="T29" s="512">
        <v>30.241899442298152</v>
      </c>
      <c r="U29" s="532">
        <v>361.9970086348481</v>
      </c>
      <c r="V29" s="532">
        <v>370.12536058379914</v>
      </c>
      <c r="W29" s="532">
        <v>390.17059120968838</v>
      </c>
      <c r="X29" s="532">
        <v>424.30104505293508</v>
      </c>
      <c r="Y29" s="532">
        <v>452.71402325938544</v>
      </c>
      <c r="Z29" s="532">
        <v>472.81594739204394</v>
      </c>
    </row>
    <row r="30" spans="2:26" x14ac:dyDescent="0.25">
      <c r="B30" s="348"/>
      <c r="C30" s="521">
        <v>0.13287900038567263</v>
      </c>
      <c r="D30" s="521">
        <v>0.13681368136813682</v>
      </c>
      <c r="E30" s="521">
        <v>0.13824889361133594</v>
      </c>
      <c r="F30" s="521">
        <v>0.14782432459804379</v>
      </c>
      <c r="G30" s="521">
        <v>0.15472549367920152</v>
      </c>
      <c r="H30" s="521">
        <v>0.15660109310454909</v>
      </c>
      <c r="I30" s="521">
        <v>0.18805947194226197</v>
      </c>
      <c r="J30" s="521">
        <v>0.20224496458719998</v>
      </c>
      <c r="K30" s="521">
        <v>0.21412529618675616</v>
      </c>
      <c r="L30" s="521">
        <v>0.21844509791853753</v>
      </c>
      <c r="M30" s="521">
        <v>0.22157952007349102</v>
      </c>
      <c r="N30" s="521">
        <v>0.2197768367503477</v>
      </c>
      <c r="O30" s="521">
        <v>0.19862198454228203</v>
      </c>
      <c r="P30" s="521">
        <v>0.17830810879416042</v>
      </c>
      <c r="Q30" s="521">
        <v>0.17886250684118368</v>
      </c>
      <c r="R30" s="521">
        <v>0.17757508479432479</v>
      </c>
      <c r="S30" s="521">
        <v>0.17957515505773758</v>
      </c>
      <c r="T30" s="521">
        <v>0.18763232332495591</v>
      </c>
      <c r="U30" s="521">
        <v>0.14069063685769456</v>
      </c>
      <c r="V30" s="521">
        <v>0.1442421514356193</v>
      </c>
      <c r="W30" s="521">
        <v>0.14659393447227212</v>
      </c>
      <c r="X30" s="521">
        <v>0.15523475094024369</v>
      </c>
      <c r="Y30" s="521">
        <v>0.16143809735146894</v>
      </c>
      <c r="Z30" s="521">
        <v>0.16328633149437227</v>
      </c>
    </row>
  </sheetData>
  <mergeCells count="4">
    <mergeCell ref="C26:H26"/>
    <mergeCell ref="I26:N26"/>
    <mergeCell ref="O26:T26"/>
    <mergeCell ref="U26:Z26"/>
  </mergeCells>
  <hyperlinks>
    <hyperlink ref="A1" location="Sommaire!A1" display="Retour sommaire"/>
  </hyperlinks>
  <pageMargins left="0.7" right="0.7" top="0.75" bottom="0.75" header="0.3" footer="0.3"/>
  <drawing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6"/>
  <dimension ref="A1:I35"/>
  <sheetViews>
    <sheetView showGridLines="0" workbookViewId="0"/>
  </sheetViews>
  <sheetFormatPr baseColWidth="10" defaultRowHeight="15" x14ac:dyDescent="0.25"/>
  <sheetData>
    <row r="1" spans="1:2" x14ac:dyDescent="0.25">
      <c r="A1" s="2" t="s">
        <v>0</v>
      </c>
    </row>
    <row r="2" spans="1:2" ht="23.25" x14ac:dyDescent="0.35">
      <c r="B2" s="3" t="s">
        <v>173</v>
      </c>
    </row>
    <row r="3" spans="1:2" x14ac:dyDescent="0.25">
      <c r="B3" s="4" t="s">
        <v>726</v>
      </c>
    </row>
    <row r="26" spans="2:9" x14ac:dyDescent="0.25">
      <c r="B26" s="348"/>
      <c r="C26" s="345"/>
      <c r="D26" s="1871" t="s">
        <v>497</v>
      </c>
      <c r="E26" s="1871"/>
      <c r="F26" s="1871"/>
      <c r="G26" s="1871" t="s">
        <v>530</v>
      </c>
      <c r="H26" s="1871"/>
      <c r="I26" s="1872"/>
    </row>
    <row r="27" spans="2:9" ht="33.75" x14ac:dyDescent="0.25">
      <c r="B27" s="348"/>
      <c r="C27" s="341"/>
      <c r="D27" s="554" t="s">
        <v>550</v>
      </c>
      <c r="E27" s="554" t="s">
        <v>551</v>
      </c>
      <c r="F27" s="554" t="s">
        <v>552</v>
      </c>
      <c r="G27" s="554" t="s">
        <v>550</v>
      </c>
      <c r="H27" s="554" t="s">
        <v>551</v>
      </c>
      <c r="I27" s="555" t="s">
        <v>552</v>
      </c>
    </row>
    <row r="28" spans="2:9" x14ac:dyDescent="0.25">
      <c r="B28" s="348"/>
      <c r="C28" s="556">
        <v>2014</v>
      </c>
      <c r="D28" s="557">
        <v>0.43094467312383467</v>
      </c>
      <c r="E28" s="557">
        <v>0.2436464360504412</v>
      </c>
      <c r="F28" s="557">
        <v>0.30574902046106306</v>
      </c>
      <c r="G28" s="557">
        <v>0.37465085604013199</v>
      </c>
      <c r="H28" s="557">
        <v>0.21066770212445618</v>
      </c>
      <c r="I28" s="557">
        <v>0.27400109575264714</v>
      </c>
    </row>
    <row r="29" spans="2:9" x14ac:dyDescent="0.25">
      <c r="B29" s="348"/>
      <c r="C29" s="558">
        <v>2015</v>
      </c>
      <c r="D29" s="559">
        <v>0.42044920016980447</v>
      </c>
      <c r="E29" s="559">
        <v>0.24581951804692831</v>
      </c>
      <c r="F29" s="559">
        <v>0.30143087060875584</v>
      </c>
      <c r="G29" s="559">
        <v>0.50983392830221763</v>
      </c>
      <c r="H29" s="559">
        <v>0.1998706439862584</v>
      </c>
      <c r="I29" s="559">
        <v>0.34078794997723244</v>
      </c>
    </row>
    <row r="30" spans="2:9" x14ac:dyDescent="0.25">
      <c r="B30" s="348"/>
      <c r="C30" s="560">
        <v>2016</v>
      </c>
      <c r="D30" s="557">
        <v>0.40734754101371828</v>
      </c>
      <c r="E30" s="557">
        <v>0.23976340067624818</v>
      </c>
      <c r="F30" s="557">
        <v>0.29287753086440205</v>
      </c>
      <c r="G30" s="557">
        <v>0.52532205240051144</v>
      </c>
      <c r="H30" s="557">
        <v>0.18625246260954351</v>
      </c>
      <c r="I30" s="557">
        <v>0.34721157287272342</v>
      </c>
    </row>
    <row r="31" spans="2:9" x14ac:dyDescent="0.25">
      <c r="B31" s="348"/>
      <c r="C31" s="558">
        <v>2017</v>
      </c>
      <c r="D31" s="559">
        <v>0.44459676602600751</v>
      </c>
      <c r="E31" s="559">
        <v>0.23492447861167107</v>
      </c>
      <c r="F31" s="559">
        <v>0.29715985860260391</v>
      </c>
      <c r="G31" s="559">
        <v>0.47215492781677199</v>
      </c>
      <c r="H31" s="559">
        <v>0.19720483604662695</v>
      </c>
      <c r="I31" s="559">
        <v>0.32332729735836468</v>
      </c>
    </row>
    <row r="32" spans="2:9" x14ac:dyDescent="0.25">
      <c r="B32" s="348"/>
      <c r="C32" s="560">
        <v>2018</v>
      </c>
      <c r="D32" s="557">
        <v>0.44367531049356029</v>
      </c>
      <c r="E32" s="557">
        <v>0.22974620992760844</v>
      </c>
      <c r="F32" s="557">
        <v>0.29277224722201922</v>
      </c>
      <c r="G32" s="557">
        <v>0.46971902807044597</v>
      </c>
      <c r="H32" s="557">
        <v>0.21670485312614238</v>
      </c>
      <c r="I32" s="557">
        <v>0.37982476545968286</v>
      </c>
    </row>
    <row r="33" spans="2:9" x14ac:dyDescent="0.25">
      <c r="B33" s="348"/>
      <c r="C33" s="558">
        <v>2019</v>
      </c>
      <c r="D33" s="559">
        <v>0.43560191031987777</v>
      </c>
      <c r="E33" s="559">
        <v>0.22496454713538536</v>
      </c>
      <c r="F33" s="559">
        <v>0.28555406308101255</v>
      </c>
      <c r="G33" s="559">
        <v>0.46372732436888653</v>
      </c>
      <c r="H33" s="559">
        <v>0.24329152582042915</v>
      </c>
      <c r="I33" s="559">
        <v>0.3880506022304227</v>
      </c>
    </row>
    <row r="34" spans="2:9" x14ac:dyDescent="0.25">
      <c r="B34" s="348"/>
      <c r="C34" s="560">
        <v>2020</v>
      </c>
      <c r="D34" s="557">
        <v>0.39411074986985711</v>
      </c>
      <c r="E34" s="557">
        <v>0.2074347682727983</v>
      </c>
      <c r="F34" s="557">
        <v>0.25877059137197134</v>
      </c>
      <c r="G34" s="557">
        <v>0.37332295689872108</v>
      </c>
      <c r="H34" s="557">
        <v>0.31681688780012218</v>
      </c>
      <c r="I34" s="557">
        <v>0.35688638597198069</v>
      </c>
    </row>
    <row r="35" spans="2:9" x14ac:dyDescent="0.25">
      <c r="B35" s="348"/>
      <c r="C35" s="558">
        <v>2021</v>
      </c>
      <c r="D35" s="559">
        <v>0.39413476680977338</v>
      </c>
      <c r="E35" s="559">
        <v>0.20412788657198144</v>
      </c>
      <c r="F35" s="559">
        <v>0.25633202838009089</v>
      </c>
      <c r="G35" s="559">
        <v>0.36704995895105041</v>
      </c>
      <c r="H35" s="559">
        <v>0.29248657552624324</v>
      </c>
      <c r="I35" s="559">
        <v>0.33776753279706384</v>
      </c>
    </row>
  </sheetData>
  <mergeCells count="2">
    <mergeCell ref="D26:F26"/>
    <mergeCell ref="G26:I26"/>
  </mergeCells>
  <hyperlinks>
    <hyperlink ref="A1" location="Sommaire!A1" display="Retour sommaire"/>
  </hyperlinks>
  <pageMargins left="0.7" right="0.7" top="0.75" bottom="0.75" header="0.3" footer="0.3"/>
  <drawing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7"/>
  <dimension ref="A1:K30"/>
  <sheetViews>
    <sheetView showGridLines="0" workbookViewId="0"/>
  </sheetViews>
  <sheetFormatPr baseColWidth="10" defaultRowHeight="15" x14ac:dyDescent="0.25"/>
  <sheetData>
    <row r="1" spans="1:2" x14ac:dyDescent="0.25">
      <c r="A1" s="2" t="s">
        <v>0</v>
      </c>
    </row>
    <row r="2" spans="1:2" ht="23.25" x14ac:dyDescent="0.35">
      <c r="B2" s="3" t="s">
        <v>176</v>
      </c>
    </row>
    <row r="3" spans="1:2" x14ac:dyDescent="0.25">
      <c r="B3" s="4" t="s">
        <v>726</v>
      </c>
    </row>
    <row r="26" spans="3:11" x14ac:dyDescent="0.25">
      <c r="C26" s="561"/>
      <c r="D26" s="562">
        <v>2014</v>
      </c>
      <c r="E26" s="562">
        <v>2015</v>
      </c>
      <c r="F26" s="562">
        <v>2016</v>
      </c>
      <c r="G26" s="562">
        <v>2017</v>
      </c>
      <c r="H26" s="563">
        <v>2018</v>
      </c>
      <c r="I26" s="563">
        <v>2019</v>
      </c>
      <c r="J26" s="563">
        <v>2020</v>
      </c>
      <c r="K26" s="563">
        <v>2021</v>
      </c>
    </row>
    <row r="27" spans="3:11" ht="45" x14ac:dyDescent="0.25">
      <c r="C27" s="564" t="s">
        <v>553</v>
      </c>
      <c r="D27" s="532">
        <v>614.75199485550002</v>
      </c>
      <c r="E27" s="532">
        <v>626.83838132649998</v>
      </c>
      <c r="F27" s="532">
        <v>734.70508844091739</v>
      </c>
      <c r="G27" s="532">
        <v>628.53263352053489</v>
      </c>
      <c r="H27" s="532">
        <v>777.16905212689869</v>
      </c>
      <c r="I27" s="532">
        <v>814.50985472086347</v>
      </c>
      <c r="J27" s="532">
        <v>1048.3525036048472</v>
      </c>
      <c r="K27" s="532">
        <v>1132.8819229305761</v>
      </c>
    </row>
    <row r="28" spans="3:11" ht="45" x14ac:dyDescent="0.25">
      <c r="C28" s="565" t="s">
        <v>554</v>
      </c>
      <c r="D28" s="566">
        <v>1430.3423096484</v>
      </c>
      <c r="E28" s="567">
        <v>1373.179973543</v>
      </c>
      <c r="F28" s="567">
        <v>1561.0199948083502</v>
      </c>
      <c r="G28" s="567">
        <v>1598.1819751216167</v>
      </c>
      <c r="H28" s="567">
        <v>1335.9049761960371</v>
      </c>
      <c r="I28" s="567">
        <v>1340.6782505444744</v>
      </c>
      <c r="J28" s="567">
        <v>1383.6080865490567</v>
      </c>
      <c r="K28" s="567">
        <v>1429.9016992266033</v>
      </c>
    </row>
    <row r="29" spans="3:11" ht="30" x14ac:dyDescent="0.25">
      <c r="C29" s="568" t="s">
        <v>555</v>
      </c>
      <c r="D29" s="532">
        <v>23.2033675355</v>
      </c>
      <c r="E29" s="532">
        <v>20.640718771300001</v>
      </c>
      <c r="F29" s="532">
        <v>57.620807460359998</v>
      </c>
      <c r="G29" s="532">
        <v>38.032111274932383</v>
      </c>
      <c r="H29" s="532">
        <v>61.182891140949685</v>
      </c>
      <c r="I29" s="532">
        <v>68.808251051729812</v>
      </c>
      <c r="J29" s="532">
        <v>72.773772693524123</v>
      </c>
      <c r="K29" s="532">
        <v>66.152378005419877</v>
      </c>
    </row>
    <row r="30" spans="3:11" x14ac:dyDescent="0.25">
      <c r="C30" s="569" t="s">
        <v>556</v>
      </c>
      <c r="D30" s="569"/>
      <c r="E30" s="569"/>
      <c r="F30" s="569"/>
      <c r="G30" s="569"/>
      <c r="H30" s="570">
        <v>21.404491308930002</v>
      </c>
      <c r="I30" s="570">
        <v>24.939512249650001</v>
      </c>
      <c r="J30" s="570">
        <v>20.042359055409996</v>
      </c>
      <c r="K30" s="570">
        <v>26.220075572540001</v>
      </c>
    </row>
  </sheetData>
  <hyperlinks>
    <hyperlink ref="A1" location="Sommaire!A1" display="Retour sommaire"/>
  </hyperlinks>
  <pageMargins left="0.7" right="0.7" top="0.75" bottom="0.75" header="0.3" footer="0.3"/>
  <drawing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8"/>
  <dimension ref="A1:J31"/>
  <sheetViews>
    <sheetView showGridLines="0" workbookViewId="0"/>
  </sheetViews>
  <sheetFormatPr baseColWidth="10" defaultRowHeight="15" x14ac:dyDescent="0.25"/>
  <cols>
    <col min="1" max="1" width="16.42578125" bestFit="1" customWidth="1"/>
    <col min="2" max="2" width="25.85546875" customWidth="1"/>
  </cols>
  <sheetData>
    <row r="1" spans="1:2" x14ac:dyDescent="0.25">
      <c r="A1" s="2" t="s">
        <v>0</v>
      </c>
    </row>
    <row r="2" spans="1:2" ht="23.25" x14ac:dyDescent="0.35">
      <c r="B2" s="3" t="s">
        <v>178</v>
      </c>
    </row>
    <row r="3" spans="1:2" x14ac:dyDescent="0.25">
      <c r="B3" s="4" t="s">
        <v>726</v>
      </c>
    </row>
    <row r="28" spans="2:10" x14ac:dyDescent="0.25">
      <c r="B28" s="460"/>
      <c r="C28" s="571">
        <v>2014</v>
      </c>
      <c r="D28" s="571">
        <v>2015</v>
      </c>
      <c r="E28" s="571">
        <v>2016</v>
      </c>
      <c r="F28" s="571">
        <v>2017</v>
      </c>
      <c r="G28" s="571">
        <v>2018</v>
      </c>
      <c r="H28" s="571">
        <v>2019</v>
      </c>
      <c r="I28" s="571">
        <v>2020</v>
      </c>
      <c r="J28" s="571">
        <v>2021</v>
      </c>
    </row>
    <row r="29" spans="2:10" x14ac:dyDescent="0.25">
      <c r="B29" s="572" t="s">
        <v>557</v>
      </c>
      <c r="C29" s="573">
        <v>3.5269345141853398E-2</v>
      </c>
      <c r="D29" s="573">
        <v>3.3718319001802159E-2</v>
      </c>
      <c r="E29" s="573">
        <v>3.2763441984275353E-2</v>
      </c>
      <c r="F29" s="573">
        <v>2.9341090184869596E-2</v>
      </c>
      <c r="G29" s="573">
        <v>2.8330813559532517E-2</v>
      </c>
      <c r="H29" s="573">
        <v>2.6684261467170539E-2</v>
      </c>
      <c r="I29" s="573">
        <v>2.418414986210787E-2</v>
      </c>
      <c r="J29" s="573">
        <v>2.1739930136948894E-2</v>
      </c>
    </row>
    <row r="30" spans="2:10" x14ac:dyDescent="0.25">
      <c r="B30" s="574" t="s">
        <v>497</v>
      </c>
      <c r="C30" s="575">
        <v>3.8479910693893969E-2</v>
      </c>
      <c r="D30" s="575">
        <v>3.676991177579042E-2</v>
      </c>
      <c r="E30" s="575">
        <v>3.6099569292503457E-2</v>
      </c>
      <c r="F30" s="575">
        <v>3.2282873649155247E-2</v>
      </c>
      <c r="G30" s="575">
        <v>2.8894886356218692E-2</v>
      </c>
      <c r="H30" s="575">
        <v>2.7075041158307337E-2</v>
      </c>
      <c r="I30" s="575">
        <v>2.4004285528089288E-2</v>
      </c>
      <c r="J30" s="575">
        <v>2.1688927681342503E-2</v>
      </c>
    </row>
    <row r="31" spans="2:10" x14ac:dyDescent="0.25">
      <c r="B31" s="574" t="s">
        <v>300</v>
      </c>
      <c r="C31" s="575">
        <v>2.3471218250721168E-2</v>
      </c>
      <c r="D31" s="575">
        <v>2.2349094955039155E-2</v>
      </c>
      <c r="E31" s="575">
        <v>2.0566284746192754E-2</v>
      </c>
      <c r="F31" s="575">
        <v>1.8683220439910692E-2</v>
      </c>
      <c r="G31" s="575">
        <v>1.9866900167123454E-2</v>
      </c>
      <c r="H31" s="575">
        <v>2.0088868849880509E-2</v>
      </c>
      <c r="I31" s="575">
        <v>2.9805358723513406E-2</v>
      </c>
      <c r="J31" s="575">
        <v>2.3342624599389909E-2</v>
      </c>
    </row>
  </sheetData>
  <hyperlinks>
    <hyperlink ref="A1" location="Sommaire!A1" display="Retour sommaire"/>
  </hyperlinks>
  <pageMargins left="0.7" right="0.7" top="0.75" bottom="0.75" header="0.3" footer="0.3"/>
  <drawing r:id="rId1"/>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9"/>
  <dimension ref="A1:J32"/>
  <sheetViews>
    <sheetView showGridLines="0" workbookViewId="0"/>
  </sheetViews>
  <sheetFormatPr baseColWidth="10" defaultRowHeight="15" x14ac:dyDescent="0.25"/>
  <cols>
    <col min="2" max="2" width="26.28515625" customWidth="1"/>
  </cols>
  <sheetData>
    <row r="1" spans="1:2" x14ac:dyDescent="0.25">
      <c r="A1" s="2" t="s">
        <v>0</v>
      </c>
    </row>
    <row r="2" spans="1:2" ht="23.25" x14ac:dyDescent="0.35">
      <c r="B2" s="3" t="s">
        <v>179</v>
      </c>
    </row>
    <row r="3" spans="1:2" x14ac:dyDescent="0.25">
      <c r="B3" s="4" t="s">
        <v>726</v>
      </c>
    </row>
    <row r="29" spans="2:10" x14ac:dyDescent="0.25">
      <c r="B29" s="460"/>
      <c r="C29" s="576">
        <v>2014</v>
      </c>
      <c r="D29" s="576">
        <v>2015</v>
      </c>
      <c r="E29" s="576">
        <v>2016</v>
      </c>
      <c r="F29" s="576">
        <v>2017</v>
      </c>
      <c r="G29" s="576">
        <v>2018</v>
      </c>
      <c r="H29" s="577">
        <v>2019</v>
      </c>
      <c r="I29" s="576">
        <v>2020</v>
      </c>
      <c r="J29" s="577">
        <v>2021</v>
      </c>
    </row>
    <row r="30" spans="2:10" x14ac:dyDescent="0.25">
      <c r="B30" s="578" t="s">
        <v>557</v>
      </c>
      <c r="C30" s="579">
        <v>0.19809794648070797</v>
      </c>
      <c r="D30" s="580">
        <v>0.20450802788595815</v>
      </c>
      <c r="E30" s="580">
        <v>0.22141400075703777</v>
      </c>
      <c r="F30" s="580">
        <v>0.2026</v>
      </c>
      <c r="G30" s="580">
        <v>0.20002295140576565</v>
      </c>
      <c r="H30" s="580">
        <v>0.19583744564208058</v>
      </c>
      <c r="I30" s="580">
        <v>0.18567566399625904</v>
      </c>
      <c r="J30" s="580">
        <v>0.19086539167947686</v>
      </c>
    </row>
    <row r="31" spans="2:10" x14ac:dyDescent="0.25">
      <c r="B31" s="581" t="s">
        <v>497</v>
      </c>
      <c r="C31" s="582">
        <v>0.20289753598084753</v>
      </c>
      <c r="D31" s="583">
        <v>0.20913522422897882</v>
      </c>
      <c r="E31" s="583">
        <v>0.22943625394047173</v>
      </c>
      <c r="F31" s="583">
        <v>0.20380000000000001</v>
      </c>
      <c r="G31" s="583">
        <v>0.20009867578187537</v>
      </c>
      <c r="H31" s="583">
        <v>0.19606896845182467</v>
      </c>
      <c r="I31" s="583">
        <v>0.1830713871776754</v>
      </c>
      <c r="J31" s="583">
        <v>0.18820402079848469</v>
      </c>
    </row>
    <row r="32" spans="2:10" x14ac:dyDescent="0.25">
      <c r="B32" s="581" t="s">
        <v>300</v>
      </c>
      <c r="C32" s="582">
        <v>0.16492559719484765</v>
      </c>
      <c r="D32" s="583">
        <v>0.17168211793306309</v>
      </c>
      <c r="E32" s="583">
        <v>0.16402582237700328</v>
      </c>
      <c r="F32" s="583">
        <v>0.1845</v>
      </c>
      <c r="G32" s="583">
        <v>0.19846373848405718</v>
      </c>
      <c r="H32" s="583">
        <v>0.1909010581726156</v>
      </c>
      <c r="I32" s="583">
        <v>0.24811449191417589</v>
      </c>
      <c r="J32" s="583">
        <v>0.26480355471047767</v>
      </c>
    </row>
  </sheetData>
  <hyperlinks>
    <hyperlink ref="A1" location="Sommaire!A1" display="Retour sommaire"/>
  </hyperlinks>
  <pageMargins left="0.7" right="0.7" top="0.75" bottom="0.75" header="0.3" footer="0.3"/>
  <drawing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0"/>
  <dimension ref="A1:F11"/>
  <sheetViews>
    <sheetView showGridLines="0" workbookViewId="0"/>
  </sheetViews>
  <sheetFormatPr baseColWidth="10" defaultRowHeight="15" x14ac:dyDescent="0.25"/>
  <cols>
    <col min="5" max="5" width="15" customWidth="1"/>
    <col min="6" max="6" width="22.5703125" customWidth="1"/>
  </cols>
  <sheetData>
    <row r="1" spans="1:6" x14ac:dyDescent="0.25">
      <c r="A1" s="2" t="s">
        <v>0</v>
      </c>
    </row>
    <row r="2" spans="1:6" ht="23.25" x14ac:dyDescent="0.35">
      <c r="B2" s="3" t="s">
        <v>181</v>
      </c>
    </row>
    <row r="3" spans="1:6" x14ac:dyDescent="0.25">
      <c r="B3" s="4" t="s">
        <v>726</v>
      </c>
    </row>
    <row r="5" spans="1:6" ht="30" x14ac:dyDescent="0.25">
      <c r="B5" s="341"/>
      <c r="C5" s="584" t="s">
        <v>558</v>
      </c>
      <c r="D5" s="584" t="s">
        <v>300</v>
      </c>
      <c r="E5" s="585" t="s">
        <v>498</v>
      </c>
      <c r="F5" s="585" t="s">
        <v>557</v>
      </c>
    </row>
    <row r="6" spans="1:6" x14ac:dyDescent="0.25">
      <c r="B6" s="586">
        <v>2016</v>
      </c>
      <c r="C6" s="1009">
        <v>4.8000000000000001E-2</v>
      </c>
      <c r="D6" s="1009">
        <v>7.4999999999999997E-2</v>
      </c>
      <c r="E6" s="1009">
        <v>0.08</v>
      </c>
      <c r="F6" s="587">
        <v>0.05</v>
      </c>
    </row>
    <row r="7" spans="1:6" x14ac:dyDescent="0.25">
      <c r="B7" s="588">
        <v>2017</v>
      </c>
      <c r="C7" s="1010">
        <v>4.9416948070610846E-2</v>
      </c>
      <c r="D7" s="1010">
        <v>7.440608148088973E-2</v>
      </c>
      <c r="E7" s="1010">
        <v>7.1143017100078101E-2</v>
      </c>
      <c r="F7" s="589">
        <v>5.1748943264915359E-2</v>
      </c>
    </row>
    <row r="8" spans="1:6" x14ac:dyDescent="0.25">
      <c r="B8" s="590">
        <v>2018</v>
      </c>
      <c r="C8" s="1011">
        <v>4.920705062624442E-2</v>
      </c>
      <c r="D8" s="1011">
        <v>8.0126007164134247E-2</v>
      </c>
      <c r="E8" s="1011">
        <v>7.2600565716731749E-2</v>
      </c>
      <c r="F8" s="587">
        <v>5.2026263773777282E-2</v>
      </c>
    </row>
    <row r="9" spans="1:6" x14ac:dyDescent="0.25">
      <c r="B9" s="588">
        <v>2019</v>
      </c>
      <c r="C9" s="1010">
        <v>5.1941481797902887E-2</v>
      </c>
      <c r="D9" s="1010">
        <v>8.3252808474077344E-2</v>
      </c>
      <c r="E9" s="1010">
        <v>6.6641815319279929E-2</v>
      </c>
      <c r="F9" s="589">
        <v>5.4637567841778548E-2</v>
      </c>
    </row>
    <row r="10" spans="1:6" x14ac:dyDescent="0.25">
      <c r="B10" s="590">
        <v>2020</v>
      </c>
      <c r="C10" s="1011">
        <v>5.5112502930123396E-2</v>
      </c>
      <c r="D10" s="1011">
        <v>8.7424926530534131E-2</v>
      </c>
      <c r="E10" s="1011">
        <v>6.5846545711719176E-2</v>
      </c>
      <c r="F10" s="587">
        <v>5.7702363756762326E-2</v>
      </c>
    </row>
    <row r="11" spans="1:6" x14ac:dyDescent="0.25">
      <c r="B11" s="588">
        <v>2021</v>
      </c>
      <c r="C11" s="1010">
        <v>5.3331583113499392E-2</v>
      </c>
      <c r="D11" s="1010">
        <v>9.8829805757326555E-2</v>
      </c>
      <c r="E11" s="1010">
        <v>7.0087764233418851E-2</v>
      </c>
      <c r="F11" s="589">
        <v>5.6480490392005471E-2</v>
      </c>
    </row>
  </sheetData>
  <hyperlinks>
    <hyperlink ref="A1" location="Sommaire!A1" display="Retour sommaire"/>
  </hyperlinks>
  <pageMargins left="0.7" right="0.7" top="0.75" bottom="0.75" header="0.3" footer="0.3"/>
  <pageSetup paperSize="9" orientation="portrait"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1"/>
  <dimension ref="A1:F34"/>
  <sheetViews>
    <sheetView showGridLines="0" workbookViewId="0"/>
  </sheetViews>
  <sheetFormatPr baseColWidth="10" defaultRowHeight="15" x14ac:dyDescent="0.25"/>
  <cols>
    <col min="2" max="2" width="40" customWidth="1"/>
  </cols>
  <sheetData>
    <row r="1" spans="1:2" x14ac:dyDescent="0.25">
      <c r="A1" s="2" t="s">
        <v>0</v>
      </c>
    </row>
    <row r="2" spans="1:2" ht="23.25" x14ac:dyDescent="0.35">
      <c r="B2" s="3" t="s">
        <v>182</v>
      </c>
    </row>
    <row r="3" spans="1:2" x14ac:dyDescent="0.25">
      <c r="B3" s="4" t="s">
        <v>726</v>
      </c>
    </row>
    <row r="30" spans="2:6" ht="33.75" x14ac:dyDescent="0.25">
      <c r="B30" s="460"/>
      <c r="C30" s="591" t="s">
        <v>497</v>
      </c>
      <c r="D30" s="591" t="s">
        <v>300</v>
      </c>
      <c r="E30" s="591" t="s">
        <v>498</v>
      </c>
      <c r="F30" s="592" t="s">
        <v>214</v>
      </c>
    </row>
    <row r="31" spans="2:6" x14ac:dyDescent="0.25">
      <c r="B31" s="593" t="s">
        <v>559</v>
      </c>
      <c r="C31" s="594">
        <v>667.18329491742998</v>
      </c>
      <c r="D31" s="594">
        <v>20.478334448419997</v>
      </c>
      <c r="E31" s="594">
        <v>0.16794105395</v>
      </c>
      <c r="F31" s="594">
        <v>687.82957041980001</v>
      </c>
    </row>
    <row r="32" spans="2:6" x14ac:dyDescent="0.25">
      <c r="B32" s="595" t="s">
        <v>560</v>
      </c>
      <c r="C32" s="596">
        <v>37.92480629133</v>
      </c>
      <c r="D32" s="596">
        <v>0.68456719065999994</v>
      </c>
      <c r="E32" s="596">
        <v>9.1630961539999986E-2</v>
      </c>
      <c r="F32" s="597">
        <v>38.701004443530003</v>
      </c>
    </row>
    <row r="33" spans="2:6" x14ac:dyDescent="0.25">
      <c r="B33" s="598" t="s">
        <v>561</v>
      </c>
      <c r="C33" s="594">
        <v>673.71599493508995</v>
      </c>
      <c r="D33" s="594">
        <v>66.126267626461384</v>
      </c>
      <c r="E33" s="594">
        <v>8.4115626085805975</v>
      </c>
      <c r="F33" s="594">
        <v>748.2538251701319</v>
      </c>
    </row>
    <row r="34" spans="2:6" x14ac:dyDescent="0.25">
      <c r="B34" s="595" t="s">
        <v>309</v>
      </c>
      <c r="C34" s="596">
        <v>6515.8267729820509</v>
      </c>
      <c r="D34" s="596">
        <v>503.64282446689288</v>
      </c>
      <c r="E34" s="596">
        <v>165.36447373948548</v>
      </c>
      <c r="F34" s="597">
        <v>7184.8340711884293</v>
      </c>
    </row>
  </sheetData>
  <hyperlinks>
    <hyperlink ref="A1" location="Sommaire!A1" display="Retour sommair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zoomScaleNormal="100" workbookViewId="0">
      <selection activeCell="R29" sqref="R29"/>
    </sheetView>
  </sheetViews>
  <sheetFormatPr baseColWidth="10" defaultRowHeight="15" x14ac:dyDescent="0.25"/>
  <cols>
    <col min="1" max="1" width="11.42578125" style="219"/>
    <col min="2" max="2" width="13.5703125" style="219" bestFit="1" customWidth="1"/>
    <col min="3" max="3" width="10.5703125" style="219" customWidth="1"/>
    <col min="4" max="4" width="6.42578125" style="219" customWidth="1"/>
    <col min="5" max="5" width="9.5703125" style="219" customWidth="1"/>
    <col min="6" max="6" width="11" style="219" customWidth="1"/>
    <col min="7" max="7" width="10.5703125" style="219" customWidth="1"/>
    <col min="8" max="8" width="7.140625" style="219" customWidth="1"/>
    <col min="9" max="9" width="11.42578125" style="219"/>
    <col min="10" max="10" width="6.7109375" style="219" customWidth="1"/>
    <col min="11" max="16384" width="11.42578125" style="219"/>
  </cols>
  <sheetData>
    <row r="1" spans="1:23" customFormat="1" x14ac:dyDescent="0.25">
      <c r="A1" s="1664" t="s">
        <v>956</v>
      </c>
      <c r="B1" s="1664"/>
      <c r="C1" s="1664"/>
      <c r="D1" s="1664"/>
      <c r="E1" s="1664"/>
      <c r="F1" s="1664"/>
      <c r="G1" s="1664"/>
      <c r="H1" s="1664"/>
      <c r="I1" s="219"/>
      <c r="J1" s="219"/>
      <c r="K1" s="219"/>
      <c r="L1" s="219"/>
      <c r="M1" s="219"/>
      <c r="N1" s="219"/>
      <c r="O1" s="219"/>
      <c r="P1" s="219"/>
      <c r="Q1" s="219"/>
      <c r="R1" s="219"/>
      <c r="S1" s="219"/>
      <c r="T1" s="219"/>
      <c r="U1" s="219"/>
      <c r="V1" s="219"/>
      <c r="W1" s="219"/>
    </row>
    <row r="2" spans="1:23" customFormat="1" x14ac:dyDescent="0.25">
      <c r="A2" s="1664"/>
      <c r="B2" s="1664"/>
      <c r="C2" s="1664"/>
      <c r="D2" s="1664"/>
      <c r="E2" s="1664"/>
      <c r="F2" s="1664"/>
      <c r="G2" s="1664"/>
      <c r="H2" s="1664"/>
      <c r="I2" s="219"/>
      <c r="J2" s="219"/>
      <c r="K2" s="219"/>
      <c r="L2" s="219"/>
      <c r="M2" s="219"/>
      <c r="N2" s="219"/>
      <c r="O2" s="219"/>
      <c r="P2" s="219"/>
      <c r="Q2" s="219"/>
      <c r="R2" s="219"/>
      <c r="S2" s="219"/>
      <c r="T2" s="219"/>
      <c r="U2" s="219"/>
      <c r="V2" s="219"/>
      <c r="W2" s="219"/>
    </row>
    <row r="3" spans="1:23" ht="15" customHeight="1" x14ac:dyDescent="0.25">
      <c r="A3" s="2" t="s">
        <v>901</v>
      </c>
    </row>
    <row r="4" spans="1:23" ht="15" customHeight="1" x14ac:dyDescent="0.25">
      <c r="A4" s="2"/>
    </row>
    <row r="5" spans="1:23" ht="43.5" customHeight="1" x14ac:dyDescent="0.25">
      <c r="B5" s="1671" t="s">
        <v>621</v>
      </c>
      <c r="C5" s="1671"/>
      <c r="D5" s="1671" t="s">
        <v>215</v>
      </c>
      <c r="E5" s="1671"/>
      <c r="F5" s="1671" t="s">
        <v>406</v>
      </c>
      <c r="G5" s="1671"/>
      <c r="H5" s="1671" t="s">
        <v>744</v>
      </c>
      <c r="I5" s="1671"/>
      <c r="J5" s="1671" t="s">
        <v>618</v>
      </c>
      <c r="K5" s="1671"/>
      <c r="L5" s="1671" t="s">
        <v>404</v>
      </c>
      <c r="M5" s="1671"/>
    </row>
    <row r="6" spans="1:23" x14ac:dyDescent="0.25">
      <c r="B6" s="1256">
        <v>2020</v>
      </c>
      <c r="C6" s="1256">
        <v>2021</v>
      </c>
      <c r="D6" s="1256">
        <v>2020</v>
      </c>
      <c r="E6" s="1256">
        <v>2021</v>
      </c>
      <c r="F6" s="1256">
        <v>2020</v>
      </c>
      <c r="G6" s="1256">
        <v>2021</v>
      </c>
      <c r="H6" s="1256">
        <v>2020</v>
      </c>
      <c r="I6" s="1256">
        <v>2021</v>
      </c>
      <c r="J6" s="1256">
        <v>2020</v>
      </c>
      <c r="K6" s="1256">
        <v>2021</v>
      </c>
      <c r="L6" s="1256">
        <v>2020</v>
      </c>
      <c r="M6" s="1256">
        <v>2021</v>
      </c>
    </row>
    <row r="7" spans="1:23" x14ac:dyDescent="0.25">
      <c r="A7" s="1250" t="s">
        <v>264</v>
      </c>
      <c r="B7" s="1257">
        <v>791.01877804090998</v>
      </c>
      <c r="C7" s="1257">
        <v>20.400705999000003</v>
      </c>
      <c r="D7" s="1257">
        <v>216.50083120157001</v>
      </c>
      <c r="E7" s="1257">
        <v>166.85000830801999</v>
      </c>
      <c r="F7" s="1257">
        <v>352.30755201846</v>
      </c>
      <c r="G7" s="1257">
        <v>351.33285945477002</v>
      </c>
      <c r="H7" s="1257">
        <v>132.66415843867</v>
      </c>
      <c r="I7" s="1257">
        <v>119.64114287907</v>
      </c>
      <c r="J7" s="1257">
        <v>996.17913715444001</v>
      </c>
      <c r="K7" s="1257">
        <v>1040.27157355799</v>
      </c>
      <c r="L7" s="1257">
        <v>1474.6376392265402</v>
      </c>
      <c r="M7" s="1257">
        <v>1555.2138870562401</v>
      </c>
    </row>
    <row r="8" spans="1:23" x14ac:dyDescent="0.25">
      <c r="A8" s="1235" t="s">
        <v>953</v>
      </c>
      <c r="B8" s="1257">
        <v>295.77276387568998</v>
      </c>
      <c r="C8" s="1257">
        <v>40.555930770180005</v>
      </c>
      <c r="D8" s="1257">
        <v>257.88751974938998</v>
      </c>
      <c r="E8" s="1257">
        <v>231.60652626322999</v>
      </c>
      <c r="F8" s="1257">
        <v>65.683819869070007</v>
      </c>
      <c r="G8" s="1257">
        <v>65.489445352879997</v>
      </c>
      <c r="H8" s="1257">
        <v>389.21844419695003</v>
      </c>
      <c r="I8" s="1257">
        <v>378.79473003166999</v>
      </c>
      <c r="J8" s="1257">
        <v>697.25575442134004</v>
      </c>
      <c r="K8" s="1257">
        <v>735.13650783722994</v>
      </c>
      <c r="L8" s="1257">
        <v>410.38267437726</v>
      </c>
      <c r="M8" s="1257">
        <v>417.98694232557</v>
      </c>
    </row>
    <row r="9" spans="1:23" x14ac:dyDescent="0.25">
      <c r="A9" s="1253" t="s">
        <v>214</v>
      </c>
      <c r="B9" s="1258">
        <v>1086.7915419166</v>
      </c>
      <c r="C9" s="1259">
        <v>60.956636769180008</v>
      </c>
      <c r="D9" s="1259">
        <v>474.38835095095999</v>
      </c>
      <c r="E9" s="1259">
        <v>398.45653457125002</v>
      </c>
      <c r="F9" s="1259">
        <v>417.99137188753002</v>
      </c>
      <c r="G9" s="1259">
        <v>416.82230480765003</v>
      </c>
      <c r="H9" s="1259">
        <v>521.88260263562006</v>
      </c>
      <c r="I9" s="1259">
        <v>498.43587291073999</v>
      </c>
      <c r="J9" s="1259">
        <v>1693.4348915757801</v>
      </c>
      <c r="K9" s="1259">
        <v>1775.4080813952201</v>
      </c>
      <c r="L9" s="1259">
        <v>1885.0203136038001</v>
      </c>
      <c r="M9" s="1259">
        <v>1973.2008293818101</v>
      </c>
    </row>
    <row r="10" spans="1:23" x14ac:dyDescent="0.25">
      <c r="A10" s="1260"/>
      <c r="B10" s="1261"/>
    </row>
    <row r="33" spans="1:1" ht="18.75" x14ac:dyDescent="0.3">
      <c r="A33" s="1092" t="s">
        <v>903</v>
      </c>
    </row>
  </sheetData>
  <mergeCells count="7">
    <mergeCell ref="L5:M5"/>
    <mergeCell ref="A1:H2"/>
    <mergeCell ref="B5:C5"/>
    <mergeCell ref="D5:E5"/>
    <mergeCell ref="F5:G5"/>
    <mergeCell ref="H5:I5"/>
    <mergeCell ref="J5:K5"/>
  </mergeCells>
  <hyperlinks>
    <hyperlink ref="A3" location="SOMMAIRE!A1" display="Retour Sommaire"/>
  </hyperlinks>
  <pageMargins left="0.7" right="0.7" top="0.75" bottom="0.75" header="0.3" footer="0.3"/>
  <pageSetup paperSize="9" orientation="portrait" r:id="rId1"/>
  <drawing r:id="rId2"/>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2"/>
  <dimension ref="A1:G26"/>
  <sheetViews>
    <sheetView showGridLines="0" workbookViewId="0"/>
  </sheetViews>
  <sheetFormatPr baseColWidth="10" defaultRowHeight="15" x14ac:dyDescent="0.25"/>
  <sheetData>
    <row r="1" spans="1:2" x14ac:dyDescent="0.25">
      <c r="A1" s="2" t="s">
        <v>0</v>
      </c>
    </row>
    <row r="2" spans="1:2" ht="23.25" x14ac:dyDescent="0.35">
      <c r="B2" s="3" t="s">
        <v>183</v>
      </c>
    </row>
    <row r="3" spans="1:2" x14ac:dyDescent="0.25">
      <c r="B3" s="4" t="s">
        <v>675</v>
      </c>
    </row>
    <row r="22" spans="2:7" x14ac:dyDescent="0.25">
      <c r="B22" s="341"/>
      <c r="C22" s="599">
        <v>2017</v>
      </c>
      <c r="D22" s="599">
        <v>2018</v>
      </c>
      <c r="E22" s="600">
        <v>2019</v>
      </c>
      <c r="F22" s="601">
        <v>2020</v>
      </c>
      <c r="G22" s="601">
        <v>2021</v>
      </c>
    </row>
    <row r="23" spans="2:7" x14ac:dyDescent="0.25">
      <c r="B23" s="460" t="s">
        <v>482</v>
      </c>
      <c r="C23" s="602">
        <v>5.3925000000000001E-2</v>
      </c>
      <c r="D23" s="603">
        <v>5.6127000000000003E-2</v>
      </c>
      <c r="E23" s="603">
        <v>5.4835000000000002E-2</v>
      </c>
      <c r="F23" s="603">
        <v>6.1231195199999998E-2</v>
      </c>
      <c r="G23" s="603">
        <v>6.1873519230160115E-2</v>
      </c>
    </row>
    <row r="24" spans="2:7" x14ac:dyDescent="0.25">
      <c r="B24" s="604" t="s">
        <v>483</v>
      </c>
      <c r="C24" s="605">
        <v>0.10800000000000001</v>
      </c>
      <c r="D24" s="606">
        <v>0.10404099999999999</v>
      </c>
      <c r="E24" s="606">
        <v>9.9644499999999997E-2</v>
      </c>
      <c r="F24" s="606">
        <v>9.4361E-2</v>
      </c>
      <c r="G24" s="606">
        <v>9.0650000000000008E-2</v>
      </c>
    </row>
    <row r="25" spans="2:7" x14ac:dyDescent="0.25">
      <c r="B25" s="460" t="s">
        <v>484</v>
      </c>
      <c r="C25" s="607">
        <v>0.23535450664625437</v>
      </c>
      <c r="D25" s="344">
        <v>0.24410000000000001</v>
      </c>
      <c r="E25" s="344">
        <v>0.22587761656121957</v>
      </c>
      <c r="F25" s="344">
        <v>0.236042</v>
      </c>
      <c r="G25" s="344">
        <v>0.22309499999999999</v>
      </c>
    </row>
    <row r="26" spans="2:7" x14ac:dyDescent="0.25">
      <c r="B26" s="604" t="s">
        <v>518</v>
      </c>
      <c r="C26" s="608">
        <v>5.2202986675694264E-2</v>
      </c>
      <c r="D26" s="609">
        <v>5.2026263773777295E-2</v>
      </c>
      <c r="E26" s="609">
        <v>5.4637567841778527E-2</v>
      </c>
      <c r="F26" s="609">
        <v>5.7702363756762319E-2</v>
      </c>
      <c r="G26" s="609">
        <v>5.6480490392005478E-2</v>
      </c>
    </row>
  </sheetData>
  <hyperlinks>
    <hyperlink ref="A1" location="Sommaire!A1" display="Retour sommair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zoomScale="85" zoomScaleNormal="85" workbookViewId="0">
      <selection activeCell="R29" sqref="R29"/>
    </sheetView>
  </sheetViews>
  <sheetFormatPr baseColWidth="10" defaultRowHeight="15" x14ac:dyDescent="0.25"/>
  <cols>
    <col min="1" max="1" width="10.85546875" customWidth="1"/>
    <col min="2" max="2" width="15.85546875" bestFit="1" customWidth="1"/>
    <col min="3" max="3" width="14.42578125" bestFit="1" customWidth="1"/>
    <col min="4" max="4" width="14.5703125" bestFit="1" customWidth="1"/>
    <col min="5" max="5" width="14.42578125" bestFit="1" customWidth="1"/>
    <col min="6" max="6" width="21" bestFit="1" customWidth="1"/>
    <col min="7" max="7" width="21.7109375" bestFit="1" customWidth="1"/>
    <col min="8" max="8" width="14" bestFit="1" customWidth="1"/>
    <col min="9" max="9" width="12.140625" bestFit="1" customWidth="1"/>
    <col min="10" max="10" width="17" bestFit="1" customWidth="1"/>
    <col min="11" max="11" width="10.7109375" bestFit="1" customWidth="1"/>
    <col min="15" max="15" width="17" bestFit="1" customWidth="1"/>
    <col min="16" max="16" width="22" bestFit="1" customWidth="1"/>
    <col min="17" max="17" width="13.42578125" bestFit="1" customWidth="1"/>
  </cols>
  <sheetData>
    <row r="1" spans="1:17" ht="18.75" customHeight="1" x14ac:dyDescent="0.25">
      <c r="A1" s="1667" t="s">
        <v>957</v>
      </c>
      <c r="B1" s="1667"/>
      <c r="C1" s="1667"/>
      <c r="D1" s="1667"/>
      <c r="E1" s="1667"/>
      <c r="F1" s="1667"/>
      <c r="G1" s="1667"/>
      <c r="H1" s="1667"/>
      <c r="I1" s="1057"/>
      <c r="J1" s="1057"/>
      <c r="K1" s="1057"/>
      <c r="L1" s="1057"/>
      <c r="M1" s="1057"/>
    </row>
    <row r="2" spans="1:17" x14ac:dyDescent="0.25">
      <c r="A2" s="1667"/>
      <c r="B2" s="1667"/>
      <c r="C2" s="1667"/>
      <c r="D2" s="1667"/>
      <c r="E2" s="1667"/>
      <c r="F2" s="1667"/>
      <c r="G2" s="1667"/>
      <c r="H2" s="1667"/>
      <c r="I2" s="1057"/>
      <c r="J2" s="1057"/>
      <c r="K2" s="1057"/>
      <c r="L2" s="1057"/>
      <c r="M2" s="1057"/>
    </row>
    <row r="3" spans="1:17" x14ac:dyDescent="0.25">
      <c r="A3" s="2" t="s">
        <v>901</v>
      </c>
      <c r="B3" s="219"/>
      <c r="C3" s="219"/>
      <c r="D3" s="219"/>
      <c r="E3" s="219"/>
      <c r="F3" s="219"/>
      <c r="G3" s="219"/>
      <c r="H3" s="219"/>
      <c r="I3" s="1057"/>
      <c r="J3" s="1057"/>
      <c r="K3" s="1057"/>
      <c r="L3" s="1057"/>
      <c r="M3" s="1057"/>
      <c r="N3" s="219"/>
      <c r="O3" s="219"/>
      <c r="P3" s="219"/>
    </row>
    <row r="4" spans="1:17" x14ac:dyDescent="0.25">
      <c r="D4" s="1262"/>
      <c r="G4" s="1263"/>
      <c r="I4" s="1057"/>
      <c r="J4" s="1057"/>
      <c r="K4" s="1057"/>
      <c r="L4" s="1057"/>
      <c r="M4" s="1057"/>
      <c r="N4" s="1264"/>
      <c r="O4" s="1264"/>
      <c r="Q4" s="1265"/>
    </row>
    <row r="5" spans="1:17" s="1057" customFormat="1" ht="23.25" customHeight="1" x14ac:dyDescent="0.25">
      <c r="B5" s="1672" t="s">
        <v>958</v>
      </c>
      <c r="C5" s="1673"/>
      <c r="D5" s="1672" t="s">
        <v>959</v>
      </c>
      <c r="E5" s="1673"/>
      <c r="F5" s="1672" t="s">
        <v>960</v>
      </c>
      <c r="G5" s="1673"/>
      <c r="H5" s="1672" t="s">
        <v>567</v>
      </c>
      <c r="I5" s="1674"/>
      <c r="J5" s="1674"/>
      <c r="K5" s="1673"/>
      <c r="L5" s="1266"/>
      <c r="O5" s="1267"/>
      <c r="Q5" s="1268"/>
    </row>
    <row r="6" spans="1:17" s="1057" customFormat="1" ht="28.5" x14ac:dyDescent="0.25">
      <c r="A6" s="1269"/>
      <c r="B6" s="1270" t="s">
        <v>497</v>
      </c>
      <c r="C6" s="1270" t="s">
        <v>300</v>
      </c>
      <c r="D6" s="1270" t="s">
        <v>497</v>
      </c>
      <c r="E6" s="1270" t="s">
        <v>300</v>
      </c>
      <c r="F6" s="1270" t="s">
        <v>497</v>
      </c>
      <c r="G6" s="1270" t="s">
        <v>300</v>
      </c>
      <c r="H6" s="1270" t="s">
        <v>497</v>
      </c>
      <c r="I6" s="1270" t="s">
        <v>300</v>
      </c>
      <c r="J6" s="1270" t="s">
        <v>498</v>
      </c>
      <c r="K6" s="1271" t="s">
        <v>433</v>
      </c>
      <c r="O6" s="1272"/>
      <c r="Q6" s="1268"/>
    </row>
    <row r="7" spans="1:17" s="1057" customFormat="1" ht="14.25" x14ac:dyDescent="0.25">
      <c r="A7" s="1273">
        <v>2015</v>
      </c>
      <c r="B7" s="1274">
        <v>66.250050178999984</v>
      </c>
      <c r="C7" s="1275">
        <v>4.7047637880999957</v>
      </c>
      <c r="D7" s="1274">
        <v>46.633882319000001</v>
      </c>
      <c r="E7" s="1275">
        <v>3.0326259645000002</v>
      </c>
      <c r="F7" s="1274">
        <v>28.885608706005989</v>
      </c>
      <c r="G7" s="1275">
        <v>2.0641374744720005</v>
      </c>
      <c r="H7" s="1274">
        <v>141.76954120400598</v>
      </c>
      <c r="I7" s="1276">
        <v>9.8015272270719969</v>
      </c>
      <c r="J7" s="1276">
        <v>7.0048244334658767</v>
      </c>
      <c r="K7" s="1277">
        <v>158.57589286454385</v>
      </c>
      <c r="O7" s="1272"/>
      <c r="Q7" s="1268"/>
    </row>
    <row r="8" spans="1:17" s="1057" customFormat="1" ht="14.25" x14ac:dyDescent="0.25">
      <c r="A8" s="1273">
        <v>2016</v>
      </c>
      <c r="B8" s="1278">
        <v>64.614530498480008</v>
      </c>
      <c r="C8" s="1279">
        <v>4.4196570571800002</v>
      </c>
      <c r="D8" s="1278">
        <v>46.292189732619995</v>
      </c>
      <c r="E8" s="1279">
        <v>3.04667889116</v>
      </c>
      <c r="F8" s="1278">
        <v>29.304490069920003</v>
      </c>
      <c r="G8" s="1279">
        <v>2.4931759888300009</v>
      </c>
      <c r="H8" s="1278">
        <v>140.21121030102</v>
      </c>
      <c r="I8" s="1280">
        <v>9.9595119371700012</v>
      </c>
      <c r="J8" s="1280">
        <v>7.19247643156001</v>
      </c>
      <c r="K8" s="1281">
        <v>157.36319866975001</v>
      </c>
      <c r="O8" s="1272"/>
      <c r="Q8" s="1268"/>
    </row>
    <row r="9" spans="1:17" s="1057" customFormat="1" ht="14.25" x14ac:dyDescent="0.25">
      <c r="A9" s="1273">
        <v>2017</v>
      </c>
      <c r="B9" s="1278">
        <v>64.851236017559984</v>
      </c>
      <c r="C9" s="1279">
        <v>3.7838994893399982</v>
      </c>
      <c r="D9" s="1278">
        <v>48.861820276400003</v>
      </c>
      <c r="E9" s="1279">
        <v>3.4346672271900003</v>
      </c>
      <c r="F9" s="1278">
        <v>22.485804746419998</v>
      </c>
      <c r="G9" s="1279">
        <v>1.9721502631200003</v>
      </c>
      <c r="H9" s="1278">
        <v>136.19886104038</v>
      </c>
      <c r="I9" s="1280">
        <v>9.1907159716999995</v>
      </c>
      <c r="J9" s="1280">
        <v>7.7252305372481596</v>
      </c>
      <c r="K9" s="1281">
        <v>153.11480754932816</v>
      </c>
      <c r="O9" s="1272"/>
      <c r="Q9" s="1268"/>
    </row>
    <row r="10" spans="1:17" s="1057" customFormat="1" ht="14.25" x14ac:dyDescent="0.25">
      <c r="A10" s="1273">
        <v>2018</v>
      </c>
      <c r="B10" s="1278">
        <v>64.917517778440001</v>
      </c>
      <c r="C10" s="1279">
        <v>3.8279292192400001</v>
      </c>
      <c r="D10" s="1278">
        <v>50.107979031330004</v>
      </c>
      <c r="E10" s="1279">
        <v>4.7261303702400008</v>
      </c>
      <c r="F10" s="1278">
        <v>23.121650073189997</v>
      </c>
      <c r="G10" s="1279">
        <v>0.79962846715000024</v>
      </c>
      <c r="H10" s="1278">
        <v>138.14714688295999</v>
      </c>
      <c r="I10" s="1280">
        <v>9.353688056630002</v>
      </c>
      <c r="J10" s="1280">
        <v>7.6321239582276199</v>
      </c>
      <c r="K10" s="1281">
        <v>155.13295889781762</v>
      </c>
      <c r="O10" s="1272"/>
      <c r="Q10" s="1268"/>
    </row>
    <row r="11" spans="1:17" s="1057" customFormat="1" ht="14.25" x14ac:dyDescent="0.25">
      <c r="A11" s="1273">
        <v>2019</v>
      </c>
      <c r="B11" s="1278">
        <v>65.985289602339989</v>
      </c>
      <c r="C11" s="1279">
        <v>3.6203137675399999</v>
      </c>
      <c r="D11" s="1278">
        <v>49.753572559830005</v>
      </c>
      <c r="E11" s="1279">
        <v>4.8049121052699997</v>
      </c>
      <c r="F11" s="1278">
        <v>23.615865970630001</v>
      </c>
      <c r="G11" s="1279">
        <v>0.87751281101000012</v>
      </c>
      <c r="H11" s="1278">
        <v>139.35472813280001</v>
      </c>
      <c r="I11" s="1280">
        <v>9.3027386838199995</v>
      </c>
      <c r="J11" s="1280">
        <v>7.2672248483408914</v>
      </c>
      <c r="K11" s="1281">
        <v>155.9246916649609</v>
      </c>
      <c r="O11" s="1272"/>
      <c r="Q11" s="1268"/>
    </row>
    <row r="12" spans="1:17" s="1057" customFormat="1" ht="14.25" x14ac:dyDescent="0.25">
      <c r="A12" s="1273">
        <v>2020</v>
      </c>
      <c r="B12" s="1278">
        <v>67.197751116879999</v>
      </c>
      <c r="C12" s="1279">
        <v>3.59135752162</v>
      </c>
      <c r="D12" s="1278">
        <v>49.777463614660007</v>
      </c>
      <c r="E12" s="1279">
        <v>4.6034194477000003</v>
      </c>
      <c r="F12" s="1278">
        <v>18.363098508959997</v>
      </c>
      <c r="G12" s="1279">
        <v>1.03456560131</v>
      </c>
      <c r="H12" s="1278">
        <v>135.33831324050001</v>
      </c>
      <c r="I12" s="1280">
        <v>9.2293425706299992</v>
      </c>
      <c r="J12" s="1280">
        <v>5.7288972356606012</v>
      </c>
      <c r="K12" s="1281">
        <v>150.29655304679062</v>
      </c>
      <c r="L12" s="1282"/>
      <c r="O12" s="1272"/>
      <c r="Q12" s="1268"/>
    </row>
    <row r="13" spans="1:17" s="1057" customFormat="1" ht="14.25" x14ac:dyDescent="0.25">
      <c r="A13" s="1283">
        <v>2021</v>
      </c>
      <c r="B13" s="1284">
        <v>66.942886672089998</v>
      </c>
      <c r="C13" s="1285">
        <v>3.6641099698599997</v>
      </c>
      <c r="D13" s="1284">
        <v>53.923858099579995</v>
      </c>
      <c r="E13" s="1285">
        <v>5.7591391159099992</v>
      </c>
      <c r="F13" s="1284">
        <v>25.916066396260003</v>
      </c>
      <c r="G13" s="1285">
        <v>2.8641720375299999</v>
      </c>
      <c r="H13" s="1284">
        <v>146.78281116792999</v>
      </c>
      <c r="I13" s="1286">
        <v>12.2874211233</v>
      </c>
      <c r="J13" s="1286">
        <v>5.1797649698770618</v>
      </c>
      <c r="K13" s="1287">
        <v>164.24999726110704</v>
      </c>
      <c r="L13" s="1282"/>
      <c r="O13" s="1272"/>
      <c r="Q13" s="1268"/>
    </row>
    <row r="14" spans="1:17" s="1057" customFormat="1" ht="14.25" x14ac:dyDescent="0.25">
      <c r="D14" s="1288"/>
      <c r="E14" s="1114"/>
      <c r="F14" s="1114"/>
      <c r="G14" s="1268"/>
      <c r="H14" s="1268"/>
      <c r="I14" s="1117"/>
      <c r="O14" s="1272"/>
      <c r="Q14" s="1268"/>
    </row>
    <row r="15" spans="1:17" s="1057" customFormat="1" ht="14.25" x14ac:dyDescent="0.25"/>
    <row r="16" spans="1:17" s="1057" customFormat="1" ht="36.75" customHeight="1" x14ac:dyDescent="0.25">
      <c r="B16" s="1675" t="s">
        <v>961</v>
      </c>
      <c r="C16" s="1676"/>
      <c r="D16" s="1676"/>
      <c r="E16" s="1676"/>
    </row>
    <row r="17" spans="1:5" s="1057" customFormat="1" ht="14.25" x14ac:dyDescent="0.25">
      <c r="A17" s="1064"/>
      <c r="D17" s="1065"/>
      <c r="E17" s="1065"/>
    </row>
    <row r="18" spans="1:5" s="1057" customFormat="1" ht="28.5" x14ac:dyDescent="0.25">
      <c r="A18" s="1289" t="s">
        <v>962</v>
      </c>
      <c r="B18" s="1270" t="s">
        <v>963</v>
      </c>
      <c r="C18" s="1290" t="s">
        <v>964</v>
      </c>
      <c r="D18" s="1291" t="s">
        <v>965</v>
      </c>
      <c r="E18" s="1271" t="s">
        <v>966</v>
      </c>
    </row>
    <row r="19" spans="1:5" s="1057" customFormat="1" ht="14.25" x14ac:dyDescent="0.25">
      <c r="A19" s="1292">
        <v>2015</v>
      </c>
      <c r="B19" s="1267">
        <f t="shared" ref="B19:B25" si="0">(B7+C7)/SUM($H7:$I7)</f>
        <v>0.46812900840218313</v>
      </c>
      <c r="C19" s="1267">
        <f t="shared" ref="C19:C25" si="1">(D7+E7)/SUM($H7:$I7)</f>
        <v>0.32767802455706929</v>
      </c>
      <c r="D19" s="1267">
        <f t="shared" ref="D19:D25" si="2">(F7+G7)/SUM($H7:$I7)</f>
        <v>0.20419296704074752</v>
      </c>
      <c r="E19" s="1293">
        <f t="shared" ref="E19:E25" si="3">K7-J7</f>
        <v>151.57106843107798</v>
      </c>
    </row>
    <row r="20" spans="1:5" s="1057" customFormat="1" ht="14.25" x14ac:dyDescent="0.25">
      <c r="A20" s="1273">
        <v>2016</v>
      </c>
      <c r="B20" s="1267">
        <f t="shared" si="0"/>
        <v>0.45970470493018573</v>
      </c>
      <c r="C20" s="1267">
        <f t="shared" si="1"/>
        <v>0.32855185011045118</v>
      </c>
      <c r="D20" s="1267">
        <f t="shared" si="2"/>
        <v>0.2117434449593632</v>
      </c>
      <c r="E20" s="1294">
        <f t="shared" si="3"/>
        <v>150.17072223819</v>
      </c>
    </row>
    <row r="21" spans="1:5" s="1057" customFormat="1" ht="14.25" x14ac:dyDescent="0.25">
      <c r="A21" s="1273">
        <v>2017</v>
      </c>
      <c r="B21" s="1267">
        <f t="shared" si="0"/>
        <v>0.47207741378322665</v>
      </c>
      <c r="C21" s="1267">
        <f t="shared" si="1"/>
        <v>0.35969901404448573</v>
      </c>
      <c r="D21" s="1267">
        <f t="shared" si="2"/>
        <v>0.16822357910504038</v>
      </c>
      <c r="E21" s="1294">
        <f t="shared" si="3"/>
        <v>145.38957701208</v>
      </c>
    </row>
    <row r="22" spans="1:5" s="1057" customFormat="1" ht="14.25" x14ac:dyDescent="0.25">
      <c r="A22" s="1273">
        <v>2018</v>
      </c>
      <c r="B22" s="1267">
        <f t="shared" si="0"/>
        <v>0.46606818887388118</v>
      </c>
      <c r="C22" s="1267">
        <f t="shared" si="1"/>
        <v>0.37175456955228559</v>
      </c>
      <c r="D22" s="1267">
        <f t="shared" si="2"/>
        <v>0.16217724157383331</v>
      </c>
      <c r="E22" s="1294">
        <f t="shared" si="3"/>
        <v>147.50083493958999</v>
      </c>
    </row>
    <row r="23" spans="1:5" s="1057" customFormat="1" ht="14.25" x14ac:dyDescent="0.25">
      <c r="A23" s="1273">
        <v>2019</v>
      </c>
      <c r="B23" s="1267">
        <f t="shared" si="0"/>
        <v>0.46822810088472483</v>
      </c>
      <c r="C23" s="1267">
        <f t="shared" si="1"/>
        <v>0.36700803419717853</v>
      </c>
      <c r="D23" s="1267">
        <f t="shared" si="2"/>
        <v>0.16476386491809655</v>
      </c>
      <c r="E23" s="1294">
        <f t="shared" si="3"/>
        <v>148.65746681662</v>
      </c>
    </row>
    <row r="24" spans="1:5" s="1057" customFormat="1" ht="14.25" x14ac:dyDescent="0.25">
      <c r="A24" s="1273">
        <v>2020</v>
      </c>
      <c r="B24" s="1267">
        <f t="shared" si="0"/>
        <v>0.48966076292322414</v>
      </c>
      <c r="C24" s="1267">
        <f t="shared" si="1"/>
        <v>0.37616216958934268</v>
      </c>
      <c r="D24" s="1267">
        <f t="shared" si="2"/>
        <v>0.13417706748743313</v>
      </c>
      <c r="E24" s="1294">
        <f t="shared" si="3"/>
        <v>144.56765581113001</v>
      </c>
    </row>
    <row r="25" spans="1:5" s="1057" customFormat="1" ht="14.25" x14ac:dyDescent="0.25">
      <c r="A25" s="1283">
        <v>2021</v>
      </c>
      <c r="B25" s="1295">
        <f t="shared" si="0"/>
        <v>0.44387309696437</v>
      </c>
      <c r="C25" s="1296">
        <f t="shared" si="1"/>
        <v>0.37519903225023765</v>
      </c>
      <c r="D25" s="1296">
        <f t="shared" si="2"/>
        <v>0.18092787078539235</v>
      </c>
      <c r="E25" s="1297">
        <f t="shared" si="3"/>
        <v>159.07023229122998</v>
      </c>
    </row>
    <row r="35" spans="1:1" ht="18.75" x14ac:dyDescent="0.3">
      <c r="A35" s="1092" t="s">
        <v>903</v>
      </c>
    </row>
  </sheetData>
  <mergeCells count="6">
    <mergeCell ref="B16:E16"/>
    <mergeCell ref="A1:H2"/>
    <mergeCell ref="B5:C5"/>
    <mergeCell ref="D5:E5"/>
    <mergeCell ref="F5:G5"/>
    <mergeCell ref="H5:K5"/>
  </mergeCells>
  <hyperlinks>
    <hyperlink ref="A3" location="SOMMAIRE!A1" display="Retour Sommaire"/>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zoomScaleNormal="100" workbookViewId="0">
      <selection activeCell="R29" sqref="R29"/>
    </sheetView>
  </sheetViews>
  <sheetFormatPr baseColWidth="10" defaultRowHeight="15" x14ac:dyDescent="0.25"/>
  <cols>
    <col min="1" max="1" width="9.140625" style="1164" customWidth="1"/>
    <col min="2" max="2" width="23.5703125" style="1164" customWidth="1"/>
    <col min="3" max="8" width="8.42578125" style="1164" customWidth="1"/>
    <col min="9" max="9" width="8.140625" style="1164" bestFit="1" customWidth="1"/>
    <col min="10" max="10" width="11.42578125" style="1164"/>
    <col min="11" max="11" width="9.85546875" style="1164" customWidth="1"/>
    <col min="12" max="16384" width="11.42578125" style="1164"/>
  </cols>
  <sheetData>
    <row r="1" spans="1:12" x14ac:dyDescent="0.25">
      <c r="A1" s="1664" t="s">
        <v>967</v>
      </c>
      <c r="B1" s="1664"/>
      <c r="C1" s="1664"/>
      <c r="D1" s="1664"/>
      <c r="E1" s="1664"/>
      <c r="F1" s="1664"/>
      <c r="G1" s="1664"/>
      <c r="H1" s="1664"/>
    </row>
    <row r="2" spans="1:12" x14ac:dyDescent="0.25">
      <c r="A2" s="1664"/>
      <c r="B2" s="1664"/>
      <c r="C2" s="1664"/>
      <c r="D2" s="1664"/>
      <c r="E2" s="1664"/>
      <c r="F2" s="1664"/>
      <c r="G2" s="1664"/>
      <c r="H2" s="1664"/>
    </row>
    <row r="3" spans="1:12" x14ac:dyDescent="0.25">
      <c r="A3" s="2" t="s">
        <v>901</v>
      </c>
      <c r="B3" s="1215"/>
      <c r="C3" s="1215"/>
      <c r="D3" s="1216"/>
      <c r="E3" s="1166"/>
      <c r="F3" s="1166"/>
      <c r="G3" s="1166"/>
      <c r="H3" s="1166"/>
    </row>
    <row r="4" spans="1:12" x14ac:dyDescent="0.25">
      <c r="A4" s="1166"/>
      <c r="B4" s="1215"/>
      <c r="C4" s="1215"/>
      <c r="D4" s="1216"/>
      <c r="E4" s="1166"/>
      <c r="F4" s="1166"/>
      <c r="G4" s="1166"/>
      <c r="H4" s="1166"/>
    </row>
    <row r="5" spans="1:12" x14ac:dyDescent="0.25">
      <c r="A5" s="320"/>
      <c r="B5" s="1065"/>
      <c r="C5" s="320"/>
      <c r="D5" s="320"/>
      <c r="E5" s="320"/>
      <c r="F5" s="320"/>
      <c r="G5" s="1298"/>
      <c r="H5" s="1298"/>
      <c r="I5" s="320"/>
      <c r="J5" s="320"/>
      <c r="K5" s="320"/>
      <c r="L5" s="320"/>
    </row>
    <row r="6" spans="1:12" s="1104" customFormat="1" ht="20.25" customHeight="1" x14ac:dyDescent="0.25">
      <c r="A6" s="1299"/>
      <c r="B6" s="1300"/>
      <c r="C6" s="1301">
        <v>2012</v>
      </c>
      <c r="D6" s="1301">
        <v>2013</v>
      </c>
      <c r="E6" s="1301">
        <v>2014</v>
      </c>
      <c r="F6" s="1301">
        <v>2015</v>
      </c>
      <c r="G6" s="1301">
        <v>2016</v>
      </c>
      <c r="H6" s="1301">
        <v>2017</v>
      </c>
      <c r="I6" s="1301">
        <v>2018</v>
      </c>
      <c r="J6" s="1301">
        <v>2019</v>
      </c>
      <c r="K6" s="1301">
        <v>2020</v>
      </c>
      <c r="L6" s="1301">
        <v>2021</v>
      </c>
    </row>
    <row r="7" spans="1:12" s="1104" customFormat="1" ht="14.25" x14ac:dyDescent="0.25">
      <c r="A7" s="1302"/>
      <c r="B7" s="1303" t="s">
        <v>497</v>
      </c>
      <c r="C7" s="1159">
        <v>3.1496282255710432E-2</v>
      </c>
      <c r="D7" s="1159">
        <v>5.9161109848932893E-2</v>
      </c>
      <c r="E7" s="1159">
        <v>4.4999999999999998E-2</v>
      </c>
      <c r="F7" s="1159">
        <v>6.7108077227412216E-2</v>
      </c>
      <c r="G7" s="1159">
        <v>6.5126454644765089E-2</v>
      </c>
      <c r="H7" s="1159">
        <v>6.322739737095398E-2</v>
      </c>
      <c r="I7" s="1159">
        <v>6.6759006600260407E-2</v>
      </c>
      <c r="J7" s="1159">
        <v>6.3999521928037498E-2</v>
      </c>
      <c r="K7" s="1159">
        <v>4.6647888680942703E-2</v>
      </c>
      <c r="L7" s="1304">
        <v>7.1790730687267892E-2</v>
      </c>
    </row>
    <row r="8" spans="1:12" s="1104" customFormat="1" ht="14.25" x14ac:dyDescent="0.25">
      <c r="A8" s="1302"/>
      <c r="B8" s="1305" t="s">
        <v>300</v>
      </c>
      <c r="C8" s="1159">
        <v>-2.7882354347050563E-2</v>
      </c>
      <c r="D8" s="1159">
        <v>1.9154804945012351E-2</v>
      </c>
      <c r="E8" s="1159">
        <v>3.4000000000000002E-2</v>
      </c>
      <c r="F8" s="1159">
        <v>6.1471738344885327E-2</v>
      </c>
      <c r="G8" s="1159">
        <v>6.3971376132987659E-2</v>
      </c>
      <c r="H8" s="1159">
        <v>6.9861656397381997E-2</v>
      </c>
      <c r="I8" s="1159">
        <v>4.8664086380313679E-2</v>
      </c>
      <c r="J8" s="1159">
        <v>3.0243514189166442E-2</v>
      </c>
      <c r="K8" s="1159">
        <v>-4.4647273966684211E-3</v>
      </c>
      <c r="L8" s="1304">
        <v>6.63488339364839E-2</v>
      </c>
    </row>
    <row r="9" spans="1:12" s="1104" customFormat="1" ht="14.25" x14ac:dyDescent="0.25">
      <c r="A9" s="1302"/>
      <c r="B9" s="1306" t="s">
        <v>498</v>
      </c>
      <c r="C9" s="1159">
        <v>4.4905114120586481E-2</v>
      </c>
      <c r="D9" s="1159">
        <v>2.8647779964753067E-2</v>
      </c>
      <c r="E9" s="1159">
        <v>4.5999999999999999E-2</v>
      </c>
      <c r="F9" s="1159">
        <v>2.3585349126687704E-2</v>
      </c>
      <c r="G9" s="1159">
        <v>4.3450177415613599E-2</v>
      </c>
      <c r="H9" s="1159">
        <v>3.3992743403777358E-2</v>
      </c>
      <c r="I9" s="1159">
        <v>3.4225430494418299E-2</v>
      </c>
      <c r="J9" s="1159">
        <v>-2.8788369790585768E-2</v>
      </c>
      <c r="K9" s="1159">
        <v>-1.74288717633088E-2</v>
      </c>
      <c r="L9" s="1304">
        <v>-3.3740690343188225E-2</v>
      </c>
    </row>
    <row r="10" spans="1:12" s="1104" customFormat="1" ht="21" customHeight="1" x14ac:dyDescent="0.25">
      <c r="A10" s="1299"/>
      <c r="B10" s="1307" t="s">
        <v>499</v>
      </c>
      <c r="C10" s="1308">
        <v>2.940535085292682E-2</v>
      </c>
      <c r="D10" s="1309">
        <v>5.4376948582904983E-2</v>
      </c>
      <c r="E10" s="1309">
        <v>4.3999999999999997E-2</v>
      </c>
      <c r="F10" s="1309">
        <v>6.3858046849339059E-2</v>
      </c>
      <c r="G10" s="1309">
        <v>6.3849365550061113E-2</v>
      </c>
      <c r="H10" s="1309">
        <v>6.1266969740356607E-2</v>
      </c>
      <c r="I10" s="1309">
        <v>6.1511331303280722E-2</v>
      </c>
      <c r="J10" s="1309">
        <v>4.9354689190097091E-2</v>
      </c>
      <c r="K10" s="1309">
        <v>3.4025703485943137E-2</v>
      </c>
      <c r="L10" s="1310">
        <v>6.1224438477435847E-2</v>
      </c>
    </row>
    <row r="11" spans="1:12" x14ac:dyDescent="0.25">
      <c r="A11" s="1166"/>
      <c r="B11" s="1234"/>
      <c r="C11" s="1234"/>
      <c r="D11" s="1166"/>
      <c r="E11" s="1166"/>
      <c r="F11" s="1166"/>
      <c r="G11" s="1166"/>
    </row>
    <row r="35" spans="1:1" ht="18.75" x14ac:dyDescent="0.3">
      <c r="A35"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Normal="100" workbookViewId="0">
      <selection activeCell="R29" sqref="R29"/>
    </sheetView>
  </sheetViews>
  <sheetFormatPr baseColWidth="10" defaultRowHeight="15" x14ac:dyDescent="0.25"/>
  <cols>
    <col min="1" max="1" width="13.140625" style="1164" bestFit="1" customWidth="1"/>
    <col min="2" max="2" width="23.5703125" style="1164" customWidth="1"/>
    <col min="3" max="8" width="8.42578125" style="1164" customWidth="1"/>
    <col min="9" max="9" width="8.140625" style="1164" bestFit="1" customWidth="1"/>
    <col min="10" max="10" width="11.42578125" style="1164"/>
    <col min="11" max="11" width="9.85546875" style="1164" customWidth="1"/>
    <col min="12" max="16384" width="11.42578125" style="1164"/>
  </cols>
  <sheetData>
    <row r="1" spans="1:13" x14ac:dyDescent="0.25">
      <c r="A1" s="1664" t="s">
        <v>968</v>
      </c>
      <c r="B1" s="1664"/>
      <c r="C1" s="1664"/>
      <c r="D1" s="1664"/>
      <c r="E1" s="1664"/>
      <c r="F1" s="1664"/>
      <c r="G1" s="1664"/>
      <c r="H1" s="1664"/>
      <c r="I1" s="1104"/>
      <c r="J1" s="1104"/>
      <c r="K1" s="1104"/>
      <c r="L1" s="1104"/>
      <c r="M1" s="1104"/>
    </row>
    <row r="2" spans="1:13" x14ac:dyDescent="0.25">
      <c r="A2" s="1664"/>
      <c r="B2" s="1664"/>
      <c r="C2" s="1664"/>
      <c r="D2" s="1664"/>
      <c r="E2" s="1664"/>
      <c r="F2" s="1664"/>
      <c r="G2" s="1664"/>
      <c r="H2" s="1664"/>
      <c r="I2" s="1104"/>
      <c r="J2" s="1104"/>
      <c r="K2" s="1104"/>
      <c r="L2" s="1104"/>
      <c r="M2" s="1104"/>
    </row>
    <row r="3" spans="1:13" x14ac:dyDescent="0.25">
      <c r="A3" s="2" t="s">
        <v>901</v>
      </c>
      <c r="B3" s="1215"/>
      <c r="C3" s="1215"/>
      <c r="D3" s="1216"/>
      <c r="E3" s="1166"/>
      <c r="F3" s="1166"/>
      <c r="G3" s="1166"/>
      <c r="H3" s="1166"/>
      <c r="I3" s="1104"/>
      <c r="J3" s="1104"/>
      <c r="K3" s="1104"/>
      <c r="L3" s="1104"/>
      <c r="M3" s="1104"/>
    </row>
    <row r="4" spans="1:13" x14ac:dyDescent="0.25">
      <c r="A4" s="1166"/>
      <c r="B4" s="1215"/>
      <c r="C4" s="1215"/>
      <c r="D4" s="1216"/>
      <c r="E4" s="1166"/>
      <c r="F4" s="1166"/>
      <c r="G4" s="1166"/>
      <c r="H4" s="1166"/>
      <c r="I4" s="1104"/>
      <c r="J4" s="1104"/>
      <c r="K4" s="1104"/>
      <c r="L4" s="1104"/>
      <c r="M4" s="1104"/>
    </row>
    <row r="5" spans="1:13" x14ac:dyDescent="0.25">
      <c r="A5" s="320"/>
      <c r="B5" s="320"/>
      <c r="C5" s="320"/>
      <c r="D5" s="320"/>
      <c r="E5" s="320"/>
      <c r="F5" s="320"/>
      <c r="G5" s="1298"/>
      <c r="H5" s="1298"/>
      <c r="I5" s="320"/>
      <c r="J5" s="320"/>
      <c r="K5" s="320"/>
      <c r="L5" s="320"/>
    </row>
    <row r="6" spans="1:13" s="1104" customFormat="1" ht="21.75" customHeight="1" x14ac:dyDescent="0.25">
      <c r="A6" s="1299"/>
      <c r="B6" s="1300"/>
      <c r="C6" s="1301">
        <v>2012</v>
      </c>
      <c r="D6" s="1301">
        <v>2013</v>
      </c>
      <c r="E6" s="1301">
        <v>2014</v>
      </c>
      <c r="F6" s="1301">
        <v>2015</v>
      </c>
      <c r="G6" s="1301">
        <v>2016</v>
      </c>
      <c r="H6" s="1301">
        <v>2017</v>
      </c>
      <c r="I6" s="1301">
        <v>2018</v>
      </c>
      <c r="J6" s="1301">
        <v>2019</v>
      </c>
      <c r="K6" s="1301">
        <v>2020</v>
      </c>
      <c r="L6" s="1301">
        <v>2021</v>
      </c>
    </row>
    <row r="7" spans="1:13" s="1104" customFormat="1" ht="14.25" x14ac:dyDescent="0.25">
      <c r="A7" s="1302"/>
      <c r="B7" s="1303" t="s">
        <v>497</v>
      </c>
      <c r="C7" s="1311">
        <v>1.5661583707456187E-3</v>
      </c>
      <c r="D7" s="1311">
        <v>3.2616104709855907E-3</v>
      </c>
      <c r="E7" s="1311">
        <v>2.4344416995148682E-3</v>
      </c>
      <c r="F7" s="1311">
        <v>3.9920387013981633E-3</v>
      </c>
      <c r="G7" s="1311">
        <v>3.9578497721084096E-3</v>
      </c>
      <c r="H7" s="1311">
        <v>4.0654575164645653E-3</v>
      </c>
      <c r="I7" s="1311">
        <v>4.2104993564518788E-3</v>
      </c>
      <c r="J7" s="1311">
        <v>4.0817589240530984E-3</v>
      </c>
      <c r="K7" s="1311">
        <v>2.7793493093150761E-3</v>
      </c>
      <c r="L7" s="1312">
        <v>4.3264563207426662E-3</v>
      </c>
    </row>
    <row r="8" spans="1:13" s="1104" customFormat="1" ht="14.25" x14ac:dyDescent="0.25">
      <c r="A8" s="1302"/>
      <c r="B8" s="1305" t="s">
        <v>300</v>
      </c>
      <c r="C8" s="1313">
        <v>-7.9510213557690637E-4</v>
      </c>
      <c r="D8" s="1313">
        <v>7.1049335752922289E-4</v>
      </c>
      <c r="E8" s="1313">
        <v>1.1740543058730954E-3</v>
      </c>
      <c r="F8" s="1313">
        <v>4.5080853082765191E-3</v>
      </c>
      <c r="G8" s="1313">
        <v>5.1291607207155946E-3</v>
      </c>
      <c r="H8" s="1313">
        <v>5.8648364542252798E-3</v>
      </c>
      <c r="I8" s="1313">
        <v>4.3513630737562698E-3</v>
      </c>
      <c r="J8" s="1313">
        <v>2.7793752140737446E-3</v>
      </c>
      <c r="K8" s="1313">
        <v>-3.967988204725346E-4</v>
      </c>
      <c r="L8" s="1314">
        <v>6.7739686353612523E-3</v>
      </c>
    </row>
    <row r="9" spans="1:13" s="1104" customFormat="1" ht="14.25" x14ac:dyDescent="0.25">
      <c r="A9" s="1302"/>
      <c r="B9" s="1306" t="s">
        <v>498</v>
      </c>
      <c r="C9" s="1313">
        <v>1.9365153939894762E-3</v>
      </c>
      <c r="D9" s="1313">
        <v>1.3477157405236504E-3</v>
      </c>
      <c r="E9" s="1313">
        <v>2.0747316585503247E-3</v>
      </c>
      <c r="F9" s="1313">
        <v>9.3440443872469211E-4</v>
      </c>
      <c r="G9" s="1313">
        <v>1.5599043460883776E-3</v>
      </c>
      <c r="H9" s="1313">
        <v>1.9126480922477243E-3</v>
      </c>
      <c r="I9" s="1313">
        <v>2.161078162675269E-3</v>
      </c>
      <c r="J9" s="1313">
        <v>-1.949994575816165E-3</v>
      </c>
      <c r="K9" s="1313">
        <v>-1.1094645985675333E-3</v>
      </c>
      <c r="L9" s="1314">
        <v>-1.7390694325173737E-3</v>
      </c>
    </row>
    <row r="10" spans="1:13" s="1104" customFormat="1" ht="20.25" customHeight="1" x14ac:dyDescent="0.25">
      <c r="A10" s="1299"/>
      <c r="B10" s="1307" t="s">
        <v>499</v>
      </c>
      <c r="C10" s="1315">
        <v>1.390120761947253E-3</v>
      </c>
      <c r="D10" s="1316">
        <v>2.8761830581430937E-3</v>
      </c>
      <c r="E10" s="1316">
        <v>2.3000428895584299E-3</v>
      </c>
      <c r="F10" s="1316">
        <v>3.7577566858007631E-3</v>
      </c>
      <c r="G10" s="1316">
        <v>3.8387212337608221E-3</v>
      </c>
      <c r="H10" s="1316">
        <v>3.9790375988765685E-3</v>
      </c>
      <c r="I10" s="1316">
        <v>3.9999076462840432E-3</v>
      </c>
      <c r="J10" s="1316">
        <v>3.272161940340535E-3</v>
      </c>
      <c r="K10" s="1316">
        <v>2.1105292139593237E-3</v>
      </c>
      <c r="L10" s="1317">
        <v>3.7901405192448581E-3</v>
      </c>
    </row>
    <row r="11" spans="1:13" x14ac:dyDescent="0.25">
      <c r="A11" s="1166"/>
      <c r="B11" s="1234"/>
      <c r="C11" s="1234"/>
      <c r="D11" s="1166"/>
      <c r="E11" s="1166"/>
      <c r="F11" s="1166"/>
      <c r="G11" s="1166"/>
    </row>
    <row r="12" spans="1:13" x14ac:dyDescent="0.25">
      <c r="A12" s="1166"/>
      <c r="B12" s="1234"/>
      <c r="C12" s="1166"/>
      <c r="D12" s="1234"/>
      <c r="E12" s="1166"/>
      <c r="F12" s="1166"/>
      <c r="G12" s="1166"/>
      <c r="H12" s="1166"/>
      <c r="I12" s="1166"/>
      <c r="J12" s="1166"/>
    </row>
    <row r="35" spans="1:1" ht="18.75" x14ac:dyDescent="0.3">
      <c r="A35"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zoomScaleNormal="100" workbookViewId="0">
      <selection activeCell="R29" sqref="R29"/>
    </sheetView>
  </sheetViews>
  <sheetFormatPr baseColWidth="10" defaultRowHeight="15" x14ac:dyDescent="0.25"/>
  <cols>
    <col min="1" max="1" width="13.140625" style="1164" bestFit="1" customWidth="1"/>
    <col min="2" max="2" width="23.5703125" style="1164" customWidth="1"/>
    <col min="3" max="8" width="8.42578125" style="1164" customWidth="1"/>
    <col min="9" max="9" width="8.140625" style="1164" bestFit="1" customWidth="1"/>
    <col min="10" max="10" width="11.42578125" style="1164"/>
    <col min="11" max="11" width="9.85546875" style="1164" customWidth="1"/>
    <col min="12" max="16384" width="11.42578125" style="1164"/>
  </cols>
  <sheetData>
    <row r="1" spans="1:12" x14ac:dyDescent="0.25">
      <c r="A1" s="1664" t="s">
        <v>969</v>
      </c>
      <c r="B1" s="1664"/>
      <c r="C1" s="1664"/>
      <c r="D1" s="1664"/>
      <c r="E1" s="1664"/>
      <c r="F1" s="1664"/>
      <c r="G1" s="1664"/>
      <c r="H1" s="1664"/>
      <c r="I1" s="1104"/>
      <c r="J1" s="1104"/>
      <c r="K1" s="1104"/>
      <c r="L1" s="1104"/>
    </row>
    <row r="2" spans="1:12" x14ac:dyDescent="0.25">
      <c r="A2" s="1664"/>
      <c r="B2" s="1664"/>
      <c r="C2" s="1664"/>
      <c r="D2" s="1664"/>
      <c r="E2" s="1664"/>
      <c r="F2" s="1664"/>
      <c r="G2" s="1664"/>
      <c r="H2" s="1664"/>
      <c r="I2" s="1104"/>
      <c r="J2" s="1104"/>
      <c r="K2" s="1104"/>
      <c r="L2" s="1104"/>
    </row>
    <row r="3" spans="1:12" x14ac:dyDescent="0.25">
      <c r="A3" s="2" t="s">
        <v>901</v>
      </c>
      <c r="B3" s="1215"/>
      <c r="C3" s="1215"/>
      <c r="D3" s="1216"/>
      <c r="E3" s="1166"/>
      <c r="F3" s="1166"/>
      <c r="G3" s="1166"/>
      <c r="H3" s="1166"/>
      <c r="I3" s="1104"/>
      <c r="J3" s="1104"/>
      <c r="K3" s="1104"/>
      <c r="L3" s="1104"/>
    </row>
    <row r="4" spans="1:12" x14ac:dyDescent="0.25">
      <c r="A4" s="1166"/>
      <c r="B4" s="1215"/>
      <c r="C4" s="1215"/>
      <c r="D4" s="1216"/>
      <c r="E4" s="1166"/>
      <c r="F4" s="1166"/>
      <c r="G4" s="1166"/>
      <c r="H4" s="1104"/>
      <c r="I4" s="1104"/>
      <c r="J4" s="1104"/>
    </row>
    <row r="5" spans="1:12" x14ac:dyDescent="0.25">
      <c r="A5" s="320"/>
      <c r="B5" s="320"/>
      <c r="C5" s="320"/>
      <c r="D5" s="320"/>
      <c r="E5" s="320"/>
      <c r="F5" s="320"/>
      <c r="G5" s="1298"/>
      <c r="H5" s="1104"/>
      <c r="I5" s="1104"/>
      <c r="J5" s="1104"/>
      <c r="K5" s="320"/>
    </row>
    <row r="6" spans="1:12" s="1104" customFormat="1" ht="14.25" x14ac:dyDescent="0.25">
      <c r="A6" s="1299"/>
      <c r="B6" s="1300"/>
      <c r="C6" s="1318">
        <v>2014</v>
      </c>
      <c r="D6" s="1318">
        <v>2015</v>
      </c>
      <c r="E6" s="1318">
        <v>2016</v>
      </c>
      <c r="F6" s="1318">
        <v>2017</v>
      </c>
      <c r="G6" s="1318">
        <v>2018</v>
      </c>
      <c r="H6" s="1318">
        <v>2019</v>
      </c>
      <c r="I6" s="1318">
        <v>2020</v>
      </c>
      <c r="J6" s="1318">
        <v>2021</v>
      </c>
    </row>
    <row r="7" spans="1:12" s="1104" customFormat="1" ht="14.25" x14ac:dyDescent="0.25">
      <c r="A7" s="1319"/>
      <c r="B7" s="1320" t="s">
        <v>497</v>
      </c>
      <c r="C7" s="1321">
        <v>0.69308409935656767</v>
      </c>
      <c r="D7" s="1321">
        <v>0.68410351041766659</v>
      </c>
      <c r="E7" s="1321">
        <v>0.69868074677240688</v>
      </c>
      <c r="F7" s="1321">
        <v>0.71943533627149203</v>
      </c>
      <c r="G7" s="1321">
        <v>0.73919645933612621</v>
      </c>
      <c r="H7" s="1321">
        <v>0.71774263113315095</v>
      </c>
      <c r="I7" s="1321">
        <v>0.69711444368604347</v>
      </c>
      <c r="J7" s="1322">
        <v>0.65581364536287012</v>
      </c>
    </row>
    <row r="8" spans="1:12" s="1104" customFormat="1" ht="14.25" x14ac:dyDescent="0.25">
      <c r="A8" s="1319"/>
      <c r="B8" s="1323" t="s">
        <v>300</v>
      </c>
      <c r="C8" s="1321">
        <v>0.74840272929651375</v>
      </c>
      <c r="D8" s="1321">
        <v>0.59856834771318179</v>
      </c>
      <c r="E8" s="1321">
        <v>0.6192833956392938</v>
      </c>
      <c r="F8" s="1321">
        <v>0.65900574209124307</v>
      </c>
      <c r="G8" s="1321">
        <v>0.76373796631854685</v>
      </c>
      <c r="H8" s="1321">
        <v>0.79831276997809308</v>
      </c>
      <c r="I8" s="1321">
        <v>0.80393369914569468</v>
      </c>
      <c r="J8" s="1322">
        <v>0.64182340049252318</v>
      </c>
    </row>
    <row r="9" spans="1:12" s="1104" customFormat="1" ht="14.25" x14ac:dyDescent="0.25">
      <c r="A9" s="1319"/>
      <c r="B9" s="1324" t="s">
        <v>498</v>
      </c>
      <c r="C9" s="1159">
        <v>0.68974660873729843</v>
      </c>
      <c r="D9" s="1159">
        <v>0.71419276836137002</v>
      </c>
      <c r="E9" s="1159">
        <v>0.70570189534694083</v>
      </c>
      <c r="F9" s="1159">
        <v>0.66284508386405294</v>
      </c>
      <c r="G9" s="1159">
        <v>0.65877425808613421</v>
      </c>
      <c r="H9" s="1159">
        <v>0.6105776852330923</v>
      </c>
      <c r="I9" s="1159">
        <v>0.93392108270480545</v>
      </c>
      <c r="J9" s="1304">
        <v>1.2362773192747709</v>
      </c>
    </row>
    <row r="10" spans="1:12" s="1104" customFormat="1" ht="24" customHeight="1" x14ac:dyDescent="0.25">
      <c r="A10" s="1299"/>
      <c r="B10" s="1325" t="s">
        <v>499</v>
      </c>
      <c r="C10" s="1326">
        <v>0.69009020872654026</v>
      </c>
      <c r="D10" s="1327">
        <v>0.68016964771038668</v>
      </c>
      <c r="E10" s="1327">
        <v>0.69397660103141967</v>
      </c>
      <c r="F10" s="1327">
        <v>0.71295285428107757</v>
      </c>
      <c r="G10" s="1327">
        <v>0.73651687099900498</v>
      </c>
      <c r="H10" s="1327">
        <v>0.71821007329903241</v>
      </c>
      <c r="I10" s="1327">
        <v>0.71145851671765592</v>
      </c>
      <c r="J10" s="1328">
        <v>0.66968910450266894</v>
      </c>
    </row>
    <row r="11" spans="1:12" x14ac:dyDescent="0.25">
      <c r="A11" s="1166"/>
      <c r="B11" s="1234"/>
      <c r="C11" s="1166"/>
      <c r="D11" s="1166"/>
      <c r="E11" s="1166"/>
      <c r="F11" s="1166"/>
      <c r="G11" s="1166"/>
    </row>
    <row r="12" spans="1:12" x14ac:dyDescent="0.25">
      <c r="A12" s="1166"/>
      <c r="B12" s="1166"/>
      <c r="C12" s="1234"/>
      <c r="D12" s="1166"/>
      <c r="E12" s="1166"/>
      <c r="F12" s="1166"/>
      <c r="G12" s="1166"/>
    </row>
    <row r="13" spans="1:12" x14ac:dyDescent="0.25">
      <c r="A13" s="1166"/>
      <c r="B13" s="1234"/>
      <c r="C13" s="1234"/>
      <c r="D13" s="1166"/>
      <c r="E13" s="1166"/>
      <c r="F13" s="1166"/>
      <c r="G13" s="1166"/>
    </row>
    <row r="33" spans="1:1" ht="18.75" x14ac:dyDescent="0.3">
      <c r="A33"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zoomScaleNormal="100" workbookViewId="0">
      <selection activeCell="R29" sqref="R29"/>
    </sheetView>
  </sheetViews>
  <sheetFormatPr baseColWidth="10" defaultRowHeight="15" x14ac:dyDescent="0.25"/>
  <sheetData>
    <row r="1" spans="1:12" ht="15" customHeight="1" x14ac:dyDescent="0.25">
      <c r="A1" s="1664" t="s">
        <v>970</v>
      </c>
      <c r="B1" s="1664"/>
      <c r="C1" s="1664"/>
      <c r="D1" s="1664"/>
      <c r="E1" s="1664"/>
      <c r="F1" s="1664"/>
      <c r="G1" s="1664"/>
      <c r="H1" s="1664"/>
      <c r="I1" s="1057"/>
      <c r="J1" s="1057"/>
      <c r="K1" s="1057"/>
      <c r="L1" s="1057"/>
    </row>
    <row r="2" spans="1:12" ht="15" customHeight="1" x14ac:dyDescent="0.25">
      <c r="A2" s="1664"/>
      <c r="B2" s="1664"/>
      <c r="C2" s="1664"/>
      <c r="D2" s="1664"/>
      <c r="E2" s="1664"/>
      <c r="F2" s="1664"/>
      <c r="G2" s="1664"/>
      <c r="H2" s="1664"/>
      <c r="I2" s="1057"/>
      <c r="J2" s="1057"/>
      <c r="K2" s="1057"/>
      <c r="L2" s="1057"/>
    </row>
    <row r="3" spans="1:12" x14ac:dyDescent="0.25">
      <c r="A3" s="2" t="s">
        <v>901</v>
      </c>
      <c r="B3" s="219"/>
      <c r="C3" s="219"/>
      <c r="D3" s="219"/>
      <c r="E3" s="219"/>
      <c r="F3" s="219"/>
      <c r="G3" s="219"/>
      <c r="H3" s="219"/>
      <c r="I3" s="1057"/>
      <c r="J3" s="1057"/>
      <c r="K3" s="1057"/>
      <c r="L3" s="1057"/>
    </row>
    <row r="4" spans="1:12" x14ac:dyDescent="0.25">
      <c r="A4" s="219"/>
      <c r="B4" s="219"/>
      <c r="C4" s="219"/>
      <c r="D4" s="219"/>
      <c r="E4" s="219"/>
      <c r="F4" s="219"/>
      <c r="G4" s="219"/>
      <c r="H4" s="219"/>
      <c r="I4" s="1057"/>
      <c r="J4" s="1057"/>
      <c r="K4" s="1057"/>
      <c r="L4" s="1057"/>
    </row>
    <row r="5" spans="1:12" s="1057" customFormat="1" ht="14.25" x14ac:dyDescent="0.25">
      <c r="A5" s="1065"/>
      <c r="B5" s="1065"/>
      <c r="C5" s="1065"/>
      <c r="D5" s="1065"/>
      <c r="E5" s="1065"/>
      <c r="F5" s="1065"/>
      <c r="G5" s="1065"/>
      <c r="H5" s="1065"/>
      <c r="I5" s="1065"/>
      <c r="J5" s="1065"/>
      <c r="K5" s="1065"/>
      <c r="L5" s="1065"/>
    </row>
    <row r="6" spans="1:12" s="1057" customFormat="1" ht="14.25" x14ac:dyDescent="0.25">
      <c r="A6" s="1065"/>
      <c r="B6" s="1329">
        <v>2015</v>
      </c>
      <c r="C6" s="1330">
        <v>2016</v>
      </c>
      <c r="D6" s="1330">
        <v>2017</v>
      </c>
      <c r="E6" s="1330">
        <v>2018</v>
      </c>
      <c r="F6" s="1330">
        <v>2019</v>
      </c>
      <c r="G6" s="1330">
        <v>2020</v>
      </c>
      <c r="H6" s="1331">
        <v>2021</v>
      </c>
      <c r="I6" s="1065"/>
      <c r="J6" s="1065"/>
      <c r="K6" s="1065"/>
      <c r="L6" s="1065"/>
    </row>
    <row r="7" spans="1:12" s="1057" customFormat="1" ht="14.25" x14ac:dyDescent="0.25">
      <c r="A7" s="1332" t="s">
        <v>531</v>
      </c>
      <c r="B7" s="1333">
        <v>321.65555948409997</v>
      </c>
      <c r="C7" s="1334">
        <v>361.9970086348481</v>
      </c>
      <c r="D7" s="1334">
        <v>370.12536058379914</v>
      </c>
      <c r="E7" s="1334">
        <v>390.17059120968838</v>
      </c>
      <c r="F7" s="1334">
        <v>424.30104505293514</v>
      </c>
      <c r="G7" s="1334">
        <v>452.71402325938544</v>
      </c>
      <c r="H7" s="1335">
        <v>472.81594739204382</v>
      </c>
      <c r="I7" s="1065"/>
      <c r="J7" s="1065"/>
      <c r="K7" s="1065"/>
      <c r="L7" s="1065"/>
    </row>
    <row r="8" spans="1:12" s="1057" customFormat="1" ht="14.25" x14ac:dyDescent="0.25">
      <c r="A8" s="1336" t="s">
        <v>532</v>
      </c>
      <c r="B8" s="1333">
        <v>30.115902621300052</v>
      </c>
      <c r="C8" s="1337">
        <v>32.446786731360021</v>
      </c>
      <c r="D8" s="1337">
        <v>27.38370019540168</v>
      </c>
      <c r="E8" s="1337">
        <v>28.865942146089999</v>
      </c>
      <c r="F8" s="1337">
        <v>25.984185519410001</v>
      </c>
      <c r="G8" s="1337">
        <v>28.280051577320002</v>
      </c>
      <c r="H8" s="1338">
        <v>25.032954356652279</v>
      </c>
      <c r="I8" s="1065"/>
      <c r="J8" s="1065"/>
      <c r="K8" s="1065"/>
      <c r="L8" s="1065"/>
    </row>
    <row r="9" spans="1:12" s="1057" customFormat="1" ht="14.25" x14ac:dyDescent="0.25">
      <c r="A9" s="1336" t="s">
        <v>521</v>
      </c>
      <c r="B9" s="1333">
        <v>66.421925375000001</v>
      </c>
      <c r="C9" s="1337">
        <v>67.413570960680062</v>
      </c>
      <c r="D9" s="1337">
        <v>62.180629289220008</v>
      </c>
      <c r="E9" s="1337">
        <v>64.556244309530001</v>
      </c>
      <c r="F9" s="1337">
        <v>67.684686955290459</v>
      </c>
      <c r="G9" s="1337">
        <v>68.856080374409075</v>
      </c>
      <c r="H9" s="1338">
        <v>75.773376755463033</v>
      </c>
      <c r="I9" s="1065"/>
      <c r="J9" s="1065"/>
      <c r="K9" s="1065"/>
      <c r="L9" s="1065"/>
    </row>
    <row r="10" spans="1:12" s="1057" customFormat="1" ht="14.25" x14ac:dyDescent="0.25">
      <c r="A10" s="1339" t="s">
        <v>214</v>
      </c>
      <c r="B10" s="1340">
        <v>418.19338748040002</v>
      </c>
      <c r="C10" s="1341">
        <v>461.85736632688815</v>
      </c>
      <c r="D10" s="1341">
        <v>459.68969006842082</v>
      </c>
      <c r="E10" s="1341">
        <v>483.5927776653084</v>
      </c>
      <c r="F10" s="1341">
        <v>517.96991752763563</v>
      </c>
      <c r="G10" s="1341">
        <v>549.8501552111145</v>
      </c>
      <c r="H10" s="1342">
        <v>573.62227850415911</v>
      </c>
      <c r="I10" s="1065"/>
      <c r="J10" s="1065"/>
      <c r="K10" s="1065"/>
      <c r="L10" s="1065"/>
    </row>
    <row r="11" spans="1:12" s="1057" customFormat="1" ht="14.25" x14ac:dyDescent="0.25">
      <c r="A11" s="1065"/>
      <c r="B11" s="1065"/>
      <c r="C11" s="1065"/>
      <c r="D11" s="1065"/>
      <c r="E11" s="1065"/>
      <c r="F11" s="1065"/>
      <c r="G11" s="1065"/>
      <c r="H11" s="1065"/>
      <c r="I11" s="1065"/>
      <c r="J11" s="1065"/>
      <c r="K11" s="1065"/>
      <c r="L11" s="1065"/>
    </row>
    <row r="12" spans="1:12" x14ac:dyDescent="0.25">
      <c r="A12" s="219"/>
      <c r="B12" s="219"/>
      <c r="C12" s="219"/>
      <c r="D12" s="219"/>
      <c r="E12" s="219"/>
      <c r="F12" s="219"/>
      <c r="G12" s="219"/>
      <c r="H12" s="219"/>
      <c r="I12" s="219"/>
      <c r="J12" s="219"/>
      <c r="K12" s="219"/>
      <c r="L12" s="219"/>
    </row>
    <row r="13" spans="1:12" x14ac:dyDescent="0.25">
      <c r="A13" s="219"/>
      <c r="B13" s="219"/>
      <c r="C13" s="219"/>
      <c r="D13" s="219"/>
      <c r="E13" s="219"/>
      <c r="F13" s="219"/>
      <c r="G13" s="219"/>
      <c r="H13" s="219"/>
      <c r="I13" s="219"/>
      <c r="J13" s="219"/>
      <c r="K13" s="219"/>
      <c r="L13" s="219"/>
    </row>
    <row r="14" spans="1:12" x14ac:dyDescent="0.25">
      <c r="A14" s="219"/>
      <c r="B14" s="219"/>
      <c r="C14" s="219"/>
      <c r="D14" s="219"/>
      <c r="E14" s="219"/>
      <c r="F14" s="219"/>
      <c r="G14" s="219"/>
      <c r="H14" s="219"/>
      <c r="I14" s="219"/>
      <c r="J14" s="219"/>
      <c r="K14" s="219"/>
      <c r="L14" s="219"/>
    </row>
    <row r="15" spans="1:12" x14ac:dyDescent="0.25">
      <c r="A15" s="219"/>
      <c r="B15" s="219"/>
      <c r="C15" s="219"/>
      <c r="D15" s="219"/>
      <c r="E15" s="219"/>
      <c r="F15" s="219"/>
      <c r="G15" s="219"/>
      <c r="H15" s="219"/>
      <c r="I15" s="219"/>
      <c r="J15" s="219"/>
      <c r="K15" s="219"/>
      <c r="L15" s="219"/>
    </row>
    <row r="16" spans="1:12" x14ac:dyDescent="0.25">
      <c r="A16" s="219"/>
      <c r="B16" s="219"/>
      <c r="C16" s="219"/>
      <c r="D16" s="219"/>
      <c r="E16" s="219"/>
      <c r="F16" s="219"/>
      <c r="G16" s="219"/>
      <c r="H16" s="219"/>
      <c r="I16" s="219"/>
      <c r="J16" s="219"/>
      <c r="K16" s="219"/>
      <c r="L16" s="219"/>
    </row>
    <row r="17" spans="1:12" x14ac:dyDescent="0.25">
      <c r="A17" s="219"/>
      <c r="B17" s="219"/>
      <c r="C17" s="219"/>
      <c r="D17" s="219"/>
      <c r="E17" s="219"/>
      <c r="F17" s="219"/>
      <c r="G17" s="219"/>
      <c r="H17" s="219"/>
      <c r="I17" s="219"/>
      <c r="J17" s="219"/>
      <c r="K17" s="219"/>
      <c r="L17" s="219"/>
    </row>
    <row r="18" spans="1:12" x14ac:dyDescent="0.25">
      <c r="A18" s="219"/>
      <c r="B18" s="219"/>
      <c r="C18" s="219"/>
      <c r="D18" s="219"/>
      <c r="E18" s="219"/>
      <c r="F18" s="219"/>
      <c r="G18" s="219"/>
      <c r="H18" s="219"/>
      <c r="I18" s="219"/>
      <c r="J18" s="219"/>
      <c r="K18" s="219"/>
      <c r="L18" s="219"/>
    </row>
    <row r="19" spans="1:12" x14ac:dyDescent="0.25">
      <c r="A19" s="219"/>
      <c r="B19" s="219"/>
      <c r="C19" s="219"/>
      <c r="D19" s="219"/>
      <c r="E19" s="219"/>
      <c r="F19" s="219"/>
      <c r="G19" s="219"/>
      <c r="H19" s="219"/>
      <c r="I19" s="219"/>
      <c r="J19" s="219"/>
      <c r="K19" s="219"/>
      <c r="L19" s="219"/>
    </row>
    <row r="20" spans="1:12" x14ac:dyDescent="0.25">
      <c r="A20" s="219"/>
      <c r="B20" s="219"/>
      <c r="C20" s="219"/>
      <c r="D20" s="219"/>
      <c r="E20" s="219"/>
      <c r="F20" s="219"/>
      <c r="G20" s="219"/>
      <c r="H20" s="219"/>
      <c r="I20" s="219"/>
      <c r="J20" s="219"/>
      <c r="K20" s="219"/>
      <c r="L20" s="219"/>
    </row>
    <row r="21" spans="1:12" x14ac:dyDescent="0.25">
      <c r="A21" s="219"/>
      <c r="B21" s="219"/>
      <c r="C21" s="219"/>
      <c r="D21" s="219"/>
      <c r="E21" s="219"/>
      <c r="F21" s="219"/>
      <c r="G21" s="219"/>
      <c r="H21" s="219"/>
      <c r="I21" s="219"/>
      <c r="J21" s="219"/>
      <c r="K21" s="219"/>
      <c r="L21" s="219"/>
    </row>
    <row r="22" spans="1:12" x14ac:dyDescent="0.25">
      <c r="A22" s="219"/>
      <c r="B22" s="219"/>
      <c r="C22" s="219"/>
      <c r="D22" s="219"/>
      <c r="E22" s="219"/>
      <c r="F22" s="219"/>
      <c r="G22" s="219"/>
      <c r="H22" s="219"/>
      <c r="I22" s="219"/>
      <c r="J22" s="219"/>
      <c r="K22" s="219"/>
      <c r="L22" s="219"/>
    </row>
    <row r="23" spans="1:12" x14ac:dyDescent="0.25">
      <c r="A23" s="219"/>
      <c r="B23" s="219"/>
      <c r="C23" s="219"/>
      <c r="D23" s="219"/>
      <c r="E23" s="219"/>
      <c r="F23" s="219"/>
      <c r="G23" s="219"/>
      <c r="H23" s="219"/>
      <c r="I23" s="219"/>
      <c r="J23" s="219"/>
      <c r="K23" s="219"/>
      <c r="L23" s="219"/>
    </row>
    <row r="33" spans="1:1" ht="18.75" x14ac:dyDescent="0.3">
      <c r="A33"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4"/>
  <sheetViews>
    <sheetView showGridLines="0" zoomScaleNormal="100" workbookViewId="0">
      <selection sqref="A1:H2"/>
    </sheetView>
  </sheetViews>
  <sheetFormatPr baseColWidth="10" defaultRowHeight="15" x14ac:dyDescent="0.25"/>
  <cols>
    <col min="1" max="1" width="42.28515625" customWidth="1"/>
    <col min="2" max="33" width="9" customWidth="1"/>
    <col min="34" max="35" width="11.42578125" customWidth="1"/>
  </cols>
  <sheetData>
    <row r="1" spans="1:60" x14ac:dyDescent="0.25">
      <c r="A1" s="1664" t="s">
        <v>900</v>
      </c>
      <c r="B1" s="1664"/>
      <c r="C1" s="1664"/>
      <c r="D1" s="1664"/>
      <c r="E1" s="1664"/>
      <c r="F1" s="1664"/>
      <c r="G1" s="1664"/>
      <c r="H1" s="1664"/>
    </row>
    <row r="2" spans="1:60" x14ac:dyDescent="0.25">
      <c r="A2" s="1664"/>
      <c r="B2" s="1664"/>
      <c r="C2" s="1664"/>
      <c r="D2" s="1664"/>
      <c r="E2" s="1664"/>
      <c r="F2" s="1664"/>
      <c r="G2" s="1664"/>
      <c r="H2" s="1664"/>
    </row>
    <row r="3" spans="1:60" x14ac:dyDescent="0.25">
      <c r="A3" s="1058" t="s">
        <v>901</v>
      </c>
      <c r="B3" s="219"/>
      <c r="C3" s="219"/>
      <c r="D3" s="219"/>
      <c r="E3" s="219"/>
      <c r="F3" s="219"/>
      <c r="G3" s="219"/>
      <c r="H3" s="219"/>
    </row>
    <row r="4" spans="1:60" x14ac:dyDescent="0.25">
      <c r="A4" s="219"/>
      <c r="B4" s="219"/>
      <c r="C4" s="219"/>
      <c r="D4" s="219"/>
      <c r="E4" s="219"/>
      <c r="F4" s="219"/>
      <c r="G4" s="219"/>
      <c r="H4" s="219"/>
      <c r="J4" s="219"/>
      <c r="K4" s="1059"/>
    </row>
    <row r="5" spans="1:60" x14ac:dyDescent="0.25">
      <c r="A5" s="219"/>
      <c r="B5" s="219"/>
      <c r="C5" s="219"/>
      <c r="D5" s="219"/>
      <c r="E5" s="219"/>
      <c r="F5" s="219"/>
      <c r="G5" s="219"/>
      <c r="H5" s="219"/>
      <c r="J5" s="219"/>
      <c r="K5" s="1059"/>
    </row>
    <row r="6" spans="1:60" s="1057" customFormat="1" ht="42.75" x14ac:dyDescent="0.25">
      <c r="A6" s="1060"/>
      <c r="B6" s="1061">
        <v>1991</v>
      </c>
      <c r="C6" s="1061">
        <v>1992</v>
      </c>
      <c r="D6" s="1061">
        <v>1993</v>
      </c>
      <c r="E6" s="1061">
        <v>1994</v>
      </c>
      <c r="F6" s="1061">
        <v>1995</v>
      </c>
      <c r="G6" s="1061">
        <v>1996</v>
      </c>
      <c r="H6" s="1061">
        <v>1997</v>
      </c>
      <c r="I6" s="1061">
        <v>1998</v>
      </c>
      <c r="J6" s="1061">
        <v>1999</v>
      </c>
      <c r="K6" s="1061">
        <v>2000</v>
      </c>
      <c r="L6" s="1061">
        <v>2001</v>
      </c>
      <c r="M6" s="1061">
        <v>2002</v>
      </c>
      <c r="N6" s="1061">
        <v>2003</v>
      </c>
      <c r="O6" s="1061">
        <v>2004</v>
      </c>
      <c r="P6" s="1061">
        <v>2005</v>
      </c>
      <c r="Q6" s="1061">
        <v>2006</v>
      </c>
      <c r="R6" s="1061">
        <v>2007</v>
      </c>
      <c r="S6" s="1061">
        <v>2008</v>
      </c>
      <c r="T6" s="1061">
        <v>2009</v>
      </c>
      <c r="U6" s="1061">
        <v>2010</v>
      </c>
      <c r="V6" s="1061">
        <v>2011</v>
      </c>
      <c r="W6" s="1061">
        <v>2012</v>
      </c>
      <c r="X6" s="1061">
        <v>2013</v>
      </c>
      <c r="Y6" s="1061">
        <v>2014</v>
      </c>
      <c r="Z6" s="1061">
        <v>2015</v>
      </c>
      <c r="AA6" s="1061">
        <v>2016</v>
      </c>
      <c r="AB6" s="1061">
        <v>2017</v>
      </c>
      <c r="AC6" s="1061">
        <v>2018</v>
      </c>
      <c r="AD6" s="1062">
        <v>2019</v>
      </c>
      <c r="AE6" s="1062">
        <v>2020</v>
      </c>
      <c r="AF6" s="1062">
        <v>2021</v>
      </c>
      <c r="AG6" s="1063" t="s">
        <v>902</v>
      </c>
      <c r="AH6" s="1064"/>
      <c r="AI6" s="1065"/>
      <c r="AJ6" s="1065"/>
    </row>
    <row r="7" spans="1:60" s="1057" customFormat="1" ht="14.25" x14ac:dyDescent="0.25">
      <c r="A7" s="1066" t="s">
        <v>210</v>
      </c>
      <c r="B7" s="1067">
        <v>1863</v>
      </c>
      <c r="C7" s="1067">
        <v>1736</v>
      </c>
      <c r="D7" s="1067">
        <v>1674</v>
      </c>
      <c r="E7" s="1067">
        <v>1632</v>
      </c>
      <c r="F7" s="1067">
        <v>1469</v>
      </c>
      <c r="G7" s="1067">
        <v>1411</v>
      </c>
      <c r="H7" s="1067">
        <v>1300</v>
      </c>
      <c r="I7" s="1067">
        <v>1242</v>
      </c>
      <c r="J7" s="1067">
        <v>1176</v>
      </c>
      <c r="K7" s="1067">
        <v>1118</v>
      </c>
      <c r="L7" s="1067">
        <v>1070</v>
      </c>
      <c r="M7" s="1067">
        <v>1014</v>
      </c>
      <c r="N7" s="1067">
        <v>964</v>
      </c>
      <c r="O7" s="1067">
        <v>918</v>
      </c>
      <c r="P7" s="1067">
        <v>883</v>
      </c>
      <c r="Q7" s="1067">
        <v>852</v>
      </c>
      <c r="R7" s="1067">
        <v>776</v>
      </c>
      <c r="S7" s="1067">
        <v>750</v>
      </c>
      <c r="T7" s="1067">
        <v>733</v>
      </c>
      <c r="U7" s="1067">
        <v>707</v>
      </c>
      <c r="V7" s="1067">
        <v>680</v>
      </c>
      <c r="W7" s="1067">
        <v>659</v>
      </c>
      <c r="X7" s="1067">
        <v>639</v>
      </c>
      <c r="Y7" s="1067">
        <v>490</v>
      </c>
      <c r="Z7" s="1067">
        <v>472</v>
      </c>
      <c r="AA7" s="1067">
        <v>444</v>
      </c>
      <c r="AB7" s="1067">
        <v>424</v>
      </c>
      <c r="AC7" s="1067">
        <v>414</v>
      </c>
      <c r="AD7" s="1067">
        <v>424</v>
      </c>
      <c r="AE7" s="1067">
        <v>413</v>
      </c>
      <c r="AF7" s="1067">
        <v>403</v>
      </c>
      <c r="AG7" s="1068">
        <f t="shared" ref="AG7:AG13" si="0">IF((AF7-AE7)&gt;0,"+"&amp;ROUND(AF7-AE7,0),(AF7-AE7))</f>
        <v>-10</v>
      </c>
      <c r="AH7" s="1069"/>
      <c r="AI7" s="1070"/>
      <c r="AJ7" s="1070"/>
      <c r="AK7" s="1071"/>
      <c r="AL7" s="1071"/>
      <c r="AM7" s="1071"/>
      <c r="AN7" s="1071"/>
      <c r="AO7" s="1071"/>
      <c r="AP7" s="1071"/>
      <c r="AQ7" s="1071"/>
      <c r="AR7" s="1071"/>
      <c r="AS7" s="1071"/>
      <c r="AT7" s="1071"/>
      <c r="AU7" s="1071"/>
      <c r="AV7" s="1071"/>
      <c r="AW7" s="1071"/>
      <c r="AX7" s="1071"/>
      <c r="AY7" s="1071"/>
      <c r="AZ7" s="1071"/>
      <c r="BA7" s="1071"/>
      <c r="BB7" s="1071"/>
      <c r="BC7" s="1071"/>
      <c r="BD7" s="1071"/>
      <c r="BE7" s="1071"/>
      <c r="BF7" s="1071"/>
      <c r="BG7" s="1071"/>
      <c r="BH7" s="1071"/>
    </row>
    <row r="8" spans="1:60" s="1057" customFormat="1" ht="14.25" x14ac:dyDescent="0.25">
      <c r="A8" s="1072" t="s">
        <v>211</v>
      </c>
      <c r="B8" s="1073">
        <v>0</v>
      </c>
      <c r="C8" s="1073">
        <v>0</v>
      </c>
      <c r="D8" s="1073">
        <v>0</v>
      </c>
      <c r="E8" s="1073">
        <v>0</v>
      </c>
      <c r="F8" s="1073">
        <v>0</v>
      </c>
      <c r="G8" s="1073">
        <v>0</v>
      </c>
      <c r="H8" s="1073">
        <v>0</v>
      </c>
      <c r="I8" s="1073">
        <v>0</v>
      </c>
      <c r="J8" s="1073">
        <v>0</v>
      </c>
      <c r="K8" s="1073">
        <v>0</v>
      </c>
      <c r="L8" s="1073">
        <v>0</v>
      </c>
      <c r="M8" s="1073">
        <v>0</v>
      </c>
      <c r="N8" s="1073">
        <v>0</v>
      </c>
      <c r="O8" s="1073">
        <v>0</v>
      </c>
      <c r="P8" s="1073">
        <v>0</v>
      </c>
      <c r="Q8" s="1073">
        <v>0</v>
      </c>
      <c r="R8" s="1073">
        <v>0</v>
      </c>
      <c r="S8" s="1073">
        <v>0</v>
      </c>
      <c r="T8" s="1073">
        <v>0</v>
      </c>
      <c r="U8" s="1073">
        <v>0</v>
      </c>
      <c r="V8" s="1073">
        <v>0</v>
      </c>
      <c r="W8" s="1073">
        <v>0</v>
      </c>
      <c r="X8" s="1073">
        <v>0</v>
      </c>
      <c r="Y8" s="1073">
        <v>134</v>
      </c>
      <c r="Z8" s="1073">
        <v>175</v>
      </c>
      <c r="AA8" s="1073">
        <v>178</v>
      </c>
      <c r="AB8" s="1073">
        <v>181</v>
      </c>
      <c r="AC8" s="1073">
        <v>175</v>
      </c>
      <c r="AD8" s="1073">
        <v>163</v>
      </c>
      <c r="AE8" s="1073">
        <v>156</v>
      </c>
      <c r="AF8" s="1073">
        <v>151</v>
      </c>
      <c r="AG8" s="1068">
        <f t="shared" si="0"/>
        <v>-5</v>
      </c>
      <c r="AH8" s="1069"/>
      <c r="AI8" s="1074"/>
      <c r="AJ8" s="1074"/>
      <c r="AK8" s="1074"/>
      <c r="AL8" s="1074"/>
      <c r="AM8" s="1075"/>
      <c r="AN8" s="1074"/>
      <c r="AO8" s="1074"/>
      <c r="AP8" s="1074"/>
      <c r="AQ8" s="1074"/>
      <c r="AR8" s="1074"/>
      <c r="AS8" s="1075"/>
      <c r="AT8" s="1074"/>
      <c r="AU8" s="1074"/>
      <c r="AV8" s="1074"/>
      <c r="AW8" s="1074"/>
      <c r="AX8" s="1074"/>
      <c r="AY8" s="1075"/>
      <c r="AZ8" s="1074"/>
      <c r="BA8" s="1074"/>
      <c r="BB8" s="1074"/>
      <c r="BC8" s="1074"/>
      <c r="BD8" s="1074"/>
      <c r="BE8" s="1075"/>
      <c r="BF8" s="1074"/>
      <c r="BG8" s="1074"/>
      <c r="BH8" s="1074"/>
    </row>
    <row r="9" spans="1:60" s="1078" customFormat="1" ht="14.25" x14ac:dyDescent="0.25">
      <c r="A9" s="1066" t="s">
        <v>193</v>
      </c>
      <c r="B9" s="1067">
        <v>0</v>
      </c>
      <c r="C9" s="1067">
        <v>0</v>
      </c>
      <c r="D9" s="1067">
        <v>0</v>
      </c>
      <c r="E9" s="1067">
        <v>0</v>
      </c>
      <c r="F9" s="1067">
        <v>0</v>
      </c>
      <c r="G9" s="1067">
        <v>129</v>
      </c>
      <c r="H9" s="1067">
        <v>189</v>
      </c>
      <c r="I9" s="1067">
        <v>172</v>
      </c>
      <c r="J9" s="1067">
        <v>172</v>
      </c>
      <c r="K9" s="1067">
        <v>184</v>
      </c>
      <c r="L9" s="1067">
        <v>188</v>
      </c>
      <c r="M9" s="1067">
        <v>168</v>
      </c>
      <c r="N9" s="1067">
        <v>166</v>
      </c>
      <c r="O9" s="1067">
        <v>152</v>
      </c>
      <c r="P9" s="1067">
        <v>146</v>
      </c>
      <c r="Q9" s="1067">
        <v>145</v>
      </c>
      <c r="R9" s="1067">
        <v>149</v>
      </c>
      <c r="S9" s="1067">
        <v>155</v>
      </c>
      <c r="T9" s="1067">
        <v>151</v>
      </c>
      <c r="U9" s="1067">
        <v>156</v>
      </c>
      <c r="V9" s="1067">
        <v>150</v>
      </c>
      <c r="W9" s="1067">
        <v>143</v>
      </c>
      <c r="X9" s="1067">
        <v>137</v>
      </c>
      <c r="Y9" s="1067">
        <v>130</v>
      </c>
      <c r="Z9" s="1067">
        <v>132</v>
      </c>
      <c r="AA9" s="1067">
        <v>131</v>
      </c>
      <c r="AB9" s="1067">
        <v>132</v>
      </c>
      <c r="AC9" s="1067">
        <v>146</v>
      </c>
      <c r="AD9" s="1067">
        <v>152</v>
      </c>
      <c r="AE9" s="1067">
        <v>149</v>
      </c>
      <c r="AF9" s="1067">
        <v>135</v>
      </c>
      <c r="AG9" s="1068">
        <f t="shared" si="0"/>
        <v>-14</v>
      </c>
      <c r="AH9" s="1069"/>
      <c r="AI9" s="1074"/>
      <c r="AJ9" s="1074"/>
      <c r="AK9" s="1076"/>
      <c r="AL9" s="1076"/>
      <c r="AM9" s="1077"/>
      <c r="AN9" s="1076"/>
      <c r="AO9" s="1076"/>
      <c r="AP9" s="1076"/>
      <c r="AQ9" s="1076"/>
      <c r="AR9" s="1076"/>
      <c r="AS9" s="1077"/>
      <c r="AT9" s="1076"/>
      <c r="AU9" s="1076"/>
      <c r="AV9" s="1076"/>
      <c r="AW9" s="1076"/>
      <c r="AX9" s="1076"/>
      <c r="AY9" s="1077"/>
      <c r="AZ9" s="1076"/>
      <c r="BA9" s="1076"/>
      <c r="BB9" s="1076"/>
      <c r="BC9" s="1076"/>
      <c r="BD9" s="1076"/>
      <c r="BE9" s="1077"/>
      <c r="BF9" s="1076"/>
      <c r="BG9" s="1076"/>
      <c r="BH9" s="1076"/>
    </row>
    <row r="10" spans="1:60" s="1078" customFormat="1" ht="14.25" x14ac:dyDescent="0.25">
      <c r="A10" s="1072" t="s">
        <v>212</v>
      </c>
      <c r="B10" s="1073">
        <v>0</v>
      </c>
      <c r="C10" s="1073">
        <v>0</v>
      </c>
      <c r="D10" s="1073">
        <v>0</v>
      </c>
      <c r="E10" s="1073">
        <v>0</v>
      </c>
      <c r="F10" s="1073">
        <v>0</v>
      </c>
      <c r="G10" s="1073">
        <v>0</v>
      </c>
      <c r="H10" s="1073">
        <v>0</v>
      </c>
      <c r="I10" s="1073">
        <v>0</v>
      </c>
      <c r="J10" s="1073">
        <v>0</v>
      </c>
      <c r="K10" s="1073">
        <v>0</v>
      </c>
      <c r="L10" s="1073">
        <v>0</v>
      </c>
      <c r="M10" s="1073">
        <v>0</v>
      </c>
      <c r="N10" s="1073">
        <v>0</v>
      </c>
      <c r="O10" s="1073">
        <v>0</v>
      </c>
      <c r="P10" s="1073">
        <v>0</v>
      </c>
      <c r="Q10" s="1073">
        <v>0</v>
      </c>
      <c r="R10" s="1073">
        <v>0</v>
      </c>
      <c r="S10" s="1073">
        <v>0</v>
      </c>
      <c r="T10" s="1073">
        <v>0</v>
      </c>
      <c r="U10" s="1073">
        <v>0</v>
      </c>
      <c r="V10" s="1073">
        <v>0</v>
      </c>
      <c r="W10" s="1073">
        <v>0</v>
      </c>
      <c r="X10" s="1073">
        <v>3</v>
      </c>
      <c r="Y10" s="1073">
        <v>5</v>
      </c>
      <c r="Z10" s="1073">
        <v>7</v>
      </c>
      <c r="AA10" s="1073">
        <v>8</v>
      </c>
      <c r="AB10" s="1073">
        <v>12</v>
      </c>
      <c r="AC10" s="1073">
        <v>16</v>
      </c>
      <c r="AD10" s="1073">
        <v>21</v>
      </c>
      <c r="AE10" s="1073">
        <v>21</v>
      </c>
      <c r="AF10" s="1073">
        <v>21</v>
      </c>
      <c r="AG10" s="1068">
        <f t="shared" si="0"/>
        <v>0</v>
      </c>
      <c r="AH10" s="1069"/>
      <c r="AI10" s="1074"/>
      <c r="AJ10" s="1074"/>
      <c r="AK10" s="1076"/>
      <c r="AL10" s="1076"/>
      <c r="AM10" s="1077"/>
      <c r="AN10" s="1076"/>
      <c r="AO10" s="1076"/>
      <c r="AP10" s="1076"/>
      <c r="AQ10" s="1076"/>
      <c r="AR10" s="1076"/>
      <c r="AS10" s="1077"/>
      <c r="AT10" s="1076"/>
      <c r="AU10" s="1076"/>
      <c r="AV10" s="1076"/>
      <c r="AW10" s="1076"/>
      <c r="AX10" s="1076"/>
      <c r="AY10" s="1077"/>
      <c r="AZ10" s="1076"/>
      <c r="BA10" s="1076"/>
      <c r="BB10" s="1076"/>
      <c r="BC10" s="1076"/>
      <c r="BD10" s="1076"/>
      <c r="BE10" s="1077"/>
      <c r="BF10" s="1076"/>
      <c r="BG10" s="1076"/>
      <c r="BH10" s="1076"/>
    </row>
    <row r="11" spans="1:60" s="1078" customFormat="1" ht="14.25" x14ac:dyDescent="0.25">
      <c r="A11" s="1066" t="s">
        <v>213</v>
      </c>
      <c r="B11" s="1067">
        <v>0</v>
      </c>
      <c r="C11" s="1067">
        <v>0</v>
      </c>
      <c r="D11" s="1067">
        <v>0</v>
      </c>
      <c r="E11" s="1067">
        <v>0</v>
      </c>
      <c r="F11" s="1067">
        <v>0</v>
      </c>
      <c r="G11" s="1067">
        <v>0</v>
      </c>
      <c r="H11" s="1067">
        <v>0</v>
      </c>
      <c r="I11" s="1067">
        <v>0</v>
      </c>
      <c r="J11" s="1067">
        <v>0</v>
      </c>
      <c r="K11" s="1067">
        <v>0</v>
      </c>
      <c r="L11" s="1067">
        <v>0</v>
      </c>
      <c r="M11" s="1067">
        <v>0</v>
      </c>
      <c r="N11" s="1067">
        <v>0</v>
      </c>
      <c r="O11" s="1067">
        <v>0</v>
      </c>
      <c r="P11" s="1067">
        <v>0</v>
      </c>
      <c r="Q11" s="1067">
        <v>0</v>
      </c>
      <c r="R11" s="1067">
        <v>0</v>
      </c>
      <c r="S11" s="1067">
        <v>0</v>
      </c>
      <c r="T11" s="1067">
        <v>0</v>
      </c>
      <c r="U11" s="1067">
        <v>4</v>
      </c>
      <c r="V11" s="1067">
        <v>16</v>
      </c>
      <c r="W11" s="1067">
        <v>22</v>
      </c>
      <c r="X11" s="1067">
        <v>27</v>
      </c>
      <c r="Y11" s="1067">
        <v>33</v>
      </c>
      <c r="Z11" s="1067">
        <v>35</v>
      </c>
      <c r="AA11" s="1067">
        <v>40</v>
      </c>
      <c r="AB11" s="1067">
        <v>45</v>
      </c>
      <c r="AC11" s="1067">
        <v>49</v>
      </c>
      <c r="AD11" s="1067">
        <v>63</v>
      </c>
      <c r="AE11" s="1067">
        <v>59</v>
      </c>
      <c r="AF11" s="1067">
        <v>59</v>
      </c>
      <c r="AG11" s="1068">
        <f t="shared" si="0"/>
        <v>0</v>
      </c>
      <c r="AH11" s="1069"/>
      <c r="AI11" s="1074"/>
      <c r="AJ11" s="1074"/>
      <c r="AK11" s="1076"/>
      <c r="AL11" s="1076"/>
      <c r="AM11" s="1077"/>
      <c r="AN11" s="1076"/>
      <c r="AO11" s="1076"/>
      <c r="AP11" s="1076"/>
      <c r="AQ11" s="1076"/>
      <c r="AR11" s="1076"/>
      <c r="AS11" s="1077"/>
      <c r="AT11" s="1076"/>
      <c r="AU11" s="1076"/>
      <c r="AV11" s="1076"/>
      <c r="AW11" s="1076"/>
      <c r="AX11" s="1076"/>
      <c r="AY11" s="1077"/>
      <c r="AZ11" s="1076"/>
      <c r="BA11" s="1076"/>
      <c r="BB11" s="1076"/>
      <c r="BC11" s="1076"/>
      <c r="BD11" s="1076"/>
      <c r="BE11" s="1077"/>
      <c r="BF11" s="1076"/>
      <c r="BG11" s="1076"/>
      <c r="BH11" s="1076"/>
    </row>
    <row r="12" spans="1:60" s="1057" customFormat="1" ht="28.5" x14ac:dyDescent="0.25">
      <c r="A12" s="1079" t="s">
        <v>201</v>
      </c>
      <c r="B12" s="1073"/>
      <c r="C12" s="1073"/>
      <c r="D12" s="1073"/>
      <c r="E12" s="1073"/>
      <c r="F12" s="1073"/>
      <c r="G12" s="1073"/>
      <c r="H12" s="1073"/>
      <c r="I12" s="1073"/>
      <c r="J12" s="1073"/>
      <c r="K12" s="1073"/>
      <c r="L12" s="1073"/>
      <c r="M12" s="1073"/>
      <c r="N12" s="1073"/>
      <c r="O12" s="1073"/>
      <c r="P12" s="1073"/>
      <c r="Q12" s="1073"/>
      <c r="R12" s="1073"/>
      <c r="S12" s="1073"/>
      <c r="T12" s="1073"/>
      <c r="U12" s="1073"/>
      <c r="V12" s="1073"/>
      <c r="W12" s="1073"/>
      <c r="X12" s="1073"/>
      <c r="Y12" s="1073"/>
      <c r="Z12" s="1073"/>
      <c r="AA12" s="1073"/>
      <c r="AB12" s="1073"/>
      <c r="AC12" s="1073">
        <v>2</v>
      </c>
      <c r="AD12" s="1073">
        <v>4</v>
      </c>
      <c r="AE12" s="1073">
        <v>8</v>
      </c>
      <c r="AF12" s="1073">
        <v>8</v>
      </c>
      <c r="AG12" s="1068">
        <f t="shared" si="0"/>
        <v>0</v>
      </c>
      <c r="AH12" s="1069"/>
      <c r="AI12" s="1065"/>
      <c r="AJ12" s="1065"/>
    </row>
    <row r="13" spans="1:60" s="1057" customFormat="1" ht="14.25" x14ac:dyDescent="0.25">
      <c r="A13" s="1080" t="s">
        <v>214</v>
      </c>
      <c r="B13" s="1081">
        <v>1863</v>
      </c>
      <c r="C13" s="1081">
        <v>1736</v>
      </c>
      <c r="D13" s="1081">
        <v>1674</v>
      </c>
      <c r="E13" s="1081">
        <v>1632</v>
      </c>
      <c r="F13" s="1081">
        <v>1469</v>
      </c>
      <c r="G13" s="1081">
        <v>1540</v>
      </c>
      <c r="H13" s="1081">
        <v>1489</v>
      </c>
      <c r="I13" s="1081">
        <v>1414</v>
      </c>
      <c r="J13" s="1081">
        <v>1348</v>
      </c>
      <c r="K13" s="1081">
        <v>1302</v>
      </c>
      <c r="L13" s="1081">
        <v>1258</v>
      </c>
      <c r="M13" s="1081">
        <v>1182</v>
      </c>
      <c r="N13" s="1081">
        <v>1130</v>
      </c>
      <c r="O13" s="1081">
        <v>1070</v>
      </c>
      <c r="P13" s="1081">
        <v>1029</v>
      </c>
      <c r="Q13" s="1081">
        <v>997</v>
      </c>
      <c r="R13" s="1081">
        <v>925</v>
      </c>
      <c r="S13" s="1081">
        <v>905</v>
      </c>
      <c r="T13" s="1081">
        <v>884</v>
      </c>
      <c r="U13" s="1081">
        <v>867</v>
      </c>
      <c r="V13" s="1081">
        <v>846</v>
      </c>
      <c r="W13" s="1081">
        <v>824</v>
      </c>
      <c r="X13" s="1081">
        <v>806</v>
      </c>
      <c r="Y13" s="1081">
        <v>792</v>
      </c>
      <c r="Z13" s="1081">
        <v>821</v>
      </c>
      <c r="AA13" s="1081">
        <v>801</v>
      </c>
      <c r="AB13" s="1081">
        <v>794</v>
      </c>
      <c r="AC13" s="1081">
        <v>800</v>
      </c>
      <c r="AD13" s="1081">
        <v>823</v>
      </c>
      <c r="AE13" s="1081">
        <v>798</v>
      </c>
      <c r="AF13" s="1081">
        <v>769</v>
      </c>
      <c r="AG13" s="1082">
        <f t="shared" si="0"/>
        <v>-29</v>
      </c>
      <c r="AH13" s="1083"/>
      <c r="AI13" s="1074"/>
      <c r="AJ13" s="1074"/>
      <c r="AK13" s="1076"/>
      <c r="AL13" s="1076"/>
      <c r="AM13" s="1077"/>
      <c r="AN13" s="1076"/>
      <c r="AO13" s="1076"/>
      <c r="AP13" s="1076"/>
      <c r="AQ13" s="1076"/>
      <c r="AR13" s="1076"/>
      <c r="AS13" s="1077"/>
      <c r="AT13" s="1076"/>
      <c r="AU13" s="1076"/>
      <c r="AV13" s="1076"/>
      <c r="AW13" s="1076"/>
      <c r="AX13" s="1076"/>
      <c r="AY13" s="1077"/>
      <c r="AZ13" s="1076"/>
      <c r="BA13" s="1076"/>
      <c r="BB13" s="1076"/>
      <c r="BC13" s="1076"/>
      <c r="BD13" s="1076"/>
      <c r="BE13" s="1077"/>
      <c r="BF13" s="1076"/>
      <c r="BG13" s="1076"/>
      <c r="BH13" s="1076"/>
    </row>
    <row r="14" spans="1:60" x14ac:dyDescent="0.25">
      <c r="A14" s="1084"/>
      <c r="B14" s="1085"/>
      <c r="C14" s="1085"/>
      <c r="D14" s="1085"/>
      <c r="E14" s="1085"/>
      <c r="F14" s="1085"/>
      <c r="G14" s="1086"/>
      <c r="H14" s="1087"/>
      <c r="I14" s="1088"/>
      <c r="J14" s="1088"/>
      <c r="K14" s="1089"/>
      <c r="L14" s="1089"/>
      <c r="M14" s="1090"/>
      <c r="N14" s="1089"/>
      <c r="O14" s="1089"/>
      <c r="P14" s="1089"/>
      <c r="Q14" s="1089"/>
      <c r="R14" s="1089"/>
      <c r="S14" s="1090"/>
      <c r="T14" s="1089"/>
      <c r="U14" s="1089"/>
      <c r="V14" s="1089"/>
      <c r="W14" s="1089"/>
      <c r="X14" s="1089"/>
      <c r="Y14" s="1090"/>
      <c r="Z14" s="1089"/>
      <c r="AA14" s="1089"/>
      <c r="AB14" s="1089"/>
      <c r="AC14" s="1089"/>
      <c r="AD14" s="1089"/>
      <c r="AE14" s="1090"/>
      <c r="AF14" s="1089"/>
      <c r="AG14" s="1089"/>
      <c r="AH14" s="1089"/>
    </row>
    <row r="29" spans="3:5" x14ac:dyDescent="0.25">
      <c r="C29" s="1091"/>
      <c r="D29" s="1091"/>
      <c r="E29" s="1091"/>
    </row>
    <row r="30" spans="3:5" x14ac:dyDescent="0.25">
      <c r="C30" s="1091"/>
      <c r="D30" s="1091"/>
      <c r="E30" s="1091"/>
    </row>
    <row r="31" spans="3:5" x14ac:dyDescent="0.25">
      <c r="C31" s="1091"/>
      <c r="D31" s="1091"/>
      <c r="E31" s="1091"/>
    </row>
    <row r="44" spans="1:1" ht="18.75" x14ac:dyDescent="0.3">
      <c r="A44"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
  <sheetViews>
    <sheetView showGridLines="0" zoomScaleNormal="100" workbookViewId="0">
      <selection activeCell="R29" sqref="R29"/>
    </sheetView>
  </sheetViews>
  <sheetFormatPr baseColWidth="10" defaultRowHeight="15" x14ac:dyDescent="0.25"/>
  <cols>
    <col min="1" max="1" width="43.140625" customWidth="1"/>
    <col min="2" max="2" width="13.28515625" customWidth="1"/>
    <col min="11" max="31" width="11.42578125" style="219"/>
  </cols>
  <sheetData>
    <row r="1" spans="1:10" x14ac:dyDescent="0.25">
      <c r="A1" s="1667" t="s">
        <v>971</v>
      </c>
      <c r="B1" s="1667"/>
      <c r="C1" s="1667"/>
      <c r="D1" s="1667"/>
      <c r="E1" s="1667"/>
      <c r="F1" s="1667"/>
      <c r="G1" s="1667"/>
      <c r="H1" s="1667"/>
      <c r="I1" s="219"/>
      <c r="J1" s="219"/>
    </row>
    <row r="2" spans="1:10" x14ac:dyDescent="0.25">
      <c r="A2" s="1667"/>
      <c r="B2" s="1667"/>
      <c r="C2" s="1667"/>
      <c r="D2" s="1667"/>
      <c r="E2" s="1667"/>
      <c r="F2" s="1667"/>
      <c r="G2" s="1667"/>
      <c r="H2" s="1667"/>
      <c r="I2" s="219"/>
      <c r="J2" s="219"/>
    </row>
    <row r="3" spans="1:10" x14ac:dyDescent="0.25">
      <c r="A3" s="2" t="s">
        <v>901</v>
      </c>
      <c r="B3" s="320"/>
      <c r="C3" s="320"/>
      <c r="D3" s="320"/>
      <c r="E3" s="320"/>
      <c r="F3" s="219"/>
      <c r="G3" s="219"/>
      <c r="H3" s="219"/>
      <c r="I3" s="219"/>
      <c r="J3" s="219"/>
    </row>
    <row r="4" spans="1:10" x14ac:dyDescent="0.25">
      <c r="A4" s="1065"/>
      <c r="B4" s="1065"/>
      <c r="C4" s="1065"/>
      <c r="D4" s="1065"/>
      <c r="E4" s="1065"/>
      <c r="F4" s="1065"/>
      <c r="G4" s="1065"/>
      <c r="H4" s="219"/>
      <c r="I4" s="219"/>
      <c r="J4" s="219"/>
    </row>
    <row r="5" spans="1:10" ht="24.75" customHeight="1" x14ac:dyDescent="0.25">
      <c r="A5" s="1343"/>
      <c r="B5" s="1677">
        <v>2019</v>
      </c>
      <c r="C5" s="1678"/>
      <c r="D5" s="1677">
        <v>2020</v>
      </c>
      <c r="E5" s="1678"/>
      <c r="F5" s="1677">
        <v>2021</v>
      </c>
      <c r="G5" s="1678"/>
      <c r="H5" s="219"/>
      <c r="I5" s="219"/>
      <c r="J5" s="219"/>
    </row>
    <row r="6" spans="1:10" x14ac:dyDescent="0.25">
      <c r="A6" s="1344" t="s">
        <v>972</v>
      </c>
      <c r="B6" s="1345">
        <v>1862.5265793617066</v>
      </c>
      <c r="C6" s="1346">
        <v>0.68142384525645527</v>
      </c>
      <c r="D6" s="1345">
        <v>1882.4076132830612</v>
      </c>
      <c r="E6" s="1346">
        <v>0.67126770525143542</v>
      </c>
      <c r="F6" s="1345">
        <v>1967.8705779127049</v>
      </c>
      <c r="G6" s="1346">
        <v>0.6796013740554655</v>
      </c>
      <c r="H6" s="219"/>
      <c r="I6" s="219"/>
      <c r="J6" s="219"/>
    </row>
    <row r="7" spans="1:10" ht="28.5" x14ac:dyDescent="0.25">
      <c r="A7" s="1344" t="s">
        <v>973</v>
      </c>
      <c r="B7" s="1345">
        <v>293.78757448771006</v>
      </c>
      <c r="C7" s="1346">
        <v>0.10748510164326874</v>
      </c>
      <c r="D7" s="1345">
        <v>309.02741349714006</v>
      </c>
      <c r="E7" s="1346">
        <v>0.11019936450226124</v>
      </c>
      <c r="F7" s="1345">
        <v>305.43062128525918</v>
      </c>
      <c r="G7" s="1346">
        <v>0.10548004133698904</v>
      </c>
      <c r="H7" s="219"/>
      <c r="I7" s="219"/>
      <c r="J7" s="219"/>
    </row>
    <row r="8" spans="1:10" x14ac:dyDescent="0.25">
      <c r="A8" s="1344" t="s">
        <v>974</v>
      </c>
      <c r="B8" s="1345">
        <v>271.28313719392139</v>
      </c>
      <c r="C8" s="1346">
        <v>9.9251629774469094E-2</v>
      </c>
      <c r="D8" s="1345">
        <v>274.32277398593948</v>
      </c>
      <c r="E8" s="1346">
        <v>9.7823668844277914E-2</v>
      </c>
      <c r="F8" s="1345">
        <v>269.11096365868326</v>
      </c>
      <c r="G8" s="1346">
        <v>9.2937097961909021E-2</v>
      </c>
      <c r="H8" s="219"/>
      <c r="I8" s="219"/>
      <c r="J8" s="219"/>
    </row>
    <row r="9" spans="1:10" x14ac:dyDescent="0.25">
      <c r="A9" s="1344" t="s">
        <v>975</v>
      </c>
      <c r="B9" s="1347">
        <v>162.30292398406181</v>
      </c>
      <c r="C9" s="1346">
        <v>5.9380136521588599E-2</v>
      </c>
      <c r="D9" s="1347">
        <v>186.95871830582047</v>
      </c>
      <c r="E9" s="1346">
        <v>6.6669593199858171E-2</v>
      </c>
      <c r="F9" s="1347">
        <v>190.720245120638</v>
      </c>
      <c r="G9" s="1346">
        <v>6.5864972066232319E-2</v>
      </c>
      <c r="H9" s="219"/>
      <c r="I9" s="219"/>
      <c r="J9" s="219"/>
    </row>
    <row r="10" spans="1:10" x14ac:dyDescent="0.25">
      <c r="A10" s="1344" t="s">
        <v>279</v>
      </c>
      <c r="B10" s="1345">
        <v>143.34205894362526</v>
      </c>
      <c r="C10" s="1346">
        <v>5.244311575183893E-2</v>
      </c>
      <c r="D10" s="1345">
        <v>151.45861871613937</v>
      </c>
      <c r="E10" s="1348">
        <v>5.4010235991776546E-2</v>
      </c>
      <c r="F10" s="1345">
        <v>162.4097508380782</v>
      </c>
      <c r="G10" s="1346">
        <v>5.6087982140896636E-2</v>
      </c>
      <c r="H10" s="219"/>
      <c r="I10" s="219"/>
      <c r="J10" s="219"/>
    </row>
    <row r="11" spans="1:10" x14ac:dyDescent="0.25">
      <c r="A11" s="1349" t="s">
        <v>214</v>
      </c>
      <c r="B11" s="1350">
        <v>2733.2864740897653</v>
      </c>
      <c r="C11" s="1351">
        <v>0.99998382894762061</v>
      </c>
      <c r="D11" s="1352">
        <v>2804.2576732899306</v>
      </c>
      <c r="E11" s="1351">
        <v>0.99997056778960935</v>
      </c>
      <c r="F11" s="1352">
        <v>2895.624778051284</v>
      </c>
      <c r="G11" s="1351">
        <v>0.99997146756149258</v>
      </c>
      <c r="H11" s="219"/>
      <c r="I11" s="219"/>
      <c r="J11" s="219"/>
    </row>
    <row r="12" spans="1:10" x14ac:dyDescent="0.25">
      <c r="A12" s="1065"/>
      <c r="B12" s="1353"/>
      <c r="C12" s="1065"/>
      <c r="D12" s="1353"/>
      <c r="E12" s="1065"/>
      <c r="F12" s="1353"/>
      <c r="G12" s="1065"/>
      <c r="H12" s="219"/>
      <c r="I12" s="219"/>
      <c r="J12" s="219"/>
    </row>
    <row r="13" spans="1:10" ht="18.75" x14ac:dyDescent="0.3">
      <c r="A13" s="1092" t="s">
        <v>903</v>
      </c>
      <c r="B13" s="1353"/>
      <c r="C13" s="1065"/>
      <c r="D13" s="1353"/>
      <c r="E13" s="1065"/>
      <c r="F13" s="1353"/>
      <c r="G13" s="1065"/>
      <c r="H13" s="219"/>
      <c r="I13" s="219"/>
      <c r="J13" s="219"/>
    </row>
    <row r="14" spans="1:10" x14ac:dyDescent="0.25">
      <c r="A14" s="1065"/>
      <c r="B14" s="1065"/>
      <c r="C14" s="1065"/>
      <c r="D14" s="1065"/>
      <c r="E14" s="1065"/>
      <c r="F14" s="1065"/>
      <c r="G14" s="1065"/>
      <c r="H14" s="219"/>
      <c r="I14" s="219"/>
      <c r="J14" s="219"/>
    </row>
    <row r="15" spans="1:10" x14ac:dyDescent="0.25">
      <c r="A15" s="1065"/>
      <c r="B15" s="1065"/>
      <c r="C15" s="1065"/>
      <c r="D15" s="1065"/>
      <c r="E15" s="1065"/>
      <c r="F15" s="1065"/>
      <c r="G15" s="1065"/>
      <c r="H15" s="219"/>
      <c r="I15" s="219"/>
      <c r="J15" s="219"/>
    </row>
    <row r="16" spans="1:10" x14ac:dyDescent="0.25">
      <c r="A16" s="1065"/>
      <c r="B16" s="1065"/>
      <c r="C16" s="1065"/>
      <c r="D16" s="1065"/>
      <c r="E16" s="1065"/>
      <c r="F16" s="1065"/>
      <c r="G16" s="1065"/>
      <c r="H16" s="219"/>
      <c r="I16" s="219"/>
      <c r="J16" s="219"/>
    </row>
    <row r="17" spans="1:31" ht="18.75" customHeight="1" x14ac:dyDescent="0.25">
      <c r="A17" s="1065"/>
      <c r="B17" s="1065"/>
      <c r="C17" s="1065"/>
      <c r="D17" s="1065"/>
      <c r="E17" s="1065"/>
      <c r="F17" s="1065"/>
      <c r="G17" s="1065"/>
      <c r="H17" s="219"/>
      <c r="I17" s="219"/>
      <c r="J17" s="219"/>
      <c r="AE17"/>
    </row>
    <row r="18" spans="1:31" x14ac:dyDescent="0.25">
      <c r="A18" s="1065"/>
      <c r="B18" s="1065"/>
      <c r="C18" s="1065"/>
      <c r="D18" s="1065"/>
      <c r="E18" s="1065"/>
      <c r="F18" s="1065"/>
      <c r="G18" s="1065"/>
      <c r="H18" s="219"/>
      <c r="I18" s="219"/>
      <c r="J18" s="219"/>
      <c r="AE18"/>
    </row>
    <row r="19" spans="1:31" s="219" customFormat="1" x14ac:dyDescent="0.25">
      <c r="A19" s="1065"/>
      <c r="B19" s="1065"/>
      <c r="C19" s="1065"/>
      <c r="D19" s="1065"/>
      <c r="E19" s="1065"/>
      <c r="F19" s="1065"/>
      <c r="G19" s="1065"/>
    </row>
    <row r="20" spans="1:31" s="219" customFormat="1" x14ac:dyDescent="0.25">
      <c r="A20" s="1065"/>
      <c r="B20" s="1065"/>
      <c r="C20" s="1065"/>
      <c r="D20" s="1065"/>
      <c r="E20" s="1065"/>
      <c r="F20" s="1065"/>
      <c r="G20" s="1065"/>
    </row>
    <row r="21" spans="1:31" s="219" customFormat="1" x14ac:dyDescent="0.25">
      <c r="A21" s="1065"/>
      <c r="B21" s="1065"/>
      <c r="C21" s="1065"/>
      <c r="D21" s="1065"/>
      <c r="E21" s="1065"/>
      <c r="F21" s="1065"/>
      <c r="G21" s="1065"/>
    </row>
    <row r="22" spans="1:31" s="219" customFormat="1" x14ac:dyDescent="0.25">
      <c r="A22" s="1065"/>
      <c r="B22" s="1065"/>
      <c r="C22" s="1065"/>
      <c r="D22" s="1065"/>
      <c r="E22" s="1065"/>
      <c r="F22" s="1065"/>
      <c r="G22" s="1065"/>
    </row>
    <row r="23" spans="1:31" x14ac:dyDescent="0.25">
      <c r="A23" s="1065"/>
      <c r="B23" s="1065"/>
      <c r="C23" s="1065"/>
      <c r="D23" s="1065"/>
      <c r="E23" s="1065"/>
      <c r="F23" s="1065"/>
      <c r="G23" s="1065"/>
      <c r="H23" s="219"/>
      <c r="I23" s="219"/>
      <c r="J23" s="219"/>
      <c r="AE23"/>
    </row>
    <row r="24" spans="1:31" s="219" customFormat="1" ht="13.5" customHeight="1" x14ac:dyDescent="0.25">
      <c r="A24" s="1065"/>
      <c r="B24" s="1065"/>
      <c r="C24" s="1065"/>
      <c r="D24" s="1065"/>
      <c r="E24" s="1065"/>
      <c r="F24" s="1065"/>
      <c r="G24" s="1065"/>
    </row>
  </sheetData>
  <mergeCells count="4">
    <mergeCell ref="A1:H2"/>
    <mergeCell ref="B5:C5"/>
    <mergeCell ref="D5:E5"/>
    <mergeCell ref="F5:G5"/>
  </mergeCells>
  <hyperlinks>
    <hyperlink ref="A3" location="SOMMAIRE!A1" display="Retour Sommair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zoomScaleNormal="100" workbookViewId="0">
      <selection activeCell="R29" sqref="R29"/>
    </sheetView>
  </sheetViews>
  <sheetFormatPr baseColWidth="10" defaultRowHeight="15" x14ac:dyDescent="0.25"/>
  <cols>
    <col min="1" max="1" width="11.42578125" style="1164" customWidth="1"/>
    <col min="2" max="2" width="23.5703125" style="1164" customWidth="1"/>
    <col min="3" max="6" width="8.42578125" style="1164" customWidth="1"/>
    <col min="7" max="7" width="8.140625" style="1164" bestFit="1" customWidth="1"/>
    <col min="8" max="8" width="11.42578125" style="1164"/>
    <col min="9" max="9" width="9.85546875" style="1164" customWidth="1"/>
    <col min="10" max="16384" width="11.42578125" style="1164"/>
  </cols>
  <sheetData>
    <row r="1" spans="1:10" x14ac:dyDescent="0.25">
      <c r="A1" s="1664" t="s">
        <v>976</v>
      </c>
      <c r="B1" s="1664"/>
      <c r="C1" s="1664"/>
      <c r="D1" s="1664"/>
      <c r="E1" s="1664"/>
      <c r="F1" s="1664"/>
    </row>
    <row r="2" spans="1:10" x14ac:dyDescent="0.25">
      <c r="A2" s="1664"/>
      <c r="B2" s="1664"/>
      <c r="C2" s="1664"/>
      <c r="D2" s="1664"/>
      <c r="E2" s="1664"/>
      <c r="F2" s="1664"/>
    </row>
    <row r="3" spans="1:10" x14ac:dyDescent="0.25">
      <c r="A3" s="2" t="s">
        <v>901</v>
      </c>
      <c r="B3" s="1215"/>
      <c r="C3" s="1166"/>
      <c r="D3" s="1166"/>
      <c r="E3" s="1166"/>
      <c r="F3" s="1166"/>
      <c r="G3" s="1166"/>
    </row>
    <row r="4" spans="1:10" x14ac:dyDescent="0.25">
      <c r="A4" s="1166"/>
      <c r="B4" s="1215"/>
      <c r="C4" s="1166"/>
      <c r="D4" s="1166"/>
      <c r="E4" s="1166"/>
      <c r="F4" s="1166"/>
      <c r="G4" s="1166"/>
    </row>
    <row r="5" spans="1:10" x14ac:dyDescent="0.25">
      <c r="A5" s="320"/>
      <c r="B5" s="320"/>
      <c r="C5" s="320"/>
      <c r="D5" s="320"/>
      <c r="E5" s="1298"/>
      <c r="F5" s="1298"/>
      <c r="G5" s="320"/>
      <c r="H5" s="1065"/>
      <c r="I5" s="1065"/>
      <c r="J5" s="1065"/>
    </row>
    <row r="6" spans="1:10" s="1104" customFormat="1" ht="14.25" x14ac:dyDescent="0.25">
      <c r="A6" s="1299"/>
      <c r="B6" s="1300"/>
      <c r="C6" s="1301">
        <v>2014</v>
      </c>
      <c r="D6" s="1301">
        <v>2015</v>
      </c>
      <c r="E6" s="1301">
        <v>2016</v>
      </c>
      <c r="F6" s="1301">
        <v>2017</v>
      </c>
      <c r="G6" s="1301">
        <v>2018</v>
      </c>
      <c r="H6" s="1301">
        <v>2019</v>
      </c>
      <c r="I6" s="1301">
        <v>2020</v>
      </c>
      <c r="J6" s="1301">
        <v>2021</v>
      </c>
    </row>
    <row r="7" spans="1:10" s="1104" customFormat="1" ht="14.25" x14ac:dyDescent="0.25">
      <c r="A7" s="1302"/>
      <c r="B7" s="1303" t="s">
        <v>497</v>
      </c>
      <c r="C7" s="1159">
        <v>3.8479910693893969E-2</v>
      </c>
      <c r="D7" s="1159">
        <v>3.676991177579042E-2</v>
      </c>
      <c r="E7" s="1159">
        <v>3.6099569292503457E-2</v>
      </c>
      <c r="F7" s="1159">
        <v>3.2282873649155247E-2</v>
      </c>
      <c r="G7" s="1159">
        <v>2.8894886356218692E-2</v>
      </c>
      <c r="H7" s="1159">
        <v>2.7075041158307337E-2</v>
      </c>
      <c r="I7" s="1159">
        <v>2.4004285528089288E-2</v>
      </c>
      <c r="J7" s="1304">
        <v>2.1688927681342503E-2</v>
      </c>
    </row>
    <row r="8" spans="1:10" s="1104" customFormat="1" ht="14.25" x14ac:dyDescent="0.25">
      <c r="A8" s="1302"/>
      <c r="B8" s="1305" t="s">
        <v>300</v>
      </c>
      <c r="C8" s="1159">
        <v>2.3471218250721168E-2</v>
      </c>
      <c r="D8" s="1159">
        <v>2.2349094955039155E-2</v>
      </c>
      <c r="E8" s="1159">
        <v>2.0566284746192754E-2</v>
      </c>
      <c r="F8" s="1159">
        <v>1.8683220439910692E-2</v>
      </c>
      <c r="G8" s="1159">
        <v>1.9866900167123454E-2</v>
      </c>
      <c r="H8" s="1159">
        <v>2.0088868849880509E-2</v>
      </c>
      <c r="I8" s="1159">
        <v>2.9805358723513406E-2</v>
      </c>
      <c r="J8" s="1304">
        <v>2.3342624599389909E-2</v>
      </c>
    </row>
    <row r="9" spans="1:10" s="1104" customFormat="1" ht="14.25" x14ac:dyDescent="0.25">
      <c r="A9" s="1302"/>
      <c r="B9" s="1306" t="s">
        <v>498</v>
      </c>
      <c r="C9" s="1159"/>
      <c r="D9" s="1159"/>
      <c r="E9" s="1159"/>
      <c r="F9" s="1159"/>
      <c r="G9" s="1159">
        <v>5.1699397696860902E-3</v>
      </c>
      <c r="H9" s="1159">
        <v>5.7069552286235538E-3</v>
      </c>
      <c r="I9" s="1159">
        <v>5.5833750720442879E-3</v>
      </c>
      <c r="J9" s="1304">
        <v>2.3947630112659987E-2</v>
      </c>
    </row>
    <row r="10" spans="1:10" s="1104" customFormat="1" ht="21" customHeight="1" x14ac:dyDescent="0.25">
      <c r="A10" s="1299"/>
      <c r="B10" s="1307" t="s">
        <v>499</v>
      </c>
      <c r="C10" s="1308">
        <v>3.5269345141853398E-2</v>
      </c>
      <c r="D10" s="1309">
        <v>3.3718319001802159E-2</v>
      </c>
      <c r="E10" s="1309">
        <v>3.2763441984275353E-2</v>
      </c>
      <c r="F10" s="1309">
        <v>2.9341090184869596E-2</v>
      </c>
      <c r="G10" s="1309">
        <v>2.8330813559532517E-2</v>
      </c>
      <c r="H10" s="1309">
        <v>2.6684261467170539E-2</v>
      </c>
      <c r="I10" s="1309">
        <v>2.418414986210787E-2</v>
      </c>
      <c r="J10" s="1310">
        <v>2.1739930136948894E-2</v>
      </c>
    </row>
    <row r="11" spans="1:10" x14ac:dyDescent="0.25">
      <c r="A11" s="1166"/>
      <c r="B11" s="1234"/>
      <c r="C11" s="1166"/>
      <c r="D11" s="1166"/>
      <c r="E11" s="1166"/>
    </row>
    <row r="12" spans="1:10" x14ac:dyDescent="0.25">
      <c r="A12" s="1166"/>
      <c r="B12" s="1166"/>
      <c r="C12" s="1166"/>
      <c r="D12" s="1166"/>
      <c r="E12" s="1166"/>
    </row>
    <row r="13" spans="1:10" x14ac:dyDescent="0.25">
      <c r="A13" s="1166"/>
      <c r="B13" s="1234"/>
      <c r="C13" s="1166"/>
      <c r="D13" s="1166"/>
      <c r="E13" s="1166"/>
      <c r="F13" s="1166"/>
      <c r="G13" s="1166"/>
      <c r="H13" s="1166"/>
    </row>
    <row r="32" spans="1:1" ht="18.75" x14ac:dyDescent="0.3">
      <c r="A32" s="1092" t="s">
        <v>903</v>
      </c>
    </row>
  </sheetData>
  <mergeCells count="1">
    <mergeCell ref="A1:F2"/>
  </mergeCells>
  <hyperlinks>
    <hyperlink ref="A3" location="SOMMAIRE!A1" display="Retour Sommair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GridLines="0" zoomScaleNormal="100" workbookViewId="0">
      <selection activeCell="R29" sqref="R29"/>
    </sheetView>
  </sheetViews>
  <sheetFormatPr baseColWidth="10" defaultRowHeight="15" x14ac:dyDescent="0.25"/>
  <cols>
    <col min="1" max="1" width="13.140625" style="1164" bestFit="1" customWidth="1"/>
    <col min="2" max="2" width="23.5703125" style="1164" customWidth="1"/>
    <col min="3" max="6" width="8.42578125" style="1164" customWidth="1"/>
    <col min="7" max="7" width="8.140625" style="1164" bestFit="1" customWidth="1"/>
    <col min="8" max="8" width="11.42578125" style="1164"/>
    <col min="9" max="9" width="9.85546875" style="1164" customWidth="1"/>
    <col min="10" max="16384" width="11.42578125" style="1164"/>
  </cols>
  <sheetData>
    <row r="1" spans="1:10" x14ac:dyDescent="0.25">
      <c r="A1" s="1664" t="s">
        <v>977</v>
      </c>
      <c r="B1" s="1664"/>
      <c r="C1" s="1664"/>
      <c r="D1" s="1664"/>
      <c r="E1" s="1664"/>
      <c r="F1" s="1664"/>
    </row>
    <row r="2" spans="1:10" x14ac:dyDescent="0.25">
      <c r="A2" s="1664"/>
      <c r="B2" s="1664"/>
      <c r="C2" s="1664"/>
      <c r="D2" s="1664"/>
      <c r="E2" s="1664"/>
      <c r="F2" s="1664"/>
    </row>
    <row r="3" spans="1:10" x14ac:dyDescent="0.25">
      <c r="A3" s="2" t="s">
        <v>901</v>
      </c>
      <c r="B3" s="1215"/>
      <c r="C3" s="1166"/>
      <c r="D3" s="1166"/>
      <c r="E3" s="1166"/>
      <c r="F3" s="1166"/>
      <c r="G3" s="1166"/>
    </row>
    <row r="4" spans="1:10" x14ac:dyDescent="0.25">
      <c r="A4" s="1166"/>
      <c r="B4" s="1215"/>
      <c r="C4" s="1166"/>
      <c r="D4" s="1166"/>
      <c r="E4" s="1166"/>
      <c r="F4" s="1166"/>
      <c r="G4" s="1166"/>
    </row>
    <row r="5" spans="1:10" s="1104" customFormat="1" ht="14.25" x14ac:dyDescent="0.25">
      <c r="A5" s="1065"/>
      <c r="B5" s="1065"/>
      <c r="C5" s="1065"/>
      <c r="D5" s="1065"/>
      <c r="E5" s="1155"/>
      <c r="F5" s="1155"/>
      <c r="G5" s="1065"/>
      <c r="H5" s="1065"/>
      <c r="I5" s="1065"/>
      <c r="J5" s="1065"/>
    </row>
    <row r="6" spans="1:10" s="1104" customFormat="1" ht="18.75" customHeight="1" x14ac:dyDescent="0.25">
      <c r="A6" s="1299"/>
      <c r="B6" s="1300"/>
      <c r="C6" s="1301">
        <v>2014</v>
      </c>
      <c r="D6" s="1301">
        <v>2015</v>
      </c>
      <c r="E6" s="1301">
        <v>2016</v>
      </c>
      <c r="F6" s="1301">
        <v>2017</v>
      </c>
      <c r="G6" s="1301">
        <v>2018</v>
      </c>
      <c r="H6" s="1301">
        <v>2019</v>
      </c>
      <c r="I6" s="1301">
        <v>2020</v>
      </c>
      <c r="J6" s="1301">
        <v>2021</v>
      </c>
    </row>
    <row r="7" spans="1:10" s="1104" customFormat="1" ht="14.25" x14ac:dyDescent="0.25">
      <c r="A7" s="1302"/>
      <c r="B7" s="1303" t="s">
        <v>497</v>
      </c>
      <c r="C7" s="1159">
        <v>0.20289753598084753</v>
      </c>
      <c r="D7" s="1159">
        <v>0.20913522422897882</v>
      </c>
      <c r="E7" s="1159">
        <v>0.22943625394047173</v>
      </c>
      <c r="F7" s="1159">
        <v>0.20380000000000001</v>
      </c>
      <c r="G7" s="1159">
        <v>0.20009867578187537</v>
      </c>
      <c r="H7" s="1159">
        <v>0.19606896845182467</v>
      </c>
      <c r="I7" s="1159">
        <v>0.1830713871776754</v>
      </c>
      <c r="J7" s="1304">
        <v>0.18820402079848469</v>
      </c>
    </row>
    <row r="8" spans="1:10" s="1104" customFormat="1" ht="14.25" x14ac:dyDescent="0.25">
      <c r="A8" s="1302"/>
      <c r="B8" s="1305" t="s">
        <v>300</v>
      </c>
      <c r="C8" s="1159">
        <v>0.16492559719484765</v>
      </c>
      <c r="D8" s="1159">
        <v>0.17168211793306309</v>
      </c>
      <c r="E8" s="1159">
        <v>0.16402582237700328</v>
      </c>
      <c r="F8" s="1159">
        <v>0.1845</v>
      </c>
      <c r="G8" s="1159">
        <v>0.19846373848405718</v>
      </c>
      <c r="H8" s="1159">
        <v>0.1909010581726156</v>
      </c>
      <c r="I8" s="1159">
        <v>0.24811449191417589</v>
      </c>
      <c r="J8" s="1304">
        <v>0.26480355471047767</v>
      </c>
    </row>
    <row r="9" spans="1:10" s="1104" customFormat="1" ht="20.25" customHeight="1" x14ac:dyDescent="0.25">
      <c r="A9" s="1299"/>
      <c r="B9" s="1307" t="s">
        <v>499</v>
      </c>
      <c r="C9" s="1308">
        <v>0.19809794648070797</v>
      </c>
      <c r="D9" s="1309">
        <v>0.20450802788595815</v>
      </c>
      <c r="E9" s="1309">
        <v>0.22141400075703777</v>
      </c>
      <c r="F9" s="1309">
        <v>0.2026</v>
      </c>
      <c r="G9" s="1309">
        <v>0.20002295140576565</v>
      </c>
      <c r="H9" s="1309">
        <v>0.19583744564208058</v>
      </c>
      <c r="I9" s="1309">
        <v>0.18567566399625904</v>
      </c>
      <c r="J9" s="1310">
        <v>0.19086539167947686</v>
      </c>
    </row>
    <row r="10" spans="1:10" x14ac:dyDescent="0.25">
      <c r="A10" s="1166"/>
      <c r="B10" s="1234"/>
      <c r="C10" s="1166"/>
      <c r="D10" s="1166"/>
      <c r="E10" s="1166"/>
    </row>
    <row r="11" spans="1:10" x14ac:dyDescent="0.25">
      <c r="A11" s="1166"/>
      <c r="B11" s="1166"/>
      <c r="C11" s="1166"/>
      <c r="D11" s="1166"/>
      <c r="E11" s="1166"/>
    </row>
    <row r="12" spans="1:10" x14ac:dyDescent="0.25">
      <c r="A12" s="1166"/>
      <c r="B12" s="1234"/>
      <c r="C12" s="1166"/>
      <c r="D12" s="1166"/>
      <c r="E12" s="1166"/>
      <c r="F12" s="1166"/>
      <c r="G12" s="1166"/>
      <c r="H12" s="1166"/>
    </row>
    <row r="31" spans="1:1" ht="18.75" x14ac:dyDescent="0.3">
      <c r="A31" s="1092" t="s">
        <v>903</v>
      </c>
    </row>
  </sheetData>
  <mergeCells count="1">
    <mergeCell ref="A1:F2"/>
  </mergeCells>
  <hyperlinks>
    <hyperlink ref="A3" location="SOMMAIRE!A1" display="Retour Sommair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zoomScaleNormal="100" workbookViewId="0">
      <selection activeCell="R29" sqref="R29"/>
    </sheetView>
  </sheetViews>
  <sheetFormatPr baseColWidth="10" defaultRowHeight="15" x14ac:dyDescent="0.25"/>
  <cols>
    <col min="1" max="1" width="32.42578125" customWidth="1"/>
    <col min="6" max="6" width="5" bestFit="1" customWidth="1"/>
    <col min="7" max="7" width="9.42578125" customWidth="1"/>
    <col min="9" max="9" width="11.42578125" customWidth="1"/>
    <col min="10" max="10" width="12.28515625" bestFit="1" customWidth="1"/>
    <col min="12" max="12" width="18.7109375" bestFit="1" customWidth="1"/>
  </cols>
  <sheetData>
    <row r="1" spans="1:8" x14ac:dyDescent="0.25">
      <c r="A1" s="1664" t="s">
        <v>978</v>
      </c>
      <c r="B1" s="1664"/>
      <c r="C1" s="1664"/>
      <c r="D1" s="1664"/>
      <c r="E1" s="1664"/>
      <c r="F1" s="1664"/>
      <c r="G1" s="1664"/>
      <c r="H1" s="1664"/>
    </row>
    <row r="2" spans="1:8" ht="24.75" customHeight="1" x14ac:dyDescent="0.25">
      <c r="A2" s="1664"/>
      <c r="B2" s="1664"/>
      <c r="C2" s="1664"/>
      <c r="D2" s="1664"/>
      <c r="E2" s="1664"/>
      <c r="F2" s="1664"/>
      <c r="G2" s="1664"/>
      <c r="H2" s="1664"/>
    </row>
    <row r="3" spans="1:8" x14ac:dyDescent="0.25">
      <c r="A3" s="2" t="s">
        <v>901</v>
      </c>
      <c r="B3" s="219"/>
      <c r="C3" s="219"/>
      <c r="D3" s="219"/>
      <c r="E3" s="219"/>
      <c r="F3" s="219"/>
      <c r="G3" s="219"/>
      <c r="H3" s="219"/>
    </row>
    <row r="4" spans="1:8" x14ac:dyDescent="0.25">
      <c r="A4" s="2"/>
      <c r="B4" s="219"/>
      <c r="C4" s="219"/>
      <c r="D4" s="219"/>
      <c r="E4" s="219"/>
      <c r="F4" s="219"/>
      <c r="G4" s="219"/>
      <c r="H4" s="219"/>
    </row>
    <row r="5" spans="1:8" x14ac:dyDescent="0.25">
      <c r="A5" s="1192" t="s">
        <v>979</v>
      </c>
      <c r="B5" s="1065"/>
      <c r="C5" s="1065"/>
      <c r="D5" s="1065"/>
      <c r="E5" s="1065"/>
      <c r="F5" s="1354"/>
      <c r="G5" s="219"/>
      <c r="H5" s="219"/>
    </row>
    <row r="6" spans="1:8" x14ac:dyDescent="0.25">
      <c r="A6" s="1057"/>
      <c r="B6" s="1355">
        <v>2018</v>
      </c>
      <c r="C6" s="1355">
        <v>2019</v>
      </c>
      <c r="D6" s="1355">
        <v>2020</v>
      </c>
      <c r="E6" s="1355">
        <v>2021</v>
      </c>
    </row>
    <row r="7" spans="1:8" x14ac:dyDescent="0.25">
      <c r="A7" s="1356" t="s">
        <v>980</v>
      </c>
      <c r="B7" s="1357">
        <v>945.82976612944015</v>
      </c>
      <c r="C7" s="1357">
        <v>1019.5872686029924</v>
      </c>
      <c r="D7" s="1357">
        <v>1489.7303168660328</v>
      </c>
      <c r="E7" s="1358">
        <v>1660.4709843011817</v>
      </c>
    </row>
    <row r="8" spans="1:8" x14ac:dyDescent="0.25">
      <c r="A8" s="1359" t="s">
        <v>981</v>
      </c>
      <c r="B8" s="1360">
        <v>8096.7867633502265</v>
      </c>
      <c r="C8" s="1361">
        <v>8671.2065996605397</v>
      </c>
      <c r="D8" s="1361">
        <v>9641.0130698876947</v>
      </c>
      <c r="E8" s="1362">
        <v>9934.412412934229</v>
      </c>
      <c r="F8" s="219"/>
    </row>
    <row r="9" spans="1:8" ht="23.25" customHeight="1" x14ac:dyDescent="0.25">
      <c r="A9" s="1363" t="s">
        <v>982</v>
      </c>
      <c r="B9" s="1364">
        <f>B7/B8</f>
        <v>0.11681544713647392</v>
      </c>
      <c r="C9" s="1365">
        <f>C7/C8</f>
        <v>0.11758309029828758</v>
      </c>
      <c r="D9" s="1365">
        <f>D7/D8</f>
        <v>0.15452010136973979</v>
      </c>
      <c r="E9" s="1366">
        <f>E7/E8</f>
        <v>0.16714335134097225</v>
      </c>
    </row>
    <row r="10" spans="1:8" x14ac:dyDescent="0.25">
      <c r="A10" s="1065"/>
      <c r="B10" s="1065"/>
      <c r="C10" s="1065"/>
      <c r="D10" s="1065"/>
      <c r="E10" s="1057"/>
    </row>
    <row r="11" spans="1:8" x14ac:dyDescent="0.25">
      <c r="A11" s="1065"/>
      <c r="B11" s="1065"/>
      <c r="C11" s="1065"/>
      <c r="D11" s="1065"/>
      <c r="E11" s="1057"/>
    </row>
    <row r="12" spans="1:8" x14ac:dyDescent="0.25">
      <c r="A12" s="1057"/>
      <c r="B12" s="1355">
        <v>2018</v>
      </c>
      <c r="C12" s="1355">
        <v>2019</v>
      </c>
      <c r="D12" s="1355">
        <v>2020</v>
      </c>
      <c r="E12" s="1355">
        <v>2021</v>
      </c>
    </row>
    <row r="13" spans="1:8" x14ac:dyDescent="0.25">
      <c r="A13" s="1356" t="s">
        <v>983</v>
      </c>
      <c r="B13" s="1357">
        <v>1023.1107907953868</v>
      </c>
      <c r="C13" s="1357">
        <v>1112.9433277611629</v>
      </c>
      <c r="D13" s="1357">
        <v>1583.9785813207172</v>
      </c>
      <c r="E13" s="1358">
        <v>1752.9053756519158</v>
      </c>
    </row>
    <row r="14" spans="1:8" x14ac:dyDescent="0.25">
      <c r="A14" s="1359" t="s">
        <v>981</v>
      </c>
      <c r="B14" s="1360">
        <v>8096.7867633502265</v>
      </c>
      <c r="C14" s="1361">
        <v>8671.2065996605397</v>
      </c>
      <c r="D14" s="1361">
        <v>9641.0130698876947</v>
      </c>
      <c r="E14" s="1362">
        <v>9934.412412934229</v>
      </c>
    </row>
    <row r="15" spans="1:8" x14ac:dyDescent="0.25">
      <c r="A15" s="1363" t="s">
        <v>982</v>
      </c>
      <c r="B15" s="1364">
        <f>B13/B14</f>
        <v>0.12636010070395529</v>
      </c>
      <c r="C15" s="1365">
        <f>C13/C14</f>
        <v>0.1283493035219265</v>
      </c>
      <c r="D15" s="1365">
        <f>D13/D14</f>
        <v>0.16429586495096085</v>
      </c>
      <c r="E15" s="1366">
        <f>E13/E14</f>
        <v>0.17644781621605515</v>
      </c>
    </row>
    <row r="16" spans="1:8" x14ac:dyDescent="0.25">
      <c r="A16" s="219"/>
      <c r="B16" s="219"/>
      <c r="C16" s="219"/>
      <c r="D16" s="219"/>
      <c r="E16" s="219"/>
    </row>
    <row r="38" spans="1:1" ht="18.75" x14ac:dyDescent="0.3">
      <c r="A38"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zoomScaleNormal="100" workbookViewId="0">
      <selection activeCell="R29" sqref="R29"/>
    </sheetView>
  </sheetViews>
  <sheetFormatPr baseColWidth="10" defaultRowHeight="15" x14ac:dyDescent="0.25"/>
  <cols>
    <col min="1" max="1" width="32.42578125" customWidth="1"/>
    <col min="6" max="6" width="20.42578125" customWidth="1"/>
    <col min="7" max="7" width="9.42578125" customWidth="1"/>
    <col min="9" max="9" width="11.42578125" customWidth="1"/>
    <col min="10" max="10" width="12.28515625" bestFit="1" customWidth="1"/>
  </cols>
  <sheetData>
    <row r="1" spans="1:14" x14ac:dyDescent="0.25">
      <c r="A1" s="1664" t="s">
        <v>984</v>
      </c>
      <c r="B1" s="1664"/>
      <c r="C1" s="1664"/>
      <c r="D1" s="1664"/>
      <c r="E1" s="1664"/>
      <c r="F1" s="1664"/>
      <c r="G1" s="1664"/>
      <c r="H1" s="1664"/>
    </row>
    <row r="2" spans="1:14" x14ac:dyDescent="0.25">
      <c r="A2" s="1664"/>
      <c r="B2" s="1664"/>
      <c r="C2" s="1664"/>
      <c r="D2" s="1664"/>
      <c r="E2" s="1664"/>
      <c r="F2" s="1664"/>
      <c r="G2" s="1664"/>
      <c r="H2" s="1664"/>
    </row>
    <row r="3" spans="1:14" s="1057" customFormat="1" x14ac:dyDescent="0.25">
      <c r="A3" s="2" t="s">
        <v>901</v>
      </c>
      <c r="B3" s="1065"/>
      <c r="C3" s="1065"/>
      <c r="D3" s="1065"/>
      <c r="E3" s="1065"/>
      <c r="F3" s="1065"/>
      <c r="G3" s="1065"/>
      <c r="H3" s="1065"/>
      <c r="I3"/>
      <c r="J3"/>
      <c r="K3"/>
      <c r="L3"/>
      <c r="M3"/>
    </row>
    <row r="4" spans="1:14" s="1057" customFormat="1" x14ac:dyDescent="0.25">
      <c r="A4" s="2"/>
      <c r="B4" s="1065"/>
      <c r="C4" s="1065"/>
      <c r="D4" s="1065"/>
      <c r="E4" s="1065"/>
      <c r="F4" s="1065"/>
      <c r="G4" s="1065"/>
      <c r="H4" s="1065"/>
      <c r="I4"/>
      <c r="J4"/>
      <c r="K4"/>
      <c r="L4"/>
      <c r="M4"/>
    </row>
    <row r="5" spans="1:14" s="1057" customFormat="1" ht="14.25" customHeight="1" x14ac:dyDescent="0.25">
      <c r="A5" s="1367"/>
      <c r="B5" s="1679" t="s">
        <v>499</v>
      </c>
      <c r="C5" s="1680"/>
      <c r="D5" s="1681"/>
      <c r="I5"/>
      <c r="J5"/>
      <c r="K5"/>
      <c r="L5"/>
      <c r="M5"/>
    </row>
    <row r="6" spans="1:14" s="1057" customFormat="1" x14ac:dyDescent="0.25">
      <c r="A6" s="1368"/>
      <c r="B6" s="1369">
        <v>2019</v>
      </c>
      <c r="C6" s="1369">
        <v>2020</v>
      </c>
      <c r="D6" s="1369">
        <v>2021</v>
      </c>
      <c r="I6"/>
      <c r="J6"/>
      <c r="K6"/>
      <c r="L6"/>
      <c r="M6"/>
    </row>
    <row r="7" spans="1:14" s="1057" customFormat="1" ht="14.25" x14ac:dyDescent="0.25">
      <c r="A7" s="1370" t="s">
        <v>507</v>
      </c>
      <c r="B7" s="1371">
        <v>1019.5872686029924</v>
      </c>
      <c r="C7" s="1371">
        <v>1489.7303168660328</v>
      </c>
      <c r="D7" s="1372">
        <v>1660.4709843011817</v>
      </c>
      <c r="E7" s="1373"/>
      <c r="F7" s="1374"/>
    </row>
    <row r="8" spans="1:14" s="1057" customFormat="1" ht="28.5" x14ac:dyDescent="0.25">
      <c r="A8" s="1375" t="s">
        <v>508</v>
      </c>
      <c r="B8" s="1357">
        <v>580.96259921416697</v>
      </c>
      <c r="C8" s="1357">
        <v>1063.1254560728407</v>
      </c>
      <c r="D8" s="1376">
        <v>1306.7324765540891</v>
      </c>
      <c r="E8" s="1151"/>
    </row>
    <row r="9" spans="1:14" s="1057" customFormat="1" ht="14.25" x14ac:dyDescent="0.25">
      <c r="A9" s="1377" t="s">
        <v>509</v>
      </c>
      <c r="B9" s="1378">
        <v>564.75532675857301</v>
      </c>
      <c r="C9" s="1378">
        <v>1047.3666503542597</v>
      </c>
      <c r="D9" s="1379">
        <v>1288.0066937286319</v>
      </c>
      <c r="E9" s="1151"/>
    </row>
    <row r="10" spans="1:14" s="1057" customFormat="1" ht="14.25" x14ac:dyDescent="0.25">
      <c r="A10" s="1380" t="s">
        <v>985</v>
      </c>
      <c r="B10" s="1357">
        <v>434.0131735817655</v>
      </c>
      <c r="C10" s="1357">
        <v>421.84977803079221</v>
      </c>
      <c r="D10" s="1376">
        <v>349.14346691335271</v>
      </c>
      <c r="E10" s="1199"/>
    </row>
    <row r="11" spans="1:14" s="1057" customFormat="1" ht="14.25" x14ac:dyDescent="0.25">
      <c r="A11" s="1380" t="s">
        <v>511</v>
      </c>
      <c r="B11" s="1357">
        <v>4.6114958070599252</v>
      </c>
      <c r="C11" s="1357">
        <v>4.7550827624000833</v>
      </c>
      <c r="D11" s="1376">
        <v>4.5950408337399793</v>
      </c>
      <c r="E11" s="1151"/>
    </row>
    <row r="12" spans="1:14" s="1057" customFormat="1" ht="19.5" customHeight="1" x14ac:dyDescent="0.25">
      <c r="A12" s="1381" t="s">
        <v>517</v>
      </c>
      <c r="B12" s="1382">
        <v>1112.9433277611629</v>
      </c>
      <c r="C12" s="1382">
        <v>1583.9785813207172</v>
      </c>
      <c r="D12" s="1383">
        <v>1752.9053756519158</v>
      </c>
      <c r="E12" s="1373"/>
      <c r="F12" s="1151"/>
    </row>
    <row r="13" spans="1:14" ht="9" customHeight="1" x14ac:dyDescent="0.25">
      <c r="A13" s="219"/>
      <c r="B13" s="219"/>
      <c r="C13" s="219"/>
      <c r="D13" s="219"/>
      <c r="E13" s="219"/>
      <c r="F13" s="219"/>
    </row>
    <row r="14" spans="1:14" x14ac:dyDescent="0.25">
      <c r="B14" s="219"/>
      <c r="C14" s="219"/>
      <c r="D14" s="219"/>
      <c r="E14" s="219"/>
      <c r="F14" s="219"/>
      <c r="M14" s="1384"/>
      <c r="N14" s="1384"/>
    </row>
    <row r="15" spans="1:14" x14ac:dyDescent="0.25">
      <c r="A15" s="219"/>
      <c r="B15" s="219"/>
      <c r="C15" s="219"/>
      <c r="D15" s="219"/>
      <c r="E15" s="219"/>
      <c r="F15" s="219"/>
      <c r="G15" s="219"/>
      <c r="H15" s="219"/>
      <c r="I15" s="219"/>
      <c r="J15" s="219"/>
      <c r="K15" s="219"/>
    </row>
    <row r="16" spans="1:14" x14ac:dyDescent="0.25">
      <c r="A16" s="219"/>
      <c r="B16" s="219"/>
      <c r="C16" s="219"/>
      <c r="D16" s="219"/>
      <c r="E16" s="219"/>
      <c r="F16" s="219"/>
      <c r="G16" s="219"/>
      <c r="H16" s="219"/>
      <c r="I16" s="219"/>
      <c r="J16" s="219"/>
      <c r="K16" s="219"/>
    </row>
    <row r="17" spans="1:5" x14ac:dyDescent="0.25">
      <c r="A17" s="219"/>
      <c r="B17" s="219"/>
      <c r="C17" s="219"/>
      <c r="D17" s="219"/>
      <c r="E17" s="219"/>
    </row>
    <row r="18" spans="1:5" x14ac:dyDescent="0.25">
      <c r="A18" s="219"/>
      <c r="B18" s="219"/>
      <c r="C18" s="219"/>
      <c r="D18" s="219"/>
      <c r="E18" s="219"/>
    </row>
    <row r="19" spans="1:5" x14ac:dyDescent="0.25">
      <c r="A19" s="219"/>
      <c r="B19" s="219"/>
      <c r="C19" s="219"/>
      <c r="D19" s="219"/>
      <c r="E19" s="219"/>
    </row>
    <row r="20" spans="1:5" x14ac:dyDescent="0.25">
      <c r="A20" s="219"/>
      <c r="B20" s="219"/>
      <c r="C20" s="219"/>
      <c r="D20" s="219"/>
      <c r="E20" s="219"/>
    </row>
    <row r="21" spans="1:5" x14ac:dyDescent="0.25">
      <c r="A21" s="219"/>
      <c r="B21" s="219"/>
      <c r="C21" s="219"/>
      <c r="D21" s="219"/>
      <c r="E21" s="219"/>
    </row>
    <row r="22" spans="1:5" x14ac:dyDescent="0.25">
      <c r="A22" s="219"/>
      <c r="B22" s="219"/>
      <c r="C22" s="219"/>
      <c r="D22" s="219"/>
    </row>
    <row r="23" spans="1:5" x14ac:dyDescent="0.25">
      <c r="A23" s="219"/>
      <c r="B23" s="219"/>
      <c r="C23" s="219"/>
      <c r="D23" s="219"/>
    </row>
    <row r="24" spans="1:5" x14ac:dyDescent="0.25">
      <c r="A24" s="219"/>
      <c r="B24" s="219"/>
      <c r="C24" s="219"/>
      <c r="D24" s="219"/>
    </row>
    <row r="35" spans="1:1" ht="18.75" x14ac:dyDescent="0.3">
      <c r="A35" s="1092" t="s">
        <v>903</v>
      </c>
    </row>
  </sheetData>
  <mergeCells count="2">
    <mergeCell ref="A1:H2"/>
    <mergeCell ref="B5:D5"/>
  </mergeCells>
  <hyperlinks>
    <hyperlink ref="A3" location="SOMMAIRE!A1" display="Retour Sommaire"/>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zoomScaleNormal="100" workbookViewId="0">
      <selection activeCell="R29" sqref="R29"/>
    </sheetView>
  </sheetViews>
  <sheetFormatPr baseColWidth="10" defaultRowHeight="15" x14ac:dyDescent="0.25"/>
  <cols>
    <col min="1" max="1" width="16.28515625" customWidth="1"/>
    <col min="6" max="6" width="5" bestFit="1" customWidth="1"/>
    <col min="7" max="7" width="9.42578125" customWidth="1"/>
    <col min="9" max="9" width="11.42578125" customWidth="1"/>
    <col min="10" max="10" width="12.28515625" bestFit="1" customWidth="1"/>
  </cols>
  <sheetData>
    <row r="1" spans="1:8" x14ac:dyDescent="0.25">
      <c r="A1" s="1664" t="s">
        <v>986</v>
      </c>
      <c r="B1" s="1664"/>
      <c r="C1" s="1664"/>
      <c r="D1" s="1664"/>
      <c r="E1" s="1664"/>
      <c r="F1" s="1664"/>
      <c r="G1" s="1664"/>
      <c r="H1" s="1664"/>
    </row>
    <row r="2" spans="1:8" ht="24.75" customHeight="1" x14ac:dyDescent="0.25">
      <c r="A2" s="1664"/>
      <c r="B2" s="1664"/>
      <c r="C2" s="1664"/>
      <c r="D2" s="1664"/>
      <c r="E2" s="1664"/>
      <c r="F2" s="1664"/>
      <c r="G2" s="1664"/>
      <c r="H2" s="1664"/>
    </row>
    <row r="3" spans="1:8" x14ac:dyDescent="0.25">
      <c r="A3" s="2" t="s">
        <v>901</v>
      </c>
      <c r="B3" s="219"/>
      <c r="C3" s="219"/>
      <c r="D3" s="219"/>
      <c r="E3" s="219"/>
      <c r="F3" s="219"/>
      <c r="G3" s="219"/>
      <c r="H3" s="219"/>
    </row>
    <row r="4" spans="1:8" x14ac:dyDescent="0.25">
      <c r="A4" s="1354"/>
      <c r="B4" s="219"/>
      <c r="C4" s="219"/>
      <c r="D4" s="219"/>
      <c r="E4" s="219"/>
    </row>
    <row r="5" spans="1:8" x14ac:dyDescent="0.25">
      <c r="A5" s="1057"/>
      <c r="B5" s="1355">
        <v>2018</v>
      </c>
      <c r="C5" s="1355">
        <v>2019</v>
      </c>
      <c r="D5" s="1355">
        <v>2020</v>
      </c>
      <c r="E5" s="1355">
        <v>2021</v>
      </c>
    </row>
    <row r="6" spans="1:8" x14ac:dyDescent="0.25">
      <c r="A6" s="1385" t="s">
        <v>482</v>
      </c>
      <c r="B6" s="1386">
        <v>1.4298681260005388</v>
      </c>
      <c r="C6" s="1386">
        <v>1.5672969557738112</v>
      </c>
      <c r="D6" s="1386">
        <v>1.7127309619761977</v>
      </c>
      <c r="E6" s="1387">
        <v>1.8123353638801363</v>
      </c>
    </row>
    <row r="7" spans="1:8" x14ac:dyDescent="0.25">
      <c r="A7" s="1388" t="s">
        <v>483</v>
      </c>
      <c r="B7" s="1389">
        <v>2.1251021423083967</v>
      </c>
      <c r="C7" s="1389">
        <v>2.4261935679077533</v>
      </c>
      <c r="D7" s="1389">
        <v>2.5383492618942913</v>
      </c>
      <c r="E7" s="1390">
        <v>3.2009911829527873</v>
      </c>
    </row>
    <row r="8" spans="1:8" x14ac:dyDescent="0.25">
      <c r="A8" s="1388" t="s">
        <v>484</v>
      </c>
      <c r="B8" s="1389">
        <v>5.2319697216239236</v>
      </c>
      <c r="C8" s="1389">
        <v>5.3084227002641446</v>
      </c>
      <c r="D8" s="1389">
        <v>7.136152749143692</v>
      </c>
      <c r="E8" s="1390">
        <v>6.3500955429420243</v>
      </c>
    </row>
    <row r="9" spans="1:8" x14ac:dyDescent="0.25">
      <c r="A9" s="1391" t="s">
        <v>485</v>
      </c>
      <c r="B9" s="1392">
        <v>1.3806343080653787</v>
      </c>
      <c r="C9" s="1392">
        <v>1.3828368040835781</v>
      </c>
      <c r="D9" s="1392">
        <v>1.6856193879952328</v>
      </c>
      <c r="E9" s="1393">
        <v>1.638860514238009</v>
      </c>
    </row>
    <row r="10" spans="1:8" x14ac:dyDescent="0.25">
      <c r="A10" s="1394" t="s">
        <v>482</v>
      </c>
      <c r="B10" s="1395">
        <v>1.4298681260005388</v>
      </c>
      <c r="C10" s="1395">
        <v>1.5672969557738112</v>
      </c>
      <c r="D10" s="1395">
        <v>1.7127309619761977</v>
      </c>
      <c r="E10" s="1396">
        <v>1.8123353638801363</v>
      </c>
    </row>
    <row r="11" spans="1:8" x14ac:dyDescent="0.25">
      <c r="A11" s="1397" t="s">
        <v>987</v>
      </c>
      <c r="B11" s="1398">
        <v>0.69523401630785786</v>
      </c>
      <c r="C11" s="1398">
        <v>0.85889661213394208</v>
      </c>
      <c r="D11" s="1398">
        <v>0.82561829991809366</v>
      </c>
      <c r="E11" s="1399">
        <v>1.388655819072651</v>
      </c>
    </row>
    <row r="12" spans="1:8" x14ac:dyDescent="0.25">
      <c r="A12" s="1400" t="s">
        <v>988</v>
      </c>
      <c r="B12" s="1401">
        <v>3.1068675793155269</v>
      </c>
      <c r="C12" s="1401">
        <v>2.8822291323563913</v>
      </c>
      <c r="D12" s="1401">
        <v>4.5978034872494007</v>
      </c>
      <c r="E12" s="1402">
        <v>3.149104359989237</v>
      </c>
    </row>
    <row r="32" spans="1:1" ht="18.75" x14ac:dyDescent="0.3">
      <c r="A32"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showGridLines="0" zoomScaleNormal="100" workbookViewId="0">
      <selection activeCell="R29" sqref="R29"/>
    </sheetView>
  </sheetViews>
  <sheetFormatPr baseColWidth="10" defaultRowHeight="15" x14ac:dyDescent="0.25"/>
  <cols>
    <col min="1" max="1" width="19.140625" style="829" customWidth="1"/>
    <col min="2" max="11" width="10.7109375" style="829" customWidth="1"/>
    <col min="12" max="12" width="5.85546875" style="829" bestFit="1" customWidth="1"/>
    <col min="13" max="13" width="10.7109375" style="829" customWidth="1"/>
    <col min="14" max="22" width="11.42578125" style="829"/>
    <col min="23" max="23" width="31.85546875" style="829" customWidth="1"/>
    <col min="24" max="33" width="11.42578125" style="829"/>
    <col min="34" max="34" width="30.7109375" style="829" customWidth="1"/>
    <col min="35" max="16384" width="11.42578125" style="829"/>
  </cols>
  <sheetData>
    <row r="1" spans="1:13" x14ac:dyDescent="0.25">
      <c r="A1" s="1664" t="s">
        <v>989</v>
      </c>
      <c r="B1" s="1664"/>
      <c r="C1" s="1664"/>
      <c r="D1" s="1664"/>
      <c r="E1" s="1664"/>
      <c r="F1" s="1664"/>
      <c r="G1" s="1664"/>
      <c r="H1" s="1664"/>
    </row>
    <row r="2" spans="1:13" x14ac:dyDescent="0.25">
      <c r="A2" s="1664"/>
      <c r="B2" s="1664"/>
      <c r="C2" s="1664"/>
      <c r="D2" s="1664"/>
      <c r="E2" s="1664"/>
      <c r="F2" s="1664"/>
      <c r="G2" s="1664"/>
      <c r="H2" s="1664"/>
    </row>
    <row r="3" spans="1:13" x14ac:dyDescent="0.25">
      <c r="A3" s="2" t="s">
        <v>901</v>
      </c>
      <c r="B3" s="1403"/>
      <c r="C3" s="1403"/>
      <c r="D3" s="1403"/>
      <c r="E3" s="1403"/>
      <c r="F3" s="1403"/>
      <c r="G3" s="1403"/>
      <c r="H3" s="1403"/>
      <c r="I3" s="1403"/>
      <c r="J3" s="1403"/>
    </row>
    <row r="4" spans="1:13" s="1404" customFormat="1" ht="30" customHeight="1" x14ac:dyDescent="0.25">
      <c r="A4" s="1065"/>
      <c r="B4" s="1670" t="s">
        <v>500</v>
      </c>
      <c r="C4" s="1670"/>
      <c r="D4" s="1670" t="s">
        <v>501</v>
      </c>
      <c r="E4" s="1670"/>
      <c r="F4" s="1670" t="s">
        <v>502</v>
      </c>
      <c r="G4" s="1670"/>
      <c r="H4" s="1670" t="s">
        <v>503</v>
      </c>
      <c r="I4" s="1670"/>
      <c r="J4" s="1670" t="s">
        <v>309</v>
      </c>
      <c r="K4" s="1670"/>
      <c r="L4" s="1682" t="s">
        <v>214</v>
      </c>
      <c r="M4" s="1683"/>
    </row>
    <row r="5" spans="1:13" s="1404" customFormat="1" ht="14.25" x14ac:dyDescent="0.25">
      <c r="A5" s="1065"/>
      <c r="B5" s="1249">
        <v>2020</v>
      </c>
      <c r="C5" s="1249">
        <v>2021</v>
      </c>
      <c r="D5" s="1249">
        <v>2020</v>
      </c>
      <c r="E5" s="1249">
        <v>2021</v>
      </c>
      <c r="F5" s="1249">
        <v>2020</v>
      </c>
      <c r="G5" s="1249">
        <v>2021</v>
      </c>
      <c r="H5" s="1249">
        <v>2020</v>
      </c>
      <c r="I5" s="1249">
        <v>2021</v>
      </c>
      <c r="J5" s="1249">
        <v>2020</v>
      </c>
      <c r="K5" s="1249">
        <v>2021</v>
      </c>
      <c r="L5" s="1405">
        <v>2020</v>
      </c>
      <c r="M5" s="1406">
        <v>2021</v>
      </c>
    </row>
    <row r="6" spans="1:13" s="1404" customFormat="1" ht="14.25" x14ac:dyDescent="0.25">
      <c r="A6" s="1407" t="s">
        <v>990</v>
      </c>
      <c r="B6" s="1257">
        <v>462.37628409662045</v>
      </c>
      <c r="C6" s="1257">
        <v>482.64991834372785</v>
      </c>
      <c r="D6" s="1257">
        <v>198.8423899109865</v>
      </c>
      <c r="E6" s="1257">
        <v>220.31880932617122</v>
      </c>
      <c r="F6" s="1257">
        <v>89.894447037145838</v>
      </c>
      <c r="G6" s="1257">
        <v>95.568837109196409</v>
      </c>
      <c r="H6" s="1257">
        <v>242.23004752663471</v>
      </c>
      <c r="I6" s="1257">
        <v>296.83498237123308</v>
      </c>
      <c r="J6" s="1408">
        <v>154.50591029828954</v>
      </c>
      <c r="K6" s="1408">
        <v>127.04432140865806</v>
      </c>
      <c r="L6" s="1409">
        <v>1147.849078869677</v>
      </c>
      <c r="M6" s="1410">
        <v>1222.4168685589866</v>
      </c>
    </row>
    <row r="7" spans="1:13" s="1404" customFormat="1" ht="14.25" x14ac:dyDescent="0.25">
      <c r="A7" s="1411" t="s">
        <v>991</v>
      </c>
      <c r="B7" s="1257">
        <v>3591.1070049463247</v>
      </c>
      <c r="C7" s="1257">
        <v>3651.7429132941438</v>
      </c>
      <c r="D7" s="1257">
        <v>422.93485375684679</v>
      </c>
      <c r="E7" s="1257">
        <v>413.52598012773461</v>
      </c>
      <c r="F7" s="1257">
        <v>123.27201372322075</v>
      </c>
      <c r="G7" s="1257">
        <v>121.6202439885891</v>
      </c>
      <c r="H7" s="1257">
        <v>609.57727689456567</v>
      </c>
      <c r="I7" s="1257">
        <v>473.7503532296646</v>
      </c>
      <c r="J7" s="1408">
        <v>1321.2152382903544</v>
      </c>
      <c r="K7" s="1408">
        <v>1062.6262778419498</v>
      </c>
      <c r="L7" s="1409">
        <v>6068.1063876113112</v>
      </c>
      <c r="M7" s="1410">
        <v>5723.2657684820824</v>
      </c>
    </row>
    <row r="8" spans="1:13" s="1404" customFormat="1" ht="14.25" x14ac:dyDescent="0.25">
      <c r="A8" s="1412" t="s">
        <v>214</v>
      </c>
      <c r="B8" s="1259">
        <v>4053.4832890429452</v>
      </c>
      <c r="C8" s="1259">
        <v>4134.3928316378715</v>
      </c>
      <c r="D8" s="1259">
        <v>621.77724366783332</v>
      </c>
      <c r="E8" s="1259">
        <v>633.84478945390583</v>
      </c>
      <c r="F8" s="1259">
        <v>213.16646076036659</v>
      </c>
      <c r="G8" s="1259">
        <v>217.1890810977855</v>
      </c>
      <c r="H8" s="1259">
        <v>851.80732442120041</v>
      </c>
      <c r="I8" s="1259">
        <v>770.58533560089768</v>
      </c>
      <c r="J8" s="1259">
        <v>1475.7211485886439</v>
      </c>
      <c r="K8" s="1259">
        <v>1189.6705992506079</v>
      </c>
      <c r="L8" s="1413">
        <v>7215.9554664809884</v>
      </c>
      <c r="M8" s="1414">
        <v>6945.682637041069</v>
      </c>
    </row>
    <row r="9" spans="1:13" s="1404" customFormat="1" ht="14.25" x14ac:dyDescent="0.25">
      <c r="A9" s="1415"/>
      <c r="B9" s="1299"/>
      <c r="C9" s="1299"/>
      <c r="D9" s="1299"/>
      <c r="E9" s="1299"/>
      <c r="F9" s="1299"/>
    </row>
    <row r="10" spans="1:13" s="1404" customFormat="1" ht="23.25" customHeight="1" x14ac:dyDescent="0.25">
      <c r="A10" s="1416"/>
      <c r="B10" s="1684" t="s">
        <v>497</v>
      </c>
      <c r="C10" s="1685"/>
      <c r="D10" s="1686"/>
      <c r="E10" s="1684" t="s">
        <v>300</v>
      </c>
      <c r="F10" s="1685"/>
      <c r="G10" s="1686"/>
      <c r="H10" s="1684" t="s">
        <v>992</v>
      </c>
      <c r="I10" s="1685"/>
      <c r="J10" s="1686"/>
      <c r="K10" s="1299"/>
    </row>
    <row r="11" spans="1:13" s="1404" customFormat="1" ht="42.75" x14ac:dyDescent="0.25">
      <c r="A11" s="1417" t="s">
        <v>993</v>
      </c>
      <c r="B11" s="1369">
        <v>2019</v>
      </c>
      <c r="C11" s="1369">
        <v>2020</v>
      </c>
      <c r="D11" s="1369">
        <v>2021</v>
      </c>
      <c r="E11" s="1369">
        <v>2019</v>
      </c>
      <c r="F11" s="1369">
        <v>2020</v>
      </c>
      <c r="G11" s="1369">
        <v>2021</v>
      </c>
      <c r="H11" s="1369">
        <v>2019</v>
      </c>
      <c r="I11" s="1369">
        <v>2020</v>
      </c>
      <c r="J11" s="1369">
        <v>2021</v>
      </c>
      <c r="K11" s="1299"/>
    </row>
    <row r="12" spans="1:13" s="1404" customFormat="1" ht="28.5" x14ac:dyDescent="0.25">
      <c r="A12" s="1418" t="s">
        <v>500</v>
      </c>
      <c r="B12" s="1419">
        <v>0.41900081013958268</v>
      </c>
      <c r="C12" s="1419">
        <v>0.46430091045014538</v>
      </c>
      <c r="D12" s="1420">
        <v>0.467891879117311</v>
      </c>
      <c r="E12" s="1419">
        <v>0.56530800405480652</v>
      </c>
      <c r="F12" s="1419">
        <v>0.62169008664863856</v>
      </c>
      <c r="G12" s="1420">
        <v>0.68911949453186272</v>
      </c>
      <c r="H12" s="1419">
        <v>0.38809032692688661</v>
      </c>
      <c r="I12" s="1419">
        <v>0.40281975445059109</v>
      </c>
      <c r="J12" s="1420">
        <v>0.39483250825284072</v>
      </c>
      <c r="K12" s="1299"/>
    </row>
    <row r="13" spans="1:13" s="1404" customFormat="1" ht="14.25" x14ac:dyDescent="0.25">
      <c r="A13" s="1418" t="s">
        <v>501</v>
      </c>
      <c r="B13" s="1419">
        <v>0.17955868562598437</v>
      </c>
      <c r="C13" s="1419">
        <v>0.14896781632262804</v>
      </c>
      <c r="D13" s="1420">
        <v>0.14633554740726309</v>
      </c>
      <c r="E13" s="1419">
        <v>3.6418172971296466E-2</v>
      </c>
      <c r="F13" s="1419">
        <v>3.1729384016670026E-2</v>
      </c>
      <c r="G13" s="1420">
        <v>3.8699089026848377E-2</v>
      </c>
      <c r="H13" s="1419">
        <v>0.16182998910319932</v>
      </c>
      <c r="I13" s="1419">
        <v>0.17323043035134275</v>
      </c>
      <c r="J13" s="1420">
        <v>0.18023214092741385</v>
      </c>
    </row>
    <row r="14" spans="1:13" s="1404" customFormat="1" ht="14.25" x14ac:dyDescent="0.25">
      <c r="A14" s="1418" t="s">
        <v>502</v>
      </c>
      <c r="B14" s="1419">
        <v>9.6172553893189752E-2</v>
      </c>
      <c r="C14" s="1419">
        <v>7.8084996349478894E-2</v>
      </c>
      <c r="D14" s="1420">
        <v>9.0524866157287595E-2</v>
      </c>
      <c r="E14" s="1419">
        <v>1.4833660181438676E-4</v>
      </c>
      <c r="F14" s="1419">
        <v>5.1076655806298087E-4</v>
      </c>
      <c r="G14" s="1420">
        <v>3.013754809733192E-3</v>
      </c>
      <c r="H14" s="1419">
        <v>7.7885661516784221E-2</v>
      </c>
      <c r="I14" s="1419">
        <v>7.8315563162421789E-2</v>
      </c>
      <c r="J14" s="1420">
        <v>7.8180234228815218E-2</v>
      </c>
    </row>
    <row r="15" spans="1:13" s="1404" customFormat="1" ht="14.25" x14ac:dyDescent="0.25">
      <c r="A15" s="1418" t="s">
        <v>503</v>
      </c>
      <c r="B15" s="1419">
        <v>0.20042511295107829</v>
      </c>
      <c r="C15" s="1419">
        <v>0.21251897923430432</v>
      </c>
      <c r="D15" s="1420">
        <v>0.19902746558150039</v>
      </c>
      <c r="E15" s="1419">
        <v>0.25681117129801034</v>
      </c>
      <c r="F15" s="1419">
        <v>0.22278192642608335</v>
      </c>
      <c r="G15" s="1420">
        <v>0.22724667647364599</v>
      </c>
      <c r="H15" s="1419">
        <v>0.25091030383414109</v>
      </c>
      <c r="I15" s="1419">
        <v>0.21102952642969947</v>
      </c>
      <c r="J15" s="1420">
        <v>0.24282631400624327</v>
      </c>
    </row>
    <row r="16" spans="1:13" s="1404" customFormat="1" ht="14.25" x14ac:dyDescent="0.25">
      <c r="A16" s="1418" t="s">
        <v>309</v>
      </c>
      <c r="B16" s="1419">
        <v>0.1048428373901648</v>
      </c>
      <c r="C16" s="1419">
        <v>9.6127297643443271E-2</v>
      </c>
      <c r="D16" s="1420">
        <v>9.622024173663779E-2</v>
      </c>
      <c r="E16" s="1419">
        <v>0.14131431507407236</v>
      </c>
      <c r="F16" s="1419">
        <v>0.12328783635054515</v>
      </c>
      <c r="G16" s="1420">
        <v>4.1920985157909506E-2</v>
      </c>
      <c r="H16" s="1419">
        <v>0.12128371861898866</v>
      </c>
      <c r="I16" s="1419">
        <v>0.13460472560594497</v>
      </c>
      <c r="J16" s="1420">
        <v>0.10392880258468688</v>
      </c>
    </row>
    <row r="17" spans="1:10" s="1404" customFormat="1" ht="14.25" x14ac:dyDescent="0.25">
      <c r="A17" s="1421" t="s">
        <v>358</v>
      </c>
      <c r="B17" s="1422">
        <v>0.99999999999999989</v>
      </c>
      <c r="C17" s="1422">
        <v>0.99999999999999989</v>
      </c>
      <c r="D17" s="1423">
        <v>0.99999999999999989</v>
      </c>
      <c r="E17" s="1422">
        <v>1</v>
      </c>
      <c r="F17" s="1422">
        <v>1.0000000000000002</v>
      </c>
      <c r="G17" s="1423">
        <v>0.99999999999999989</v>
      </c>
      <c r="H17" s="1422">
        <v>0.99999999999999989</v>
      </c>
      <c r="I17" s="1422">
        <v>1.0000000000000002</v>
      </c>
      <c r="J17" s="1423">
        <v>0.99999999999999989</v>
      </c>
    </row>
    <row r="19" spans="1:10" ht="28.5" customHeight="1" x14ac:dyDescent="0.3">
      <c r="A19" s="1092" t="s">
        <v>903</v>
      </c>
    </row>
    <row r="28" spans="1:10" ht="30" customHeight="1" x14ac:dyDescent="0.25"/>
  </sheetData>
  <mergeCells count="10">
    <mergeCell ref="L4:M4"/>
    <mergeCell ref="B10:D10"/>
    <mergeCell ref="E10:G10"/>
    <mergeCell ref="H10:J10"/>
    <mergeCell ref="A1:H2"/>
    <mergeCell ref="B4:C4"/>
    <mergeCell ref="D4:E4"/>
    <mergeCell ref="F4:G4"/>
    <mergeCell ref="H4:I4"/>
    <mergeCell ref="J4:K4"/>
  </mergeCells>
  <hyperlinks>
    <hyperlink ref="A3" location="SOMMAIRE!A1" display="Retour Sommaire"/>
  </hyperlinks>
  <pageMargins left="0.7" right="0.7" top="0.75" bottom="0.75" header="0.3" footer="0.3"/>
  <pageSetup paperSize="9"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zoomScaleNormal="100" workbookViewId="0">
      <selection activeCell="R29" sqref="R29"/>
    </sheetView>
  </sheetViews>
  <sheetFormatPr baseColWidth="10" defaultRowHeight="15" x14ac:dyDescent="0.25"/>
  <cols>
    <col min="1" max="1" width="32.42578125" customWidth="1"/>
    <col min="2" max="2" width="15.42578125" customWidth="1"/>
    <col min="3" max="4" width="14.42578125" customWidth="1"/>
    <col min="5" max="5" width="15" customWidth="1"/>
    <col min="6" max="6" width="5" bestFit="1" customWidth="1"/>
    <col min="7" max="7" width="9.42578125" customWidth="1"/>
    <col min="9" max="9" width="11.42578125" customWidth="1"/>
    <col min="10" max="10" width="12.28515625" bestFit="1" customWidth="1"/>
  </cols>
  <sheetData>
    <row r="1" spans="1:8" x14ac:dyDescent="0.25">
      <c r="A1" s="1664" t="s">
        <v>994</v>
      </c>
      <c r="B1" s="1664"/>
      <c r="C1" s="1664"/>
      <c r="D1" s="1664"/>
      <c r="E1" s="1664"/>
      <c r="F1" s="1664"/>
      <c r="G1" s="1664"/>
      <c r="H1" s="1664"/>
    </row>
    <row r="2" spans="1:8" ht="24.75" customHeight="1" x14ac:dyDescent="0.25">
      <c r="A2" s="1664"/>
      <c r="B2" s="1664"/>
      <c r="C2" s="1664"/>
      <c r="D2" s="1664"/>
      <c r="E2" s="1664"/>
      <c r="F2" s="1664"/>
      <c r="G2" s="1664"/>
      <c r="H2" s="1664"/>
    </row>
    <row r="3" spans="1:8" x14ac:dyDescent="0.25">
      <c r="A3" s="2" t="s">
        <v>901</v>
      </c>
      <c r="B3" s="219"/>
      <c r="C3" s="219"/>
      <c r="D3" s="219"/>
      <c r="E3" s="219"/>
      <c r="F3" s="219"/>
      <c r="G3" s="219"/>
      <c r="H3" s="219"/>
    </row>
    <row r="4" spans="1:8" x14ac:dyDescent="0.25">
      <c r="A4" s="2"/>
      <c r="B4" s="219"/>
      <c r="C4" s="219"/>
      <c r="D4" s="219"/>
      <c r="E4" s="219"/>
      <c r="F4" s="219"/>
      <c r="G4" s="219"/>
      <c r="H4" s="219"/>
    </row>
    <row r="5" spans="1:8" x14ac:dyDescent="0.25">
      <c r="A5" s="1192" t="s">
        <v>979</v>
      </c>
      <c r="B5" s="1065"/>
      <c r="C5" s="1065"/>
      <c r="D5" s="1065"/>
      <c r="E5" s="1065"/>
      <c r="F5" s="1354"/>
      <c r="G5" s="219"/>
      <c r="H5" s="219"/>
    </row>
    <row r="6" spans="1:8" x14ac:dyDescent="0.25">
      <c r="A6" s="1424">
        <v>44531</v>
      </c>
      <c r="B6" s="1057" t="s">
        <v>497</v>
      </c>
      <c r="C6" s="1057" t="s">
        <v>300</v>
      </c>
      <c r="D6" s="1057" t="s">
        <v>995</v>
      </c>
      <c r="E6" s="1057"/>
    </row>
    <row r="7" spans="1:8" x14ac:dyDescent="0.25">
      <c r="A7" s="1356" t="s">
        <v>996</v>
      </c>
      <c r="B7" s="1357">
        <v>4664.1615544111201</v>
      </c>
      <c r="C7" s="1357">
        <v>378.15256263096006</v>
      </c>
      <c r="D7" s="1357">
        <v>5412.9860965195885</v>
      </c>
      <c r="E7" s="1057"/>
    </row>
    <row r="8" spans="1:8" x14ac:dyDescent="0.25">
      <c r="A8" s="1359" t="s">
        <v>997</v>
      </c>
      <c r="B8" s="1357">
        <v>3853.2106031853718</v>
      </c>
      <c r="C8" s="1357">
        <v>288.87902407833593</v>
      </c>
      <c r="D8" s="1357">
        <v>4203.9935112773692</v>
      </c>
      <c r="E8" s="1057"/>
      <c r="F8" s="219"/>
    </row>
    <row r="9" spans="1:8" ht="23.25" customHeight="1" x14ac:dyDescent="0.25">
      <c r="A9" s="1363" t="s">
        <v>998</v>
      </c>
      <c r="B9" s="1364">
        <f>B7/B8</f>
        <v>1.2104611023740439</v>
      </c>
      <c r="C9" s="1365">
        <f>C7/C8</f>
        <v>1.309034340023302</v>
      </c>
      <c r="D9" s="1365">
        <f>D7/D8</f>
        <v>1.2875819341773607</v>
      </c>
      <c r="E9" s="1057"/>
    </row>
    <row r="10" spans="1:8" x14ac:dyDescent="0.25">
      <c r="A10" s="1065"/>
      <c r="B10" s="1065"/>
      <c r="C10" s="1065"/>
      <c r="D10" s="1065"/>
      <c r="E10" s="1057"/>
    </row>
    <row r="22" spans="1:5" x14ac:dyDescent="0.25">
      <c r="A22" s="1687"/>
      <c r="B22" s="1057"/>
      <c r="C22" s="1425"/>
      <c r="D22" s="1425"/>
      <c r="E22" s="1425"/>
    </row>
    <row r="23" spans="1:5" x14ac:dyDescent="0.25">
      <c r="A23" s="1687"/>
      <c r="B23" s="1057"/>
      <c r="C23" s="1425"/>
      <c r="D23" s="1425"/>
      <c r="E23" s="1425"/>
    </row>
    <row r="24" spans="1:5" x14ac:dyDescent="0.25">
      <c r="A24" s="1687"/>
      <c r="B24" s="1057"/>
      <c r="C24" s="1425"/>
      <c r="D24" s="1425"/>
      <c r="E24" s="1425"/>
    </row>
    <row r="33" spans="1:1" ht="18.75" x14ac:dyDescent="0.3">
      <c r="A33" s="1092" t="s">
        <v>903</v>
      </c>
    </row>
  </sheetData>
  <mergeCells count="2">
    <mergeCell ref="A1:H2"/>
    <mergeCell ref="A22:A24"/>
  </mergeCells>
  <hyperlinks>
    <hyperlink ref="A3" location="SOMMAIRE!A1" display="Retour Sommaire"/>
  </hyperlink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showGridLines="0" zoomScaleNormal="100" workbookViewId="0">
      <selection activeCell="R29" sqref="R29"/>
    </sheetView>
  </sheetViews>
  <sheetFormatPr baseColWidth="10" defaultRowHeight="15" x14ac:dyDescent="0.25"/>
  <cols>
    <col min="1" max="1" width="27.28515625" customWidth="1"/>
    <col min="2" max="2" width="15.28515625" customWidth="1"/>
    <col min="4" max="4" width="8.85546875" bestFit="1" customWidth="1"/>
    <col min="8" max="9" width="8.85546875" bestFit="1" customWidth="1"/>
    <col min="10" max="10" width="11" customWidth="1"/>
    <col min="11" max="11" width="11.42578125" customWidth="1"/>
    <col min="12" max="17" width="8.85546875" bestFit="1" customWidth="1"/>
  </cols>
  <sheetData>
    <row r="1" spans="1:12" ht="18.75" customHeight="1" x14ac:dyDescent="0.25">
      <c r="A1" s="1667" t="s">
        <v>999</v>
      </c>
      <c r="B1" s="1667"/>
      <c r="C1" s="1667"/>
      <c r="D1" s="1667"/>
      <c r="E1" s="1667"/>
      <c r="F1" s="1667"/>
      <c r="G1" s="1667"/>
      <c r="H1" s="1667"/>
    </row>
    <row r="2" spans="1:12" x14ac:dyDescent="0.25">
      <c r="A2" s="1667"/>
      <c r="B2" s="1667"/>
      <c r="C2" s="1667"/>
      <c r="D2" s="1667"/>
      <c r="E2" s="1667"/>
      <c r="F2" s="1667"/>
      <c r="G2" s="1667"/>
      <c r="H2" s="1667"/>
    </row>
    <row r="3" spans="1:12" x14ac:dyDescent="0.25">
      <c r="A3" s="2" t="s">
        <v>901</v>
      </c>
      <c r="B3" s="1105"/>
      <c r="C3" s="1105"/>
      <c r="D3" s="1105"/>
      <c r="E3" s="219"/>
      <c r="F3" s="219"/>
      <c r="G3" s="219"/>
      <c r="H3" s="219"/>
      <c r="I3" s="219"/>
    </row>
    <row r="4" spans="1:12" x14ac:dyDescent="0.25">
      <c r="A4" s="1105"/>
      <c r="B4" s="1105"/>
      <c r="C4" s="1105"/>
      <c r="D4" s="1105"/>
      <c r="E4" s="219"/>
      <c r="F4" s="219"/>
      <c r="G4" s="219"/>
      <c r="H4" s="219"/>
      <c r="I4" s="219"/>
    </row>
    <row r="5" spans="1:12" x14ac:dyDescent="0.25">
      <c r="A5" s="1426"/>
      <c r="B5" s="1169">
        <v>2014</v>
      </c>
      <c r="C5" s="1169">
        <v>2015</v>
      </c>
      <c r="D5" s="1169">
        <v>2016</v>
      </c>
      <c r="E5" s="1169">
        <v>2017</v>
      </c>
      <c r="F5" s="1169">
        <v>2018</v>
      </c>
      <c r="G5" s="1169">
        <v>2019</v>
      </c>
      <c r="H5" s="1169">
        <v>2020</v>
      </c>
      <c r="I5" s="1169">
        <v>2021</v>
      </c>
      <c r="J5" s="1057"/>
      <c r="K5" s="1057"/>
      <c r="L5" s="1057"/>
    </row>
    <row r="6" spans="1:12" x14ac:dyDescent="0.25">
      <c r="A6" s="1427" t="s">
        <v>404</v>
      </c>
      <c r="B6" s="1428">
        <v>1550.3423932258002</v>
      </c>
      <c r="C6" s="1428">
        <v>1543.4945201520004</v>
      </c>
      <c r="D6" s="1428">
        <v>1614.7966747874004</v>
      </c>
      <c r="E6" s="1428">
        <v>1632.2933125215397</v>
      </c>
      <c r="F6" s="1428">
        <v>1720.8486205558199</v>
      </c>
      <c r="G6" s="1428">
        <v>1828.4805687641301</v>
      </c>
      <c r="H6" s="1428">
        <v>1885.5784476100703</v>
      </c>
      <c r="I6" s="1428">
        <v>1973.8908097576302</v>
      </c>
      <c r="J6" s="1057"/>
      <c r="K6" s="1057"/>
      <c r="L6" s="1057"/>
    </row>
    <row r="7" spans="1:12" x14ac:dyDescent="0.25">
      <c r="A7" s="1427" t="s">
        <v>618</v>
      </c>
      <c r="B7" s="1428">
        <v>1106.0572498719998</v>
      </c>
      <c r="C7" s="1428">
        <v>1223.6758205038</v>
      </c>
      <c r="D7" s="1428">
        <v>1261.9148863454598</v>
      </c>
      <c r="E7" s="1428">
        <v>1381.8580249917502</v>
      </c>
      <c r="F7" s="1428">
        <v>1457.3754783304498</v>
      </c>
      <c r="G7" s="1428">
        <v>1555.8725738809496</v>
      </c>
      <c r="H7" s="1428">
        <v>1656.9358373883601</v>
      </c>
      <c r="I7" s="1428">
        <v>1739.9398722817798</v>
      </c>
      <c r="J7" s="1429"/>
      <c r="K7" s="1429"/>
      <c r="L7" s="1429"/>
    </row>
    <row r="8" spans="1:12" x14ac:dyDescent="0.25">
      <c r="A8" s="1427" t="s">
        <v>406</v>
      </c>
      <c r="B8" s="1428">
        <v>440.76937922400003</v>
      </c>
      <c r="C8" s="1428">
        <v>414.58533875019998</v>
      </c>
      <c r="D8" s="1428">
        <v>440.33437306724994</v>
      </c>
      <c r="E8" s="1428">
        <v>414.25581215018002</v>
      </c>
      <c r="F8" s="1428">
        <v>390.64327013169998</v>
      </c>
      <c r="G8" s="1428">
        <v>385.70905674263003</v>
      </c>
      <c r="H8" s="1428">
        <v>398.19760557550001</v>
      </c>
      <c r="I8" s="1428">
        <v>398.96373422817004</v>
      </c>
      <c r="J8" s="1057"/>
      <c r="K8" s="1057"/>
      <c r="L8" s="1057"/>
    </row>
    <row r="9" spans="1:12" x14ac:dyDescent="0.25">
      <c r="A9" s="1427" t="s">
        <v>619</v>
      </c>
      <c r="B9" s="1428">
        <v>362.05638545210002</v>
      </c>
      <c r="C9" s="1428">
        <v>403.2154700918</v>
      </c>
      <c r="D9" s="1428">
        <v>459.61676990398985</v>
      </c>
      <c r="E9" s="1428">
        <v>399.69262271102014</v>
      </c>
      <c r="F9" s="1428">
        <v>216.93290957903</v>
      </c>
      <c r="G9" s="1428">
        <v>220.69404747305001</v>
      </c>
      <c r="H9" s="1428">
        <v>207.95771748689</v>
      </c>
      <c r="I9" s="1428">
        <v>239.39276197581998</v>
      </c>
      <c r="J9" s="1057"/>
      <c r="K9" s="1057"/>
      <c r="L9" s="1057"/>
    </row>
    <row r="10" spans="1:12" x14ac:dyDescent="0.25">
      <c r="A10" s="1427" t="s">
        <v>620</v>
      </c>
      <c r="B10" s="1428">
        <v>441.93837612369998</v>
      </c>
      <c r="C10" s="1428">
        <v>448.81547825669998</v>
      </c>
      <c r="D10" s="1428">
        <v>407.31473477980001</v>
      </c>
      <c r="E10" s="1428">
        <v>381.23972065188008</v>
      </c>
      <c r="F10" s="1428">
        <v>250.95952985025997</v>
      </c>
      <c r="G10" s="1428">
        <v>268.09051887572997</v>
      </c>
      <c r="H10" s="1428">
        <v>268.77478015852</v>
      </c>
      <c r="I10" s="1428">
        <v>279.29089954542002</v>
      </c>
      <c r="J10" s="1057"/>
      <c r="K10" s="1057"/>
      <c r="L10" s="1057"/>
    </row>
    <row r="11" spans="1:12" x14ac:dyDescent="0.25">
      <c r="A11" s="1427" t="s">
        <v>621</v>
      </c>
      <c r="B11" s="1428">
        <v>207.6175146482</v>
      </c>
      <c r="C11" s="1428">
        <v>368.22670671560007</v>
      </c>
      <c r="D11" s="1428">
        <v>493.62811206774995</v>
      </c>
      <c r="E11" s="1428">
        <v>584.26311521308003</v>
      </c>
      <c r="F11" s="1428">
        <v>574.68058051107005</v>
      </c>
      <c r="G11" s="1428">
        <v>616.86819513113005</v>
      </c>
      <c r="H11" s="1428">
        <v>1073.4677530256999</v>
      </c>
      <c r="I11" s="1428">
        <v>1251.7364468885999</v>
      </c>
      <c r="J11" s="1057"/>
      <c r="K11" s="1057"/>
      <c r="L11" s="1057"/>
    </row>
    <row r="12" spans="1:12" x14ac:dyDescent="0.25">
      <c r="A12" s="1430" t="s">
        <v>214</v>
      </c>
      <c r="B12" s="1431">
        <f>SUM(B6:B11)</f>
        <v>4108.7812985458004</v>
      </c>
      <c r="C12" s="1431">
        <f t="shared" ref="C12:I12" si="0">SUM(C6:C11)</f>
        <v>4402.0133344700998</v>
      </c>
      <c r="D12" s="1431">
        <f t="shared" si="0"/>
        <v>4677.60555095165</v>
      </c>
      <c r="E12" s="1431">
        <f t="shared" si="0"/>
        <v>4793.6026082394501</v>
      </c>
      <c r="F12" s="1431">
        <f t="shared" si="0"/>
        <v>4611.4403889583291</v>
      </c>
      <c r="G12" s="1431">
        <f t="shared" si="0"/>
        <v>4875.71496086762</v>
      </c>
      <c r="H12" s="1431">
        <f t="shared" si="0"/>
        <v>5490.9121412450404</v>
      </c>
      <c r="I12" s="1431">
        <f t="shared" si="0"/>
        <v>5883.2145246774198</v>
      </c>
      <c r="J12" s="1057"/>
      <c r="K12" s="1057"/>
      <c r="L12" s="1057"/>
    </row>
    <row r="13" spans="1:12" x14ac:dyDescent="0.25">
      <c r="A13" s="1432" t="s">
        <v>1000</v>
      </c>
      <c r="B13" s="1433">
        <f>B6+B7</f>
        <v>2656.3996430978</v>
      </c>
      <c r="C13" s="1433">
        <f t="shared" ref="C13:I13" si="1">C6+C7</f>
        <v>2767.1703406558004</v>
      </c>
      <c r="D13" s="1433">
        <f t="shared" si="1"/>
        <v>2876.71156113286</v>
      </c>
      <c r="E13" s="1433">
        <f t="shared" si="1"/>
        <v>3014.1513375132899</v>
      </c>
      <c r="F13" s="1433">
        <f t="shared" si="1"/>
        <v>3178.2240988862695</v>
      </c>
      <c r="G13" s="1433">
        <f t="shared" si="1"/>
        <v>3384.35314264508</v>
      </c>
      <c r="H13" s="1433">
        <f t="shared" si="1"/>
        <v>3542.5142849984304</v>
      </c>
      <c r="I13" s="1433">
        <f t="shared" si="1"/>
        <v>3713.83068203941</v>
      </c>
      <c r="J13" s="1429"/>
      <c r="K13" s="1429"/>
      <c r="L13" s="1057"/>
    </row>
    <row r="14" spans="1:12" x14ac:dyDescent="0.25">
      <c r="A14" s="1125"/>
      <c r="B14" s="1125"/>
      <c r="C14" s="1125"/>
      <c r="D14" s="1125"/>
      <c r="E14" s="1057"/>
      <c r="F14" s="1057"/>
      <c r="G14" s="1057"/>
      <c r="H14" s="1057"/>
      <c r="I14" s="1057"/>
      <c r="J14" s="1057"/>
      <c r="K14" s="1057"/>
      <c r="L14" s="1057"/>
    </row>
    <row r="15" spans="1:12" x14ac:dyDescent="0.25">
      <c r="A15" s="1426"/>
      <c r="B15" s="1169">
        <v>2014</v>
      </c>
      <c r="C15" s="1169">
        <v>2015</v>
      </c>
      <c r="D15" s="1169">
        <v>2016</v>
      </c>
      <c r="E15" s="1169">
        <v>2017</v>
      </c>
      <c r="F15" s="1169">
        <v>2018</v>
      </c>
      <c r="G15" s="1169">
        <v>2019</v>
      </c>
      <c r="H15" s="1169">
        <v>2020</v>
      </c>
      <c r="I15" s="1169">
        <v>2021</v>
      </c>
      <c r="J15" s="1057"/>
      <c r="K15" s="1057"/>
      <c r="L15" s="1057"/>
    </row>
    <row r="16" spans="1:12" x14ac:dyDescent="0.25">
      <c r="A16" s="1427" t="s">
        <v>404</v>
      </c>
      <c r="B16" s="1434">
        <f>B6/B$12</f>
        <v>0.377324145671736</v>
      </c>
      <c r="C16" s="1434">
        <f t="shared" ref="C16:H16" si="2">C6/C$12</f>
        <v>0.3506337675230603</v>
      </c>
      <c r="D16" s="1434">
        <f t="shared" si="2"/>
        <v>0.34521865026837784</v>
      </c>
      <c r="E16" s="1434">
        <f t="shared" si="2"/>
        <v>0.34051494166743901</v>
      </c>
      <c r="F16" s="1434">
        <f t="shared" si="2"/>
        <v>0.37316943848525813</v>
      </c>
      <c r="G16" s="1434">
        <f t="shared" si="2"/>
        <v>0.3750179375618703</v>
      </c>
      <c r="H16" s="1434">
        <f t="shared" si="2"/>
        <v>0.34339985763868436</v>
      </c>
      <c r="I16" s="1434">
        <f>I6/I$12</f>
        <v>0.33551229544291689</v>
      </c>
      <c r="J16" s="1057"/>
      <c r="K16" s="1057"/>
      <c r="L16" s="1057"/>
    </row>
    <row r="17" spans="1:12" x14ac:dyDescent="0.25">
      <c r="A17" s="1427" t="s">
        <v>618</v>
      </c>
      <c r="B17" s="1434">
        <f t="shared" ref="B17:I22" si="3">B7/B$12</f>
        <v>0.26919350763776617</v>
      </c>
      <c r="C17" s="1434">
        <f t="shared" si="3"/>
        <v>0.27798094361090847</v>
      </c>
      <c r="D17" s="1434">
        <f t="shared" si="3"/>
        <v>0.26977796066808701</v>
      </c>
      <c r="E17" s="1434">
        <f t="shared" si="3"/>
        <v>0.28827129362299519</v>
      </c>
      <c r="F17" s="1434">
        <f t="shared" si="3"/>
        <v>0.31603476471689879</v>
      </c>
      <c r="G17" s="1434">
        <f t="shared" si="3"/>
        <v>0.31910654875610006</v>
      </c>
      <c r="H17" s="1434">
        <f t="shared" si="3"/>
        <v>0.30175967029999812</v>
      </c>
      <c r="I17" s="1434">
        <f t="shared" si="3"/>
        <v>0.29574646054185516</v>
      </c>
      <c r="J17" s="1057"/>
      <c r="K17" s="1057"/>
      <c r="L17" s="1057"/>
    </row>
    <row r="18" spans="1:12" x14ac:dyDescent="0.25">
      <c r="A18" s="1427" t="s">
        <v>406</v>
      </c>
      <c r="B18" s="1434">
        <f t="shared" si="3"/>
        <v>0.10727496724637041</v>
      </c>
      <c r="C18" s="1434">
        <f t="shared" si="3"/>
        <v>9.4180845728879747E-2</v>
      </c>
      <c r="D18" s="1434">
        <f t="shared" si="3"/>
        <v>9.41367048313137E-2</v>
      </c>
      <c r="E18" s="1434">
        <f t="shared" si="3"/>
        <v>8.6418471868765126E-2</v>
      </c>
      <c r="F18" s="1434">
        <f t="shared" si="3"/>
        <v>8.4711768380885816E-2</v>
      </c>
      <c r="G18" s="1434">
        <f t="shared" si="3"/>
        <v>7.9108204609646446E-2</v>
      </c>
      <c r="H18" s="1434">
        <f t="shared" si="3"/>
        <v>7.251939119266447E-2</v>
      </c>
      <c r="I18" s="1434">
        <f t="shared" si="3"/>
        <v>6.7813902171117157E-2</v>
      </c>
      <c r="J18" s="1057"/>
      <c r="K18" s="1057"/>
      <c r="L18" s="1057"/>
    </row>
    <row r="19" spans="1:12" x14ac:dyDescent="0.25">
      <c r="A19" s="1427" t="s">
        <v>619</v>
      </c>
      <c r="B19" s="1434">
        <f t="shared" si="3"/>
        <v>8.8117706722487463E-2</v>
      </c>
      <c r="C19" s="1434">
        <f t="shared" si="3"/>
        <v>9.1597966533724234E-2</v>
      </c>
      <c r="D19" s="1434">
        <f t="shared" si="3"/>
        <v>9.8258984195553151E-2</v>
      </c>
      <c r="E19" s="1434">
        <f t="shared" si="3"/>
        <v>8.3380424990592936E-2</v>
      </c>
      <c r="F19" s="1434">
        <f t="shared" si="3"/>
        <v>4.7042331957376254E-2</v>
      </c>
      <c r="G19" s="1434">
        <f t="shared" si="3"/>
        <v>4.5263935493427228E-2</v>
      </c>
      <c r="H19" s="1434">
        <f t="shared" si="3"/>
        <v>3.7873073204871294E-2</v>
      </c>
      <c r="I19" s="1434">
        <f t="shared" si="3"/>
        <v>4.0690809585758908E-2</v>
      </c>
      <c r="J19" s="1057"/>
      <c r="K19" s="1057"/>
      <c r="L19" s="1057"/>
    </row>
    <row r="20" spans="1:12" x14ac:dyDescent="0.25">
      <c r="A20" s="1427" t="s">
        <v>620</v>
      </c>
      <c r="B20" s="1434">
        <f t="shared" si="3"/>
        <v>0.10755947907962707</v>
      </c>
      <c r="C20" s="1434">
        <f t="shared" si="3"/>
        <v>0.10195686476963545</v>
      </c>
      <c r="D20" s="1434">
        <f t="shared" si="3"/>
        <v>8.7077614891433633E-2</v>
      </c>
      <c r="E20" s="1434">
        <f t="shared" si="3"/>
        <v>7.9530939839816683E-2</v>
      </c>
      <c r="F20" s="1434">
        <f t="shared" si="3"/>
        <v>5.4421072090871984E-2</v>
      </c>
      <c r="G20" s="1434">
        <f t="shared" si="3"/>
        <v>5.4984862943674627E-2</v>
      </c>
      <c r="H20" s="1434">
        <f t="shared" si="3"/>
        <v>4.8949022174224137E-2</v>
      </c>
      <c r="I20" s="1434">
        <f t="shared" si="3"/>
        <v>4.7472499663903329E-2</v>
      </c>
      <c r="J20" s="1057"/>
      <c r="K20" s="1057"/>
      <c r="L20" s="1057"/>
    </row>
    <row r="21" spans="1:12" x14ac:dyDescent="0.25">
      <c r="A21" s="1427" t="s">
        <v>745</v>
      </c>
      <c r="B21" s="1434">
        <f t="shared" si="3"/>
        <v>5.0530193642012777E-2</v>
      </c>
      <c r="C21" s="1434">
        <f t="shared" si="3"/>
        <v>8.3649611833791965E-2</v>
      </c>
      <c r="D21" s="1434">
        <f t="shared" si="3"/>
        <v>0.10553008514523467</v>
      </c>
      <c r="E21" s="1434">
        <f t="shared" si="3"/>
        <v>0.12188392801039108</v>
      </c>
      <c r="F21" s="1434">
        <f t="shared" si="3"/>
        <v>0.12462062436870917</v>
      </c>
      <c r="G21" s="1434">
        <f t="shared" si="3"/>
        <v>0.12651851063528127</v>
      </c>
      <c r="H21" s="1434">
        <f t="shared" si="3"/>
        <v>0.19549898548955763</v>
      </c>
      <c r="I21" s="1434">
        <f t="shared" si="3"/>
        <v>0.21276403259444857</v>
      </c>
      <c r="J21" s="1057"/>
      <c r="K21" s="1057"/>
      <c r="L21" s="1057"/>
    </row>
    <row r="22" spans="1:12" x14ac:dyDescent="0.25">
      <c r="A22" s="1430" t="s">
        <v>214</v>
      </c>
      <c r="B22" s="1129">
        <f t="shared" si="3"/>
        <v>1</v>
      </c>
      <c r="C22" s="1129">
        <f t="shared" si="3"/>
        <v>1</v>
      </c>
      <c r="D22" s="1129">
        <f t="shared" si="3"/>
        <v>1</v>
      </c>
      <c r="E22" s="1129">
        <f t="shared" si="3"/>
        <v>1</v>
      </c>
      <c r="F22" s="1129">
        <f t="shared" si="3"/>
        <v>1</v>
      </c>
      <c r="G22" s="1129">
        <f t="shared" si="3"/>
        <v>1</v>
      </c>
      <c r="H22" s="1129">
        <f t="shared" si="3"/>
        <v>1</v>
      </c>
      <c r="I22" s="1129">
        <f t="shared" si="3"/>
        <v>1</v>
      </c>
      <c r="J22" s="1057"/>
      <c r="K22" s="1057"/>
      <c r="L22" s="1057"/>
    </row>
    <row r="23" spans="1:12" x14ac:dyDescent="0.25">
      <c r="A23" s="59"/>
      <c r="B23" s="59"/>
      <c r="C23" s="59"/>
      <c r="D23" s="59"/>
    </row>
    <row r="24" spans="1:12" x14ac:dyDescent="0.25">
      <c r="A24" s="59"/>
      <c r="B24" s="59"/>
      <c r="C24" s="59"/>
      <c r="D24" s="59"/>
    </row>
    <row r="42" spans="1:1" ht="18.75" x14ac:dyDescent="0.3">
      <c r="A42"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R29" sqref="R29"/>
    </sheetView>
  </sheetViews>
  <sheetFormatPr baseColWidth="10" defaultRowHeight="15" x14ac:dyDescent="0.25"/>
  <cols>
    <col min="1" max="16384" width="11.42578125" style="1435"/>
  </cols>
  <sheetData>
    <row r="1" spans="1:8" x14ac:dyDescent="0.25">
      <c r="A1" s="1667" t="s">
        <v>1001</v>
      </c>
      <c r="B1" s="1667"/>
      <c r="C1" s="1667"/>
      <c r="D1" s="1667"/>
      <c r="E1" s="1667"/>
      <c r="F1" s="1667"/>
      <c r="G1" s="1667"/>
      <c r="H1" s="1667"/>
    </row>
    <row r="2" spans="1:8" x14ac:dyDescent="0.25">
      <c r="A2" s="1667"/>
      <c r="B2" s="1667"/>
      <c r="C2" s="1667"/>
      <c r="D2" s="1667"/>
      <c r="E2" s="1667"/>
      <c r="F2" s="1667"/>
      <c r="G2" s="1667"/>
      <c r="H2" s="1667"/>
    </row>
    <row r="3" spans="1:8" x14ac:dyDescent="0.25">
      <c r="A3" s="1436" t="s">
        <v>901</v>
      </c>
    </row>
    <row r="7" spans="1:8" ht="38.25" x14ac:dyDescent="0.2">
      <c r="C7" s="1437"/>
      <c r="D7" s="1034" t="s">
        <v>1002</v>
      </c>
      <c r="E7" s="1438" t="s">
        <v>1003</v>
      </c>
      <c r="F7" s="1438" t="s">
        <v>1004</v>
      </c>
      <c r="G7" s="1439" t="s">
        <v>1005</v>
      </c>
    </row>
    <row r="8" spans="1:8" x14ac:dyDescent="0.25">
      <c r="C8" s="1440">
        <v>2017</v>
      </c>
      <c r="D8" s="1441">
        <v>1386.5440682311403</v>
      </c>
      <c r="E8" s="1442">
        <v>1667.1916914230901</v>
      </c>
      <c r="F8" s="1443">
        <v>0.4540484761484852</v>
      </c>
      <c r="G8" s="1443">
        <v>0.54595152385151469</v>
      </c>
    </row>
    <row r="9" spans="1:8" x14ac:dyDescent="0.25">
      <c r="C9" s="1444">
        <v>2018</v>
      </c>
      <c r="D9" s="1214">
        <v>1479.26904230112</v>
      </c>
      <c r="E9" s="1445">
        <v>1757.7268762229298</v>
      </c>
      <c r="F9" s="1446">
        <v>0.45698823215557588</v>
      </c>
      <c r="G9" s="1446">
        <v>0.54301176784442418</v>
      </c>
    </row>
    <row r="10" spans="1:8" x14ac:dyDescent="0.25">
      <c r="C10" s="1440">
        <v>2019</v>
      </c>
      <c r="D10" s="1441">
        <v>1573.6787048266599</v>
      </c>
      <c r="E10" s="1442">
        <v>1862.6697196187599</v>
      </c>
      <c r="F10" s="1443">
        <v>0.45795085668026531</v>
      </c>
      <c r="G10" s="1443">
        <v>0.54204914331973475</v>
      </c>
    </row>
    <row r="11" spans="1:8" x14ac:dyDescent="0.25">
      <c r="C11" s="1444">
        <v>2020</v>
      </c>
      <c r="D11" s="1214">
        <v>1687.0091218530799</v>
      </c>
      <c r="E11" s="1445">
        <v>1919.0562154745398</v>
      </c>
      <c r="F11" s="1446">
        <v>0.46782544519930613</v>
      </c>
      <c r="G11" s="1446">
        <v>0.53217455480069376</v>
      </c>
    </row>
    <row r="12" spans="1:8" x14ac:dyDescent="0.25">
      <c r="C12" s="1440">
        <v>2021</v>
      </c>
      <c r="D12" s="1441">
        <v>1769.76671134648</v>
      </c>
      <c r="E12" s="1442">
        <v>2006.69501791269</v>
      </c>
      <c r="F12" s="1443">
        <v>0.46863091386170508</v>
      </c>
      <c r="G12" s="1443">
        <v>0.53136908613829492</v>
      </c>
    </row>
    <row r="13" spans="1:8" x14ac:dyDescent="0.25">
      <c r="C13" s="1447"/>
      <c r="D13" s="1105"/>
      <c r="E13" s="1105"/>
      <c r="F13" s="1446"/>
      <c r="G13" s="1446"/>
    </row>
    <row r="20" spans="1:1" ht="18.75" x14ac:dyDescent="0.3">
      <c r="A20"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zoomScaleNormal="100" workbookViewId="0">
      <selection activeCell="A3" sqref="A3"/>
    </sheetView>
  </sheetViews>
  <sheetFormatPr baseColWidth="10" defaultRowHeight="15" x14ac:dyDescent="0.25"/>
  <cols>
    <col min="1" max="1" width="16.7109375" customWidth="1"/>
    <col min="3" max="3" width="21.5703125" customWidth="1"/>
    <col min="4" max="4" width="23.42578125" customWidth="1"/>
    <col min="9" max="9" width="17.85546875" customWidth="1"/>
    <col min="12" max="12" width="20.7109375" customWidth="1"/>
  </cols>
  <sheetData>
    <row r="1" spans="1:16" x14ac:dyDescent="0.25">
      <c r="A1" s="1664" t="s">
        <v>904</v>
      </c>
      <c r="B1" s="1664"/>
      <c r="C1" s="1664"/>
      <c r="D1" s="1664"/>
      <c r="E1" s="1664"/>
      <c r="F1" s="1664"/>
      <c r="G1" s="1664"/>
      <c r="H1" s="1664"/>
    </row>
    <row r="2" spans="1:16" x14ac:dyDescent="0.25">
      <c r="A2" s="1664"/>
      <c r="B2" s="1664"/>
      <c r="C2" s="1664"/>
      <c r="D2" s="1664"/>
      <c r="E2" s="1664"/>
      <c r="F2" s="1664"/>
      <c r="G2" s="1664"/>
      <c r="H2" s="1664"/>
    </row>
    <row r="3" spans="1:16" x14ac:dyDescent="0.25">
      <c r="A3" s="1058" t="s">
        <v>901</v>
      </c>
      <c r="B3" s="219"/>
      <c r="C3" s="219"/>
      <c r="D3" s="219"/>
      <c r="E3" s="219"/>
      <c r="F3" s="219"/>
      <c r="G3" s="219"/>
      <c r="H3" s="219"/>
    </row>
    <row r="4" spans="1:16" x14ac:dyDescent="0.25">
      <c r="A4" s="1058"/>
      <c r="B4" s="219"/>
      <c r="C4" s="219"/>
      <c r="D4" s="219"/>
      <c r="E4" s="219"/>
      <c r="F4" s="219"/>
      <c r="G4" s="219"/>
      <c r="H4" s="219"/>
    </row>
    <row r="5" spans="1:16" ht="57" x14ac:dyDescent="0.25">
      <c r="A5" s="1665" t="s">
        <v>268</v>
      </c>
      <c r="B5" s="1666"/>
      <c r="C5" s="1093" t="s">
        <v>905</v>
      </c>
      <c r="D5" s="1093" t="s">
        <v>270</v>
      </c>
      <c r="E5" s="1057"/>
      <c r="G5" s="1094"/>
    </row>
    <row r="6" spans="1:16" x14ac:dyDescent="0.25">
      <c r="A6" s="1095" t="s">
        <v>264</v>
      </c>
      <c r="B6" s="1096" t="s">
        <v>271</v>
      </c>
      <c r="C6" s="1097">
        <v>8607.6379543540115</v>
      </c>
      <c r="D6" s="1098">
        <v>0.34167964550577401</v>
      </c>
      <c r="E6" s="1057"/>
      <c r="L6" s="1099"/>
      <c r="M6" s="121"/>
    </row>
    <row r="7" spans="1:16" x14ac:dyDescent="0.25">
      <c r="A7" s="1095" t="s">
        <v>230</v>
      </c>
      <c r="B7" s="1096" t="s">
        <v>272</v>
      </c>
      <c r="C7" s="1097">
        <v>4336.9804567882802</v>
      </c>
      <c r="D7" s="1098">
        <v>0.17215616559375846</v>
      </c>
      <c r="E7" s="1057"/>
      <c r="L7" s="1099"/>
      <c r="M7" s="121"/>
    </row>
    <row r="8" spans="1:16" x14ac:dyDescent="0.25">
      <c r="A8" s="1095" t="s">
        <v>233</v>
      </c>
      <c r="B8" s="1096" t="s">
        <v>273</v>
      </c>
      <c r="C8" s="1097">
        <v>3560.1450822847901</v>
      </c>
      <c r="D8" s="1098">
        <v>0.14131973441667398</v>
      </c>
      <c r="E8" s="1057"/>
      <c r="L8" s="1099"/>
      <c r="M8" s="121"/>
    </row>
    <row r="9" spans="1:16" x14ac:dyDescent="0.25">
      <c r="A9" s="1095" t="s">
        <v>240</v>
      </c>
      <c r="B9" s="1096" t="s">
        <v>274</v>
      </c>
      <c r="C9" s="1097">
        <v>2821.3504937150001</v>
      </c>
      <c r="D9" s="1098">
        <v>0.11199332983707354</v>
      </c>
      <c r="E9" s="1057"/>
      <c r="L9" s="1099"/>
      <c r="M9" s="121"/>
    </row>
    <row r="10" spans="1:16" x14ac:dyDescent="0.25">
      <c r="A10" s="1095" t="s">
        <v>246</v>
      </c>
      <c r="B10" s="1096" t="s">
        <v>275</v>
      </c>
      <c r="C10" s="1097">
        <v>2340.0562140552893</v>
      </c>
      <c r="D10" s="1098">
        <v>9.2888383772874394E-2</v>
      </c>
      <c r="E10" s="1057"/>
      <c r="L10" s="1099"/>
      <c r="M10" s="121"/>
    </row>
    <row r="11" spans="1:16" x14ac:dyDescent="0.25">
      <c r="A11" s="1095" t="s">
        <v>234</v>
      </c>
      <c r="B11" s="1096" t="s">
        <v>276</v>
      </c>
      <c r="C11" s="1097">
        <v>737.91004507674006</v>
      </c>
      <c r="D11" s="1098">
        <v>2.9291292681453415E-2</v>
      </c>
      <c r="E11" s="1057"/>
      <c r="L11" s="1099"/>
      <c r="M11" s="121"/>
    </row>
    <row r="12" spans="1:16" x14ac:dyDescent="0.25">
      <c r="A12" s="1095" t="s">
        <v>225</v>
      </c>
      <c r="B12" s="1096" t="s">
        <v>277</v>
      </c>
      <c r="C12" s="1097">
        <v>657.68886725416996</v>
      </c>
      <c r="D12" s="1098">
        <v>2.6106918089280121E-2</v>
      </c>
      <c r="E12" s="1057"/>
      <c r="L12" s="1099"/>
      <c r="M12" s="121"/>
    </row>
    <row r="13" spans="1:16" x14ac:dyDescent="0.25">
      <c r="A13" s="1095" t="s">
        <v>226</v>
      </c>
      <c r="B13" s="1096" t="s">
        <v>278</v>
      </c>
      <c r="C13" s="1097">
        <v>623.72374973996</v>
      </c>
      <c r="D13" s="1098">
        <v>2.4758674892556568E-2</v>
      </c>
      <c r="E13" s="1057"/>
      <c r="L13" s="1099"/>
      <c r="M13" s="121"/>
    </row>
    <row r="14" spans="1:16" ht="28.5" x14ac:dyDescent="0.25">
      <c r="A14" s="1100" t="s">
        <v>906</v>
      </c>
      <c r="B14" s="1101" t="s">
        <v>279</v>
      </c>
      <c r="C14" s="1102">
        <v>1506.63686284549</v>
      </c>
      <c r="D14" s="1103">
        <v>5.9805855210555543E-2</v>
      </c>
      <c r="E14" s="1104"/>
      <c r="L14" s="1099"/>
      <c r="M14" s="121"/>
    </row>
    <row r="16" spans="1:16" ht="18.75" x14ac:dyDescent="0.3">
      <c r="A16" s="1092" t="s">
        <v>903</v>
      </c>
      <c r="N16" s="320"/>
      <c r="O16" s="320"/>
      <c r="P16" s="320"/>
    </row>
    <row r="17" spans="10:16" x14ac:dyDescent="0.25">
      <c r="N17" s="320"/>
      <c r="O17" s="320"/>
      <c r="P17" s="320"/>
    </row>
    <row r="21" spans="10:16" x14ac:dyDescent="0.25">
      <c r="J21" s="320"/>
      <c r="K21" s="320"/>
    </row>
    <row r="22" spans="10:16" x14ac:dyDescent="0.25">
      <c r="J22" s="320"/>
      <c r="K22" s="320"/>
    </row>
    <row r="23" spans="10:16" x14ac:dyDescent="0.25">
      <c r="J23" s="320"/>
      <c r="K23" s="320"/>
    </row>
    <row r="24" spans="10:16" x14ac:dyDescent="0.25">
      <c r="J24" s="320"/>
      <c r="K24" s="320"/>
      <c r="L24" s="320"/>
      <c r="M24" s="320"/>
    </row>
  </sheetData>
  <mergeCells count="2">
    <mergeCell ref="A1:H2"/>
    <mergeCell ref="A5:B5"/>
  </mergeCells>
  <hyperlinks>
    <hyperlink ref="A3" location="SOMMAIRE!A1" display="Retour Sommair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zoomScaleNormal="100" workbookViewId="0">
      <selection activeCell="R29" sqref="R29"/>
    </sheetView>
  </sheetViews>
  <sheetFormatPr baseColWidth="10" defaultRowHeight="15" x14ac:dyDescent="0.25"/>
  <cols>
    <col min="1" max="1" width="16.85546875" bestFit="1" customWidth="1"/>
    <col min="2" max="4" width="15.7109375" customWidth="1"/>
  </cols>
  <sheetData>
    <row r="1" spans="1:14" x14ac:dyDescent="0.25">
      <c r="A1" s="1664" t="s">
        <v>1006</v>
      </c>
      <c r="B1" s="1664"/>
      <c r="C1" s="1664"/>
      <c r="D1" s="1664"/>
      <c r="E1" s="1664"/>
      <c r="F1" s="1664"/>
      <c r="G1" s="1664"/>
      <c r="H1" s="1664"/>
    </row>
    <row r="2" spans="1:14" ht="26.25" customHeight="1" x14ac:dyDescent="0.25">
      <c r="A2" s="1664"/>
      <c r="B2" s="1664"/>
      <c r="C2" s="1664"/>
      <c r="D2" s="1664"/>
      <c r="E2" s="1664"/>
      <c r="F2" s="1664"/>
      <c r="G2" s="1664"/>
      <c r="H2" s="1664"/>
    </row>
    <row r="3" spans="1:14" x14ac:dyDescent="0.25">
      <c r="A3" s="2" t="s">
        <v>901</v>
      </c>
      <c r="B3" s="219"/>
      <c r="C3" s="219"/>
      <c r="D3" s="219"/>
      <c r="E3" s="219"/>
      <c r="F3" s="219"/>
      <c r="G3" s="219"/>
      <c r="H3" s="219"/>
    </row>
    <row r="4" spans="1:14" x14ac:dyDescent="0.25">
      <c r="A4" s="1448"/>
      <c r="F4" s="320"/>
      <c r="G4" s="320"/>
      <c r="H4" s="320"/>
      <c r="I4" s="320"/>
      <c r="J4" s="320"/>
      <c r="K4" s="320"/>
      <c r="L4" s="219"/>
      <c r="M4" s="219"/>
      <c r="N4" s="219"/>
    </row>
    <row r="5" spans="1:14" x14ac:dyDescent="0.25">
      <c r="A5" s="1057"/>
      <c r="B5" s="1688">
        <v>2021</v>
      </c>
      <c r="C5" s="1688"/>
      <c r="D5" s="1688"/>
      <c r="F5" s="320"/>
      <c r="G5" s="320"/>
      <c r="H5" s="320"/>
      <c r="I5" s="320"/>
      <c r="J5" s="320"/>
      <c r="K5" s="320"/>
      <c r="L5" s="219"/>
      <c r="M5" s="219"/>
      <c r="N5" s="219"/>
    </row>
    <row r="6" spans="1:14" ht="28.5" x14ac:dyDescent="0.25">
      <c r="A6" s="1449"/>
      <c r="B6" s="1450" t="s">
        <v>404</v>
      </c>
      <c r="C6" s="1450" t="s">
        <v>618</v>
      </c>
      <c r="D6" s="1450" t="s">
        <v>214</v>
      </c>
      <c r="F6" s="320"/>
      <c r="G6" s="320"/>
      <c r="H6" s="320"/>
      <c r="I6" s="320"/>
      <c r="J6" s="320"/>
      <c r="K6" s="320"/>
      <c r="L6" s="219"/>
      <c r="M6" s="219"/>
      <c r="N6" s="219"/>
    </row>
    <row r="7" spans="1:14" x14ac:dyDescent="0.25">
      <c r="A7" s="1451" t="s">
        <v>264</v>
      </c>
      <c r="B7" s="1452">
        <v>1471.4139665023099</v>
      </c>
      <c r="C7" s="1453">
        <v>964.89305319812001</v>
      </c>
      <c r="D7" s="1454">
        <f>SUM(B7:C7)</f>
        <v>2436.3070197004299</v>
      </c>
      <c r="E7" s="1455">
        <f>D7/$D$18</f>
        <v>0.67874473127578439</v>
      </c>
      <c r="F7" s="320"/>
      <c r="G7" s="320"/>
      <c r="H7" s="320"/>
      <c r="I7" s="320"/>
      <c r="J7" s="320"/>
      <c r="K7" s="320"/>
      <c r="L7" s="219"/>
      <c r="M7" s="219"/>
      <c r="N7" s="219"/>
    </row>
    <row r="8" spans="1:14" x14ac:dyDescent="0.25">
      <c r="A8" s="1235" t="s">
        <v>1007</v>
      </c>
      <c r="B8" s="1456">
        <f>SUM(B9:B17)</f>
        <v>417.98694232556966</v>
      </c>
      <c r="C8" s="1456">
        <f>SUM(C9:C17)</f>
        <v>735.13650783722937</v>
      </c>
      <c r="D8" s="1454">
        <f>SUM(B8:C8)</f>
        <v>1153.1234501627991</v>
      </c>
      <c r="F8" s="320"/>
      <c r="G8" s="320"/>
      <c r="H8" s="320"/>
      <c r="I8" s="320"/>
      <c r="J8" s="320"/>
      <c r="K8" s="320"/>
      <c r="L8" s="219"/>
      <c r="M8" s="219"/>
      <c r="N8" s="219"/>
    </row>
    <row r="9" spans="1:14" x14ac:dyDescent="0.25">
      <c r="A9" s="1457" t="s">
        <v>622</v>
      </c>
      <c r="B9" s="1458">
        <v>111.03156231214962</v>
      </c>
      <c r="C9" s="1458">
        <v>320.67773352022937</v>
      </c>
      <c r="D9" s="1459">
        <f t="shared" ref="D9:D17" si="0">SUM(B9:C9)</f>
        <v>431.70929583237898</v>
      </c>
      <c r="F9" s="320"/>
      <c r="G9" s="320"/>
      <c r="H9" s="320"/>
      <c r="I9" s="320"/>
      <c r="J9" s="320"/>
      <c r="K9" s="320"/>
      <c r="L9" s="219"/>
      <c r="M9" s="219"/>
      <c r="N9" s="219"/>
    </row>
    <row r="10" spans="1:14" x14ac:dyDescent="0.25">
      <c r="A10" s="1457" t="s">
        <v>248</v>
      </c>
      <c r="B10" s="1458">
        <v>11.566981543329998</v>
      </c>
      <c r="C10" s="1458">
        <v>20.446374622389996</v>
      </c>
      <c r="D10" s="1459">
        <f t="shared" si="0"/>
        <v>32.013356165719998</v>
      </c>
      <c r="F10" s="320"/>
      <c r="G10" s="320"/>
      <c r="H10" s="320"/>
      <c r="I10" s="320"/>
      <c r="J10" s="320"/>
      <c r="K10" s="320"/>
      <c r="L10" s="219"/>
      <c r="M10" s="219"/>
      <c r="N10" s="219"/>
    </row>
    <row r="11" spans="1:14" x14ac:dyDescent="0.25">
      <c r="A11" s="1457" t="s">
        <v>243</v>
      </c>
      <c r="B11" s="1458">
        <v>10.55574995353</v>
      </c>
      <c r="C11" s="1458">
        <v>31.257455361569999</v>
      </c>
      <c r="D11" s="1459">
        <f t="shared" si="0"/>
        <v>41.813205315099999</v>
      </c>
      <c r="F11" s="320"/>
      <c r="G11" s="320"/>
      <c r="H11" s="320"/>
      <c r="I11" s="320"/>
      <c r="J11" s="320"/>
      <c r="K11" s="320"/>
      <c r="L11" s="219"/>
      <c r="M11" s="219"/>
      <c r="N11" s="219"/>
    </row>
    <row r="12" spans="1:14" x14ac:dyDescent="0.25">
      <c r="A12" s="1457" t="s">
        <v>233</v>
      </c>
      <c r="B12" s="1458">
        <v>21.586040985</v>
      </c>
      <c r="C12" s="1458">
        <v>25.667951271700002</v>
      </c>
      <c r="D12" s="1459">
        <f t="shared" si="0"/>
        <v>47.253992256700002</v>
      </c>
      <c r="F12" s="320"/>
      <c r="G12" s="320"/>
      <c r="H12" s="320"/>
      <c r="I12" s="320"/>
      <c r="J12" s="320"/>
      <c r="K12" s="320"/>
      <c r="L12" s="219"/>
      <c r="M12" s="219"/>
      <c r="N12" s="219"/>
    </row>
    <row r="13" spans="1:14" x14ac:dyDescent="0.25">
      <c r="A13" s="1457" t="s">
        <v>623</v>
      </c>
      <c r="B13" s="1458">
        <v>19.02747097552</v>
      </c>
      <c r="C13" s="1458">
        <v>48.372085416579999</v>
      </c>
      <c r="D13" s="1459">
        <f t="shared" si="0"/>
        <v>67.399556392099996</v>
      </c>
      <c r="F13" s="320"/>
      <c r="G13" s="320"/>
      <c r="H13" s="320"/>
      <c r="I13" s="320"/>
      <c r="J13" s="320"/>
      <c r="K13" s="320"/>
      <c r="L13" s="219"/>
      <c r="M13" s="219"/>
      <c r="N13" s="219"/>
    </row>
    <row r="14" spans="1:14" x14ac:dyDescent="0.25">
      <c r="A14" s="1457" t="s">
        <v>230</v>
      </c>
      <c r="B14" s="1458">
        <v>1.6035994062100001</v>
      </c>
      <c r="C14" s="1458">
        <v>83.805241061209998</v>
      </c>
      <c r="D14" s="1459">
        <f t="shared" si="0"/>
        <v>85.408840467419992</v>
      </c>
      <c r="F14" s="320"/>
      <c r="G14" s="320"/>
      <c r="H14" s="320"/>
      <c r="I14" s="320"/>
      <c r="J14" s="320"/>
      <c r="K14" s="320"/>
      <c r="L14" s="219"/>
      <c r="M14" s="219"/>
      <c r="N14" s="219"/>
    </row>
    <row r="15" spans="1:14" x14ac:dyDescent="0.25">
      <c r="A15" s="1457" t="s">
        <v>226</v>
      </c>
      <c r="B15" s="1458">
        <v>51.365109104400005</v>
      </c>
      <c r="C15" s="1458">
        <v>44.214520778370002</v>
      </c>
      <c r="D15" s="1459">
        <f t="shared" si="0"/>
        <v>95.579629882770007</v>
      </c>
      <c r="F15" s="320"/>
      <c r="G15" s="320"/>
      <c r="H15" s="320"/>
      <c r="I15" s="320"/>
      <c r="J15" s="320"/>
      <c r="K15" s="320"/>
      <c r="L15" s="219"/>
      <c r="M15" s="219"/>
      <c r="N15" s="219"/>
    </row>
    <row r="16" spans="1:14" x14ac:dyDescent="0.25">
      <c r="A16" s="1457" t="s">
        <v>624</v>
      </c>
      <c r="B16" s="1458">
        <v>80.584855967510009</v>
      </c>
      <c r="C16" s="1458">
        <v>55.189079896059994</v>
      </c>
      <c r="D16" s="1459">
        <f t="shared" si="0"/>
        <v>135.77393586356999</v>
      </c>
      <c r="F16" s="320"/>
      <c r="G16" s="320"/>
      <c r="H16" s="320"/>
      <c r="I16" s="320"/>
      <c r="J16" s="320"/>
      <c r="K16" s="320"/>
      <c r="L16" s="219"/>
      <c r="M16" s="219"/>
      <c r="N16" s="219"/>
    </row>
    <row r="17" spans="1:14" x14ac:dyDescent="0.25">
      <c r="A17" s="1457" t="s">
        <v>240</v>
      </c>
      <c r="B17" s="1458">
        <v>110.66557207792002</v>
      </c>
      <c r="C17" s="1458">
        <v>105.50606590912</v>
      </c>
      <c r="D17" s="1459">
        <f t="shared" si="0"/>
        <v>216.17163798704001</v>
      </c>
      <c r="F17" s="320"/>
      <c r="G17" s="320"/>
      <c r="H17" s="320"/>
      <c r="I17" s="320"/>
      <c r="J17" s="320"/>
      <c r="K17" s="320"/>
      <c r="L17" s="219"/>
      <c r="M17" s="219"/>
      <c r="N17" s="219"/>
    </row>
    <row r="18" spans="1:14" x14ac:dyDescent="0.25">
      <c r="A18" s="1460" t="s">
        <v>214</v>
      </c>
      <c r="B18" s="1461">
        <f>B7+B8</f>
        <v>1889.4009088278794</v>
      </c>
      <c r="C18" s="1461">
        <f>C7+C8</f>
        <v>1700.0295610353494</v>
      </c>
      <c r="D18" s="1461">
        <f>D7+D8</f>
        <v>3589.4304698632291</v>
      </c>
      <c r="E18" s="1455">
        <v>0.36131281052817238</v>
      </c>
      <c r="F18" s="320"/>
      <c r="G18" s="320"/>
      <c r="H18" s="320"/>
      <c r="I18" s="320"/>
      <c r="J18" s="320"/>
      <c r="K18" s="320"/>
      <c r="L18" s="219"/>
      <c r="M18" s="219"/>
      <c r="N18" s="219"/>
    </row>
    <row r="19" spans="1:14" x14ac:dyDescent="0.25">
      <c r="A19" s="1057"/>
      <c r="B19" s="1065"/>
      <c r="C19" s="1065"/>
      <c r="D19" s="1065"/>
      <c r="F19" s="320"/>
      <c r="G19" s="320"/>
      <c r="H19" s="320"/>
      <c r="I19" s="320"/>
      <c r="J19" s="320"/>
      <c r="K19" s="320"/>
      <c r="L19" s="219"/>
      <c r="M19" s="219"/>
      <c r="N19" s="219"/>
    </row>
    <row r="20" spans="1:14" x14ac:dyDescent="0.25">
      <c r="A20" s="1065"/>
      <c r="B20" s="1065"/>
      <c r="C20" s="1065"/>
      <c r="D20" s="1065"/>
      <c r="E20" s="1462"/>
      <c r="F20" s="219"/>
      <c r="G20" s="219"/>
      <c r="H20" s="219"/>
      <c r="I20" s="219"/>
      <c r="J20" s="219"/>
      <c r="K20" s="219"/>
      <c r="L20" s="219"/>
      <c r="M20" s="219"/>
      <c r="N20" s="219"/>
    </row>
    <row r="21" spans="1:14" ht="18.75" x14ac:dyDescent="0.3">
      <c r="A21" s="1092" t="s">
        <v>903</v>
      </c>
      <c r="B21" s="1065"/>
      <c r="C21" s="1065"/>
      <c r="D21" s="1065"/>
      <c r="E21" s="219"/>
      <c r="F21" s="219"/>
      <c r="G21" s="219"/>
      <c r="H21" s="219"/>
      <c r="I21" s="219"/>
      <c r="J21" s="219"/>
      <c r="K21" s="219"/>
      <c r="L21" s="219"/>
      <c r="M21" s="219"/>
      <c r="N21" s="219"/>
    </row>
    <row r="22" spans="1:14" x14ac:dyDescent="0.25">
      <c r="A22" s="1065"/>
      <c r="B22" s="1065"/>
      <c r="C22" s="1065"/>
      <c r="D22" s="1065"/>
      <c r="E22" s="219"/>
      <c r="F22" s="219"/>
      <c r="G22" s="219"/>
      <c r="H22" s="219"/>
    </row>
    <row r="23" spans="1:14" x14ac:dyDescent="0.25">
      <c r="A23" s="1057"/>
      <c r="B23" s="1065"/>
      <c r="C23" s="1065"/>
      <c r="D23" s="1065"/>
      <c r="E23" s="219"/>
      <c r="F23" s="219"/>
      <c r="G23" s="219"/>
      <c r="H23" s="219"/>
    </row>
    <row r="24" spans="1:14" x14ac:dyDescent="0.25">
      <c r="A24" s="1057"/>
      <c r="B24" s="1065"/>
      <c r="C24" s="1065"/>
      <c r="D24" s="1065"/>
      <c r="E24" s="219"/>
      <c r="F24" s="219"/>
      <c r="G24" s="219"/>
      <c r="H24" s="219"/>
    </row>
    <row r="25" spans="1:14" x14ac:dyDescent="0.25">
      <c r="A25" s="219"/>
      <c r="B25" s="219"/>
      <c r="C25" s="219"/>
      <c r="D25" s="219"/>
      <c r="E25" s="219"/>
      <c r="F25" s="219"/>
      <c r="G25" s="219"/>
      <c r="H25" s="219"/>
      <c r="I25" s="219"/>
      <c r="J25" s="219"/>
      <c r="K25" s="219"/>
      <c r="L25" s="219"/>
      <c r="M25" s="219"/>
    </row>
    <row r="26" spans="1:14" x14ac:dyDescent="0.25">
      <c r="A26" s="219"/>
      <c r="B26" s="219"/>
      <c r="C26" s="219"/>
      <c r="D26" s="219"/>
      <c r="E26" s="219"/>
      <c r="F26" s="219"/>
      <c r="G26" s="219"/>
      <c r="H26" s="219"/>
      <c r="I26" s="219"/>
      <c r="J26" s="219"/>
      <c r="K26" s="219"/>
      <c r="L26" s="219"/>
      <c r="M26" s="219"/>
    </row>
    <row r="27" spans="1:14" x14ac:dyDescent="0.25">
      <c r="A27" s="219"/>
      <c r="B27" s="219"/>
      <c r="C27" s="219"/>
      <c r="D27" s="219"/>
      <c r="E27" s="219"/>
      <c r="F27" s="219"/>
      <c r="G27" s="219"/>
      <c r="H27" s="219"/>
      <c r="I27" s="219"/>
      <c r="J27" s="219"/>
      <c r="K27" s="219"/>
      <c r="L27" s="219"/>
      <c r="M27" s="219"/>
    </row>
    <row r="28" spans="1:14" x14ac:dyDescent="0.25">
      <c r="A28" s="219"/>
      <c r="B28" s="219"/>
      <c r="C28" s="219"/>
      <c r="D28" s="219"/>
      <c r="E28" s="219"/>
      <c r="F28" s="219"/>
      <c r="G28" s="219"/>
      <c r="H28" s="219"/>
      <c r="I28" s="219"/>
      <c r="J28" s="219"/>
      <c r="K28" s="219"/>
      <c r="L28" s="219"/>
      <c r="M28" s="219"/>
    </row>
    <row r="29" spans="1:14" x14ac:dyDescent="0.25">
      <c r="A29" s="219"/>
      <c r="B29" s="219"/>
      <c r="C29" s="219"/>
      <c r="D29" s="219"/>
      <c r="E29" s="219"/>
      <c r="F29" s="219"/>
      <c r="G29" s="219"/>
      <c r="H29" s="219"/>
      <c r="I29" s="219"/>
      <c r="J29" s="219"/>
      <c r="K29" s="219"/>
      <c r="L29" s="219"/>
      <c r="M29" s="219"/>
    </row>
    <row r="30" spans="1:14" x14ac:dyDescent="0.25">
      <c r="A30" s="219"/>
      <c r="B30" s="219"/>
      <c r="C30" s="219"/>
      <c r="D30" s="219"/>
      <c r="E30" s="219"/>
      <c r="F30" s="219"/>
      <c r="G30" s="219"/>
      <c r="H30" s="219"/>
      <c r="I30" s="219"/>
      <c r="J30" s="219"/>
      <c r="K30" s="219"/>
      <c r="L30" s="219"/>
      <c r="M30" s="219"/>
    </row>
    <row r="31" spans="1:14" x14ac:dyDescent="0.25">
      <c r="A31" s="219"/>
      <c r="B31" s="219"/>
      <c r="C31" s="219"/>
      <c r="D31" s="219"/>
      <c r="E31" s="219"/>
      <c r="F31" s="219"/>
      <c r="G31" s="219"/>
      <c r="H31" s="219"/>
      <c r="I31" s="219"/>
      <c r="J31" s="219"/>
      <c r="K31" s="219"/>
      <c r="L31" s="219"/>
      <c r="M31" s="219"/>
    </row>
    <row r="32" spans="1:14" x14ac:dyDescent="0.25">
      <c r="A32" s="219"/>
      <c r="B32" s="219"/>
      <c r="C32" s="219"/>
      <c r="D32" s="219"/>
      <c r="E32" s="219"/>
      <c r="F32" s="219"/>
      <c r="G32" s="219"/>
      <c r="H32" s="219"/>
      <c r="I32" s="219"/>
      <c r="J32" s="219"/>
      <c r="K32" s="219"/>
      <c r="L32" s="219"/>
      <c r="M32" s="219"/>
    </row>
    <row r="33" spans="1:4" x14ac:dyDescent="0.25">
      <c r="A33" s="219"/>
      <c r="B33" s="219"/>
      <c r="C33" s="219"/>
      <c r="D33" s="219"/>
    </row>
    <row r="34" spans="1:4" x14ac:dyDescent="0.25">
      <c r="A34" s="219"/>
      <c r="B34" s="219"/>
      <c r="C34" s="219"/>
      <c r="D34" s="219"/>
    </row>
  </sheetData>
  <mergeCells count="2">
    <mergeCell ref="A1:H2"/>
    <mergeCell ref="B5:D5"/>
  </mergeCells>
  <hyperlinks>
    <hyperlink ref="A3" location="SOMMAIRE!A1" display="Retour Sommaire"/>
  </hyperlinks>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zoomScaleNormal="100" workbookViewId="0">
      <selection activeCell="R29" sqref="R29"/>
    </sheetView>
  </sheetViews>
  <sheetFormatPr baseColWidth="10" defaultRowHeight="15" x14ac:dyDescent="0.25"/>
  <cols>
    <col min="1" max="1" width="16.5703125" customWidth="1"/>
    <col min="2" max="2" width="12.7109375" customWidth="1"/>
    <col min="3" max="3" width="11.140625" customWidth="1"/>
    <col min="4" max="4" width="12" customWidth="1"/>
    <col min="6" max="6" width="14.28515625" customWidth="1"/>
    <col min="10" max="10" width="15.28515625" customWidth="1"/>
  </cols>
  <sheetData>
    <row r="1" spans="1:13" ht="18.75" customHeight="1" x14ac:dyDescent="0.25">
      <c r="A1" s="1664" t="s">
        <v>1008</v>
      </c>
      <c r="B1" s="1664"/>
      <c r="C1" s="1664"/>
      <c r="D1" s="1664"/>
      <c r="E1" s="1664"/>
      <c r="F1" s="1664"/>
      <c r="G1" s="1664"/>
      <c r="H1" s="1664"/>
      <c r="I1" s="1664"/>
      <c r="J1" s="1664"/>
      <c r="K1" s="219"/>
      <c r="L1" s="219"/>
    </row>
    <row r="2" spans="1:13" ht="25.5" customHeight="1" x14ac:dyDescent="0.25">
      <c r="A2" s="1664"/>
      <c r="B2" s="1664"/>
      <c r="C2" s="1664"/>
      <c r="D2" s="1664"/>
      <c r="E2" s="1664"/>
      <c r="F2" s="1664"/>
      <c r="G2" s="1664"/>
      <c r="H2" s="1664"/>
      <c r="I2" s="1664"/>
      <c r="J2" s="1664"/>
      <c r="K2" s="219"/>
      <c r="L2" s="219"/>
      <c r="M2" s="219"/>
    </row>
    <row r="3" spans="1:13" x14ac:dyDescent="0.25">
      <c r="A3" s="2" t="s">
        <v>901</v>
      </c>
      <c r="B3" s="219"/>
      <c r="C3" s="219"/>
      <c r="D3" s="219"/>
      <c r="E3" s="219"/>
      <c r="F3" s="219"/>
      <c r="G3" s="219"/>
      <c r="H3" s="219"/>
      <c r="I3" s="219"/>
      <c r="J3" s="219"/>
      <c r="K3" s="219"/>
      <c r="L3" s="219"/>
      <c r="M3" s="219"/>
    </row>
    <row r="4" spans="1:13" x14ac:dyDescent="0.25">
      <c r="A4" s="2"/>
      <c r="B4" s="219"/>
      <c r="C4" s="219"/>
      <c r="D4" s="219"/>
      <c r="E4" s="219"/>
      <c r="F4" s="219"/>
      <c r="G4" s="219"/>
      <c r="H4" s="219"/>
      <c r="I4" s="219"/>
      <c r="J4" s="219"/>
      <c r="K4" s="219"/>
      <c r="L4" s="219"/>
      <c r="M4" s="219"/>
    </row>
    <row r="5" spans="1:13" s="1057" customFormat="1" ht="14.25" x14ac:dyDescent="0.25">
      <c r="A5" s="1463"/>
      <c r="B5" s="1689">
        <v>2019</v>
      </c>
      <c r="C5" s="1690"/>
      <c r="D5" s="1691"/>
      <c r="E5" s="1689">
        <v>2020</v>
      </c>
      <c r="F5" s="1690"/>
      <c r="G5" s="1691"/>
      <c r="H5" s="1689">
        <v>2021</v>
      </c>
      <c r="I5" s="1690"/>
      <c r="J5" s="1691"/>
      <c r="K5" s="1065"/>
    </row>
    <row r="6" spans="1:13" s="1057" customFormat="1" ht="42.75" x14ac:dyDescent="0.25">
      <c r="A6" s="1464" t="s">
        <v>268</v>
      </c>
      <c r="B6" s="1465" t="s">
        <v>404</v>
      </c>
      <c r="C6" s="1465" t="s">
        <v>618</v>
      </c>
      <c r="D6" s="1466" t="s">
        <v>214</v>
      </c>
      <c r="E6" s="1465" t="s">
        <v>404</v>
      </c>
      <c r="F6" s="1465" t="s">
        <v>618</v>
      </c>
      <c r="G6" s="1466" t="s">
        <v>214</v>
      </c>
      <c r="H6" s="1467" t="s">
        <v>404</v>
      </c>
      <c r="I6" s="1465" t="s">
        <v>618</v>
      </c>
      <c r="J6" s="1466" t="s">
        <v>214</v>
      </c>
      <c r="K6" s="1065"/>
    </row>
    <row r="7" spans="1:13" s="1057" customFormat="1" ht="14.25" x14ac:dyDescent="0.25">
      <c r="A7" s="1468" t="s">
        <v>622</v>
      </c>
      <c r="B7" s="1469">
        <v>114.24769351705004</v>
      </c>
      <c r="C7" s="1470">
        <v>313.28000675347039</v>
      </c>
      <c r="D7" s="1470">
        <v>427.52770027052043</v>
      </c>
      <c r="E7" s="1469">
        <v>103.81415707766928</v>
      </c>
      <c r="F7" s="1470">
        <v>293.25751237960026</v>
      </c>
      <c r="G7" s="1470">
        <v>397.07166945726954</v>
      </c>
      <c r="H7" s="1469">
        <v>111.03156231214962</v>
      </c>
      <c r="I7" s="1470">
        <v>320.67773352022937</v>
      </c>
      <c r="J7" s="1470">
        <v>431.70929583237898</v>
      </c>
      <c r="K7" s="1065"/>
    </row>
    <row r="8" spans="1:13" s="1057" customFormat="1" ht="14.25" x14ac:dyDescent="0.25">
      <c r="A8" s="1241" t="s">
        <v>248</v>
      </c>
      <c r="B8" s="1471">
        <v>10.003839775169999</v>
      </c>
      <c r="C8" s="1472">
        <v>20.901713465729998</v>
      </c>
      <c r="D8" s="1472">
        <v>30.905553240899998</v>
      </c>
      <c r="E8" s="1471">
        <v>10.304855386609999</v>
      </c>
      <c r="F8" s="1472">
        <v>18.060576335410001</v>
      </c>
      <c r="G8" s="1472">
        <v>28.365431722019999</v>
      </c>
      <c r="H8" s="1471">
        <v>11.566981543329998</v>
      </c>
      <c r="I8" s="1472">
        <v>20.446374622389996</v>
      </c>
      <c r="J8" s="1472">
        <v>32.013356165719998</v>
      </c>
      <c r="K8" s="1065"/>
    </row>
    <row r="9" spans="1:13" s="1057" customFormat="1" ht="14.25" x14ac:dyDescent="0.25">
      <c r="A9" s="1239" t="s">
        <v>243</v>
      </c>
      <c r="B9" s="1469">
        <v>10.072669803349999</v>
      </c>
      <c r="C9" s="1470">
        <v>30.844047827660003</v>
      </c>
      <c r="D9" s="1470">
        <v>40.916717631010002</v>
      </c>
      <c r="E9" s="1469">
        <v>9.9047705230900025</v>
      </c>
      <c r="F9" s="1470">
        <v>28.45875117013</v>
      </c>
      <c r="G9" s="1470">
        <v>38.363521693220001</v>
      </c>
      <c r="H9" s="1469">
        <v>10.55574995353</v>
      </c>
      <c r="I9" s="1470">
        <v>31.257455361569999</v>
      </c>
      <c r="J9" s="1470">
        <v>41.813205315099999</v>
      </c>
      <c r="K9" s="1065"/>
    </row>
    <row r="10" spans="1:13" s="1057" customFormat="1" ht="14.25" x14ac:dyDescent="0.25">
      <c r="A10" s="1241" t="s">
        <v>233</v>
      </c>
      <c r="B10" s="1471">
        <v>21.429041129039998</v>
      </c>
      <c r="C10" s="1472">
        <v>26.219739985990003</v>
      </c>
      <c r="D10" s="1472">
        <v>47.648781115030005</v>
      </c>
      <c r="E10" s="1471">
        <v>20.765476279630001</v>
      </c>
      <c r="F10" s="1472">
        <v>25.999633928300003</v>
      </c>
      <c r="G10" s="1472">
        <v>46.765110207930007</v>
      </c>
      <c r="H10" s="1471">
        <v>21.586040985</v>
      </c>
      <c r="I10" s="1472">
        <v>25.667951271700002</v>
      </c>
      <c r="J10" s="1472">
        <v>47.253992256700002</v>
      </c>
      <c r="K10" s="1065"/>
    </row>
    <row r="11" spans="1:13" s="1057" customFormat="1" ht="14.25" x14ac:dyDescent="0.25">
      <c r="A11" s="1239" t="s">
        <v>623</v>
      </c>
      <c r="B11" s="1469">
        <v>17.571198871340002</v>
      </c>
      <c r="C11" s="1470">
        <v>45.318880489090006</v>
      </c>
      <c r="D11" s="1470">
        <v>62.890079360430008</v>
      </c>
      <c r="E11" s="1469">
        <v>16.717300913940001</v>
      </c>
      <c r="F11" s="1470">
        <v>46.069089112260002</v>
      </c>
      <c r="G11" s="1470">
        <v>62.786390026200003</v>
      </c>
      <c r="H11" s="1469">
        <v>19.02747097552</v>
      </c>
      <c r="I11" s="1470">
        <v>48.372085416579999</v>
      </c>
      <c r="J11" s="1470">
        <v>67.399556392099996</v>
      </c>
      <c r="K11" s="1065"/>
    </row>
    <row r="12" spans="1:13" s="1057" customFormat="1" ht="14.25" x14ac:dyDescent="0.25">
      <c r="A12" s="1241" t="s">
        <v>230</v>
      </c>
      <c r="B12" s="1471">
        <v>25.370475470450003</v>
      </c>
      <c r="C12" s="1472">
        <v>98.454459868659981</v>
      </c>
      <c r="D12" s="1472">
        <v>123.82493533910998</v>
      </c>
      <c r="E12" s="1471">
        <v>21.23663658729</v>
      </c>
      <c r="F12" s="1472">
        <v>101.01032551105999</v>
      </c>
      <c r="G12" s="1472">
        <v>122.24696209835</v>
      </c>
      <c r="H12" s="1471">
        <v>1.6035994062100001</v>
      </c>
      <c r="I12" s="1472">
        <v>83.805241061209998</v>
      </c>
      <c r="J12" s="1472">
        <v>85.408840467419992</v>
      </c>
      <c r="K12" s="1065"/>
    </row>
    <row r="13" spans="1:13" s="1057" customFormat="1" ht="14.25" x14ac:dyDescent="0.25">
      <c r="A13" s="1239" t="s">
        <v>226</v>
      </c>
      <c r="B13" s="1469">
        <v>48.472300186960013</v>
      </c>
      <c r="C13" s="1470">
        <v>41.407426763529998</v>
      </c>
      <c r="D13" s="1470">
        <v>89.87972695049001</v>
      </c>
      <c r="E13" s="1469">
        <v>50.301996953779998</v>
      </c>
      <c r="F13" s="1470">
        <v>39.596492809699996</v>
      </c>
      <c r="G13" s="1470">
        <v>89.898489763480001</v>
      </c>
      <c r="H13" s="1469">
        <v>51.365109104400005</v>
      </c>
      <c r="I13" s="1470">
        <v>44.214520778370002</v>
      </c>
      <c r="J13" s="1470">
        <v>95.579629882770007</v>
      </c>
      <c r="K13" s="1065"/>
    </row>
    <row r="14" spans="1:13" s="1057" customFormat="1" ht="14.25" x14ac:dyDescent="0.25">
      <c r="A14" s="1241" t="s">
        <v>624</v>
      </c>
      <c r="B14" s="1471">
        <v>74.745176012269994</v>
      </c>
      <c r="C14" s="1472">
        <v>52.302413573509995</v>
      </c>
      <c r="D14" s="1472">
        <v>127.04758958577999</v>
      </c>
      <c r="E14" s="1471">
        <v>76.549429854079989</v>
      </c>
      <c r="F14" s="1472">
        <v>53.584500005620001</v>
      </c>
      <c r="G14" s="1472">
        <v>130.1339298597</v>
      </c>
      <c r="H14" s="1471">
        <v>80.584855967510009</v>
      </c>
      <c r="I14" s="1472">
        <v>55.189079896059994</v>
      </c>
      <c r="J14" s="1472">
        <v>135.77393586356999</v>
      </c>
      <c r="K14" s="1065"/>
    </row>
    <row r="15" spans="1:13" s="1057" customFormat="1" ht="14.25" x14ac:dyDescent="0.25">
      <c r="A15" s="1239" t="s">
        <v>240</v>
      </c>
      <c r="B15" s="1469">
        <v>98.590411630909998</v>
      </c>
      <c r="C15" s="1470">
        <v>83.899906699070002</v>
      </c>
      <c r="D15" s="1470">
        <v>182.49031832998</v>
      </c>
      <c r="E15" s="1469">
        <v>100.78805080117</v>
      </c>
      <c r="F15" s="1470">
        <v>91.218873169259979</v>
      </c>
      <c r="G15" s="1470">
        <v>192.00692397042997</v>
      </c>
      <c r="H15" s="1469">
        <v>110.66557207792002</v>
      </c>
      <c r="I15" s="1470">
        <v>105.50606590912</v>
      </c>
      <c r="J15" s="1470">
        <v>216.17163798704001</v>
      </c>
      <c r="K15" s="1065"/>
    </row>
    <row r="16" spans="1:13" s="1057" customFormat="1" ht="14.25" x14ac:dyDescent="0.25">
      <c r="A16" s="1241" t="s">
        <v>264</v>
      </c>
      <c r="B16" s="1471">
        <v>1327.2799831953998</v>
      </c>
      <c r="C16" s="1472">
        <v>813.25628878249995</v>
      </c>
      <c r="D16" s="1472">
        <v>2140.5362719778996</v>
      </c>
      <c r="E16" s="1471">
        <v>1393.21019310164</v>
      </c>
      <c r="F16" s="1472">
        <v>923.0902102517399</v>
      </c>
      <c r="G16" s="1472">
        <v>2316.3004033533798</v>
      </c>
      <c r="H16" s="1471">
        <v>1471.4139665023099</v>
      </c>
      <c r="I16" s="1472">
        <v>964.89305319812001</v>
      </c>
      <c r="J16" s="1472">
        <v>2436.3070197004299</v>
      </c>
      <c r="K16" s="1065"/>
    </row>
    <row r="17" spans="1:14" s="1057" customFormat="1" ht="14.25" x14ac:dyDescent="0.25">
      <c r="A17" s="1473" t="s">
        <v>255</v>
      </c>
      <c r="B17" s="1474">
        <v>1747.7827895919399</v>
      </c>
      <c r="C17" s="1475">
        <v>1525.8848842092102</v>
      </c>
      <c r="D17" s="1475">
        <v>3273.6676738011502</v>
      </c>
      <c r="E17" s="1474">
        <v>1803.5928674788993</v>
      </c>
      <c r="F17" s="1475">
        <v>1620.3459646730801</v>
      </c>
      <c r="G17" s="1475">
        <v>3423.9388321519791</v>
      </c>
      <c r="H17" s="1474">
        <v>1889.4009088278794</v>
      </c>
      <c r="I17" s="1475">
        <v>1700.0295610353494</v>
      </c>
      <c r="J17" s="1475">
        <v>3589.4304698632286</v>
      </c>
      <c r="K17" s="1065"/>
    </row>
    <row r="18" spans="1:14" s="1057" customFormat="1" ht="14.25" x14ac:dyDescent="0.25">
      <c r="A18" s="1065"/>
      <c r="B18" s="1065"/>
      <c r="C18" s="1065"/>
      <c r="D18" s="1065"/>
      <c r="E18" s="1065"/>
      <c r="F18" s="1065"/>
      <c r="G18" s="1065"/>
      <c r="H18" s="1065"/>
      <c r="I18" s="1065"/>
      <c r="J18" s="1065"/>
      <c r="K18" s="1065"/>
    </row>
    <row r="19" spans="1:14" s="1057" customFormat="1" ht="14.25" x14ac:dyDescent="0.25">
      <c r="A19" s="1064" t="s">
        <v>1009</v>
      </c>
      <c r="B19" s="1065"/>
      <c r="C19" s="1065"/>
      <c r="D19" s="1065"/>
      <c r="E19" s="1065"/>
      <c r="F19" s="1065"/>
      <c r="G19" s="1065"/>
      <c r="H19" s="1065"/>
      <c r="I19" s="1065"/>
      <c r="J19" s="1065"/>
      <c r="K19" s="1065"/>
    </row>
    <row r="20" spans="1:14" s="1057" customFormat="1" ht="14.25" x14ac:dyDescent="0.25">
      <c r="A20" s="1065" t="s">
        <v>953</v>
      </c>
      <c r="B20" s="1476">
        <f>SUM(B7:B15)/B$17</f>
        <v>0.2405921427425865</v>
      </c>
      <c r="C20" s="1477">
        <f>SUM(C7:C15)/C$17</f>
        <v>0.46702644662217108</v>
      </c>
      <c r="D20" s="1478">
        <f>SUM(D7:D15)/D$17</f>
        <v>0.34613513487993691</v>
      </c>
      <c r="E20" s="1476">
        <f t="shared" ref="E20:G20" si="0">SUM(E7:E15)/E$17</f>
        <v>0.22753620386118567</v>
      </c>
      <c r="F20" s="1477">
        <f t="shared" si="0"/>
        <v>0.43031288973032256</v>
      </c>
      <c r="G20" s="1478">
        <f t="shared" si="0"/>
        <v>0.32349831089197284</v>
      </c>
      <c r="H20" s="1476">
        <f>SUM(H7:H15)/H$17</f>
        <v>0.2212272368307871</v>
      </c>
      <c r="I20" s="1477">
        <f>SUM(I7:I15)/I$17</f>
        <v>0.43242572052071709</v>
      </c>
      <c r="J20" s="1479">
        <f>SUM(J7:J15)/J$17</f>
        <v>0.3212552687242155</v>
      </c>
      <c r="K20" s="1065"/>
    </row>
    <row r="21" spans="1:14" s="1057" customFormat="1" ht="14.25" x14ac:dyDescent="0.25">
      <c r="A21" s="1065" t="s">
        <v>264</v>
      </c>
      <c r="B21" s="1480">
        <f>B16/B$17</f>
        <v>0.75940785725741344</v>
      </c>
      <c r="C21" s="1481">
        <f>C16/C$17</f>
        <v>0.53297355337782903</v>
      </c>
      <c r="D21" s="1482">
        <f>D16/D$17</f>
        <v>0.65386486512006303</v>
      </c>
      <c r="E21" s="1480">
        <f t="shared" ref="E21:G21" si="1">E16/E$17</f>
        <v>0.77246379613881433</v>
      </c>
      <c r="F21" s="1481">
        <f t="shared" si="1"/>
        <v>0.56968711026967744</v>
      </c>
      <c r="G21" s="1482">
        <f t="shared" si="1"/>
        <v>0.67650168910802722</v>
      </c>
      <c r="H21" s="1480">
        <f>H16/H$17</f>
        <v>0.77877276316921296</v>
      </c>
      <c r="I21" s="1481">
        <f>I16/I$17</f>
        <v>0.56757427947928285</v>
      </c>
      <c r="J21" s="1482">
        <f>J16/J$17</f>
        <v>0.6787447312757845</v>
      </c>
      <c r="K21" s="1065"/>
    </row>
    <row r="22" spans="1:14" x14ac:dyDescent="0.25">
      <c r="A22" s="219"/>
      <c r="B22" s="219"/>
      <c r="C22" s="219"/>
      <c r="D22" s="219"/>
      <c r="E22" s="219"/>
      <c r="F22" s="219"/>
      <c r="G22" s="219"/>
      <c r="H22" s="219"/>
      <c r="I22" s="219"/>
      <c r="J22" s="219"/>
      <c r="K22" s="219"/>
    </row>
    <row r="23" spans="1:14" ht="19.5" customHeight="1" x14ac:dyDescent="0.25">
      <c r="K23" s="219"/>
      <c r="L23" s="219"/>
      <c r="M23" s="219"/>
      <c r="N23" s="219"/>
    </row>
    <row r="24" spans="1:14" x14ac:dyDescent="0.25">
      <c r="K24" s="219"/>
      <c r="L24" s="219"/>
      <c r="M24" s="219"/>
      <c r="N24" s="219"/>
    </row>
    <row r="25" spans="1:14" x14ac:dyDescent="0.25">
      <c r="K25" s="219"/>
      <c r="L25" s="219"/>
      <c r="M25" s="219"/>
      <c r="N25" s="219"/>
    </row>
    <row r="26" spans="1:14" x14ac:dyDescent="0.25">
      <c r="K26" s="219"/>
      <c r="L26" s="219"/>
      <c r="M26" s="219"/>
      <c r="N26" s="219"/>
    </row>
    <row r="27" spans="1:14" x14ac:dyDescent="0.25">
      <c r="K27" s="219"/>
      <c r="L27" s="219"/>
      <c r="M27" s="219"/>
      <c r="N27" s="219"/>
    </row>
    <row r="28" spans="1:14" x14ac:dyDescent="0.25">
      <c r="K28" s="219"/>
      <c r="L28" s="219"/>
      <c r="M28" s="219"/>
      <c r="N28" s="219"/>
    </row>
    <row r="29" spans="1:14" x14ac:dyDescent="0.25">
      <c r="K29" s="219"/>
      <c r="L29" s="219"/>
      <c r="M29" s="219"/>
      <c r="N29" s="219"/>
    </row>
    <row r="30" spans="1:14" x14ac:dyDescent="0.25">
      <c r="K30" s="219"/>
      <c r="L30" s="219"/>
      <c r="M30" s="219"/>
      <c r="N30" s="219"/>
    </row>
    <row r="31" spans="1:14" x14ac:dyDescent="0.25">
      <c r="K31" s="219"/>
      <c r="L31" s="219"/>
      <c r="M31" s="219"/>
      <c r="N31" s="219"/>
    </row>
    <row r="32" spans="1:14" x14ac:dyDescent="0.25">
      <c r="K32" s="219"/>
      <c r="L32" s="219"/>
      <c r="M32" s="219"/>
      <c r="N32" s="219"/>
    </row>
    <row r="33" spans="1:14" x14ac:dyDescent="0.25">
      <c r="K33" s="219"/>
      <c r="L33" s="219"/>
      <c r="M33" s="219"/>
      <c r="N33" s="219"/>
    </row>
    <row r="34" spans="1:14" x14ac:dyDescent="0.25">
      <c r="K34" s="219"/>
      <c r="L34" s="219"/>
      <c r="M34" s="219"/>
      <c r="N34" s="219"/>
    </row>
    <row r="35" spans="1:14" x14ac:dyDescent="0.25">
      <c r="K35" s="219"/>
    </row>
    <row r="36" spans="1:14" s="219" customFormat="1" x14ac:dyDescent="0.25"/>
    <row r="37" spans="1:14" s="219" customFormat="1" x14ac:dyDescent="0.25"/>
    <row r="38" spans="1:14" s="219" customFormat="1" x14ac:dyDescent="0.25"/>
    <row r="39" spans="1:14" s="219" customFormat="1" x14ac:dyDescent="0.25"/>
    <row r="40" spans="1:14" s="219" customFormat="1" x14ac:dyDescent="0.25"/>
    <row r="41" spans="1:14" s="219" customFormat="1" x14ac:dyDescent="0.25"/>
    <row r="42" spans="1:14" s="219" customFormat="1" ht="18.75" x14ac:dyDescent="0.3">
      <c r="A42" s="1092" t="s">
        <v>903</v>
      </c>
    </row>
    <row r="43" spans="1:14" s="219" customFormat="1" x14ac:dyDescent="0.25"/>
    <row r="44" spans="1:14" s="219" customFormat="1" x14ac:dyDescent="0.25"/>
    <row r="45" spans="1:14" s="219" customFormat="1" x14ac:dyDescent="0.25"/>
    <row r="46" spans="1:14" s="219" customFormat="1" x14ac:dyDescent="0.25"/>
  </sheetData>
  <mergeCells count="4">
    <mergeCell ref="A1:J2"/>
    <mergeCell ref="B5:D5"/>
    <mergeCell ref="E5:G5"/>
    <mergeCell ref="H5:J5"/>
  </mergeCells>
  <hyperlinks>
    <hyperlink ref="A3" location="SOMMAIRE!A1" display="Retour Sommaire"/>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showGridLines="0" zoomScaleNormal="100" workbookViewId="0">
      <selection activeCell="R29" sqref="R29"/>
    </sheetView>
  </sheetViews>
  <sheetFormatPr baseColWidth="10" defaultRowHeight="15" x14ac:dyDescent="0.25"/>
  <cols>
    <col min="1" max="1" width="45.7109375" style="1298" bestFit="1" customWidth="1"/>
    <col min="2" max="5" width="10.7109375" style="1298" customWidth="1"/>
    <col min="6" max="10" width="11.42578125" style="1298"/>
    <col min="11" max="11" width="16.5703125" style="1298" customWidth="1"/>
    <col min="12" max="16384" width="11.42578125" style="1298"/>
  </cols>
  <sheetData>
    <row r="1" spans="1:18" customFormat="1" ht="18.75" customHeight="1" x14ac:dyDescent="0.25">
      <c r="A1" s="1664" t="s">
        <v>1010</v>
      </c>
      <c r="B1" s="1664"/>
      <c r="C1" s="1664"/>
      <c r="D1" s="1664"/>
      <c r="E1" s="1664"/>
      <c r="F1" s="1664"/>
      <c r="G1" s="1664"/>
      <c r="H1" s="1664"/>
      <c r="I1" s="219"/>
      <c r="J1" s="219"/>
      <c r="K1" s="219"/>
      <c r="L1" s="219"/>
      <c r="M1" s="219"/>
      <c r="N1" s="219"/>
      <c r="O1" s="219"/>
      <c r="P1" s="219"/>
      <c r="Q1" s="219"/>
    </row>
    <row r="2" spans="1:18" customFormat="1" ht="25.5" customHeight="1" x14ac:dyDescent="0.25">
      <c r="A2" s="1664"/>
      <c r="B2" s="1664"/>
      <c r="C2" s="1664"/>
      <c r="D2" s="1664"/>
      <c r="E2" s="1664"/>
      <c r="F2" s="1664"/>
      <c r="G2" s="1664"/>
      <c r="H2" s="1664"/>
      <c r="I2" s="219"/>
      <c r="J2" s="219"/>
      <c r="K2" s="219"/>
      <c r="L2" s="219"/>
      <c r="M2" s="219"/>
      <c r="N2" s="219"/>
      <c r="O2" s="219"/>
      <c r="P2" s="219"/>
      <c r="Q2" s="219"/>
      <c r="R2" s="219"/>
    </row>
    <row r="3" spans="1:18" customFormat="1" x14ac:dyDescent="0.25">
      <c r="A3" s="2" t="s">
        <v>901</v>
      </c>
      <c r="B3" s="219"/>
      <c r="C3" s="219"/>
      <c r="D3" s="219"/>
      <c r="E3" s="219"/>
      <c r="F3" s="219"/>
      <c r="G3" s="219"/>
      <c r="H3" s="219"/>
      <c r="I3" s="219"/>
      <c r="J3" s="219"/>
      <c r="K3" s="219"/>
      <c r="L3" s="219"/>
      <c r="M3" s="219"/>
      <c r="N3" s="219"/>
      <c r="O3" s="219"/>
      <c r="P3" s="219"/>
      <c r="Q3" s="219"/>
      <c r="R3" s="219"/>
    </row>
    <row r="4" spans="1:18" customFormat="1" x14ac:dyDescent="0.25">
      <c r="A4" s="2"/>
      <c r="B4" s="219"/>
      <c r="C4" s="219"/>
      <c r="D4" s="219"/>
      <c r="E4" s="219"/>
      <c r="F4" s="219"/>
      <c r="G4" s="219"/>
      <c r="H4" s="219"/>
      <c r="I4" s="219"/>
      <c r="J4" s="219"/>
      <c r="K4" s="219"/>
      <c r="L4" s="219"/>
      <c r="M4" s="219"/>
      <c r="N4" s="219"/>
      <c r="O4" s="219"/>
      <c r="P4" s="219"/>
      <c r="Q4" s="219"/>
      <c r="R4" s="219"/>
    </row>
    <row r="5" spans="1:18" s="1155" customFormat="1" ht="14.25" x14ac:dyDescent="0.25">
      <c r="A5" s="1483"/>
      <c r="B5" s="1484">
        <v>2018</v>
      </c>
      <c r="C5" s="1485">
        <v>2019</v>
      </c>
      <c r="D5" s="1485">
        <v>2020</v>
      </c>
      <c r="E5" s="1485">
        <v>2021</v>
      </c>
    </row>
    <row r="6" spans="1:18" s="1155" customFormat="1" ht="14.25" x14ac:dyDescent="0.25">
      <c r="A6" s="1486" t="s">
        <v>639</v>
      </c>
      <c r="B6" s="1487">
        <v>17.213519980319997</v>
      </c>
      <c r="C6" s="1487">
        <v>14.168688220070003</v>
      </c>
      <c r="D6" s="1487">
        <v>4.8554929040100001</v>
      </c>
      <c r="E6" s="1487">
        <v>5.0314359642600008</v>
      </c>
      <c r="G6" s="1488"/>
    </row>
    <row r="7" spans="1:18" s="1155" customFormat="1" ht="14.25" x14ac:dyDescent="0.25">
      <c r="A7" s="1489" t="s">
        <v>640</v>
      </c>
      <c r="B7" s="1487">
        <v>5.1063151501199995</v>
      </c>
      <c r="C7" s="1487">
        <v>5.3040070758900004</v>
      </c>
      <c r="D7" s="1487">
        <v>5.7873091294400005</v>
      </c>
      <c r="E7" s="1487">
        <v>5.8921712717300005</v>
      </c>
      <c r="G7" s="1488"/>
    </row>
    <row r="8" spans="1:18" s="1155" customFormat="1" ht="14.25" x14ac:dyDescent="0.25">
      <c r="A8" s="1489" t="s">
        <v>642</v>
      </c>
      <c r="B8" s="1487">
        <v>7.8990005845300004</v>
      </c>
      <c r="C8" s="1487">
        <v>8.0696055887700009</v>
      </c>
      <c r="D8" s="1487">
        <v>10.343045617229999</v>
      </c>
      <c r="E8" s="1487">
        <v>9.9466629495499994</v>
      </c>
      <c r="G8" s="1488"/>
    </row>
    <row r="9" spans="1:18" s="1155" customFormat="1" ht="14.25" x14ac:dyDescent="0.25">
      <c r="A9" s="1489" t="s">
        <v>629</v>
      </c>
      <c r="B9" s="1487">
        <v>9.78371553693</v>
      </c>
      <c r="C9" s="1487">
        <v>9.2743677193400007</v>
      </c>
      <c r="D9" s="1487">
        <v>9.6970001652800004</v>
      </c>
      <c r="E9" s="1487">
        <v>9.9872488634999996</v>
      </c>
      <c r="G9" s="1488"/>
    </row>
    <row r="10" spans="1:18" s="1155" customFormat="1" ht="14.25" x14ac:dyDescent="0.25">
      <c r="A10" s="1489" t="s">
        <v>641</v>
      </c>
      <c r="B10" s="1487">
        <v>30.507931068680001</v>
      </c>
      <c r="C10" s="1487">
        <v>31.041032217020003</v>
      </c>
      <c r="D10" s="1487">
        <v>31.407296914939998</v>
      </c>
      <c r="E10" s="1487">
        <v>33.427694532880004</v>
      </c>
      <c r="G10" s="1488"/>
    </row>
    <row r="11" spans="1:18" s="1155" customFormat="1" ht="14.25" x14ac:dyDescent="0.25">
      <c r="A11" s="1489" t="s">
        <v>626</v>
      </c>
      <c r="B11" s="1487">
        <v>29.957295211799998</v>
      </c>
      <c r="C11" s="1487">
        <v>32.724014493520002</v>
      </c>
      <c r="D11" s="1487">
        <v>34.646246410849997</v>
      </c>
      <c r="E11" s="1487">
        <v>35.489206785920004</v>
      </c>
      <c r="G11" s="1488"/>
    </row>
    <row r="12" spans="1:18" s="1155" customFormat="1" ht="14.25" x14ac:dyDescent="0.25">
      <c r="A12" s="1489" t="s">
        <v>634</v>
      </c>
      <c r="B12" s="1487">
        <v>35.600457835900002</v>
      </c>
      <c r="C12" s="1487">
        <v>37.426651155329999</v>
      </c>
      <c r="D12" s="1487">
        <v>40.928109612610008</v>
      </c>
      <c r="E12" s="1487">
        <v>42.702998362590002</v>
      </c>
      <c r="G12" s="1488"/>
    </row>
    <row r="13" spans="1:18" s="1155" customFormat="1" ht="14.25" x14ac:dyDescent="0.25">
      <c r="A13" s="1489" t="s">
        <v>633</v>
      </c>
      <c r="B13" s="1487">
        <v>33.734786001370004</v>
      </c>
      <c r="C13" s="1487">
        <v>34.104786514599994</v>
      </c>
      <c r="D13" s="1487">
        <v>40.454436801050001</v>
      </c>
      <c r="E13" s="1487">
        <v>43.178178525329997</v>
      </c>
      <c r="G13" s="1488"/>
    </row>
    <row r="14" spans="1:18" s="1155" customFormat="1" ht="14.25" x14ac:dyDescent="0.25">
      <c r="A14" s="1489" t="s">
        <v>625</v>
      </c>
      <c r="B14" s="1487">
        <v>58.275468667879998</v>
      </c>
      <c r="C14" s="1487">
        <v>61.33553298316999</v>
      </c>
      <c r="D14" s="1487">
        <v>63.224244319339995</v>
      </c>
      <c r="E14" s="1487">
        <v>64.420754735909995</v>
      </c>
      <c r="G14" s="1488"/>
    </row>
    <row r="15" spans="1:18" s="1155" customFormat="1" ht="14.25" x14ac:dyDescent="0.25">
      <c r="A15" s="1489" t="s">
        <v>628</v>
      </c>
      <c r="B15" s="1487">
        <v>64.772405014770001</v>
      </c>
      <c r="C15" s="1487">
        <v>68.147059697369997</v>
      </c>
      <c r="D15" s="1487">
        <v>70.214543407289995</v>
      </c>
      <c r="E15" s="1487">
        <v>78.303471357609993</v>
      </c>
      <c r="G15" s="1488"/>
    </row>
    <row r="16" spans="1:18" s="1155" customFormat="1" ht="14.25" x14ac:dyDescent="0.25">
      <c r="A16" s="1489" t="s">
        <v>630</v>
      </c>
      <c r="B16" s="1487">
        <v>61.639387739450001</v>
      </c>
      <c r="C16" s="1487">
        <v>65.70547248842999</v>
      </c>
      <c r="D16" s="1487">
        <v>75.535177514780003</v>
      </c>
      <c r="E16" s="1487">
        <v>78.576364794600011</v>
      </c>
      <c r="G16" s="1488"/>
    </row>
    <row r="17" spans="1:7" s="1155" customFormat="1" ht="14.25" x14ac:dyDescent="0.25">
      <c r="A17" s="1489" t="s">
        <v>643</v>
      </c>
      <c r="B17" s="1487">
        <v>100.35064425876001</v>
      </c>
      <c r="C17" s="1487">
        <v>102.28415605893001</v>
      </c>
      <c r="D17" s="1487">
        <v>81.178029944560009</v>
      </c>
      <c r="E17" s="1487">
        <v>80.624225338330007</v>
      </c>
      <c r="G17" s="1488"/>
    </row>
    <row r="18" spans="1:7" s="1155" customFormat="1" ht="14.25" x14ac:dyDescent="0.25">
      <c r="A18" s="1489" t="s">
        <v>638</v>
      </c>
      <c r="B18" s="1487">
        <v>64.846405454989991</v>
      </c>
      <c r="C18" s="1487">
        <v>82.786754321819998</v>
      </c>
      <c r="D18" s="1487">
        <v>94.93238252450999</v>
      </c>
      <c r="E18" s="1487">
        <v>93.349007044240011</v>
      </c>
      <c r="G18" s="1488"/>
    </row>
    <row r="19" spans="1:7" s="1155" customFormat="1" ht="14.25" x14ac:dyDescent="0.25">
      <c r="A19" s="1489" t="s">
        <v>637</v>
      </c>
      <c r="B19" s="1487">
        <v>69.904365554669994</v>
      </c>
      <c r="C19" s="1487">
        <v>77.960076962320002</v>
      </c>
      <c r="D19" s="1487">
        <v>87.393824024289998</v>
      </c>
      <c r="E19" s="1487">
        <v>97.628961347259988</v>
      </c>
      <c r="G19" s="1488"/>
    </row>
    <row r="20" spans="1:7" s="1155" customFormat="1" ht="14.25" x14ac:dyDescent="0.25">
      <c r="A20" s="1489" t="s">
        <v>632</v>
      </c>
      <c r="B20" s="1487">
        <v>88.021610202869994</v>
      </c>
      <c r="C20" s="1487">
        <v>92.014212160249997</v>
      </c>
      <c r="D20" s="1487">
        <v>96.540957073089984</v>
      </c>
      <c r="E20" s="1487">
        <v>102.85124277031001</v>
      </c>
      <c r="G20" s="1488"/>
    </row>
    <row r="21" spans="1:7" s="1155" customFormat="1" ht="14.25" x14ac:dyDescent="0.25">
      <c r="A21" s="1489" t="s">
        <v>635</v>
      </c>
      <c r="B21" s="1487">
        <v>74.242993687959995</v>
      </c>
      <c r="C21" s="1487">
        <v>81.039009928179993</v>
      </c>
      <c r="D21" s="1487">
        <v>109.89171505344001</v>
      </c>
      <c r="E21" s="1487">
        <v>119.27359226112999</v>
      </c>
      <c r="G21" s="1488"/>
    </row>
    <row r="22" spans="1:7" s="1155" customFormat="1" ht="14.25" x14ac:dyDescent="0.25">
      <c r="A22" s="1489" t="s">
        <v>631</v>
      </c>
      <c r="B22" s="1487">
        <v>193.66940535071998</v>
      </c>
      <c r="C22" s="1487">
        <v>196.89416287095997</v>
      </c>
      <c r="D22" s="1487">
        <v>210.27464601771004</v>
      </c>
      <c r="E22" s="1487">
        <v>212.67301912194</v>
      </c>
      <c r="G22" s="1488"/>
    </row>
    <row r="23" spans="1:7" s="1155" customFormat="1" ht="14.25" x14ac:dyDescent="0.25">
      <c r="A23" s="1489" t="s">
        <v>627</v>
      </c>
      <c r="B23" s="1487">
        <v>193.80901902105001</v>
      </c>
      <c r="C23" s="1487">
        <v>205.84099852537997</v>
      </c>
      <c r="D23" s="1487">
        <v>212.75018100448997</v>
      </c>
      <c r="E23" s="1487">
        <v>227.70520851659001</v>
      </c>
      <c r="G23" s="1488"/>
    </row>
    <row r="24" spans="1:7" s="1155" customFormat="1" ht="14.25" x14ac:dyDescent="0.25">
      <c r="A24" s="1489" t="s">
        <v>636</v>
      </c>
      <c r="B24" s="1487">
        <v>318.04198890202002</v>
      </c>
      <c r="C24" s="1487">
        <v>349.7531303737</v>
      </c>
      <c r="D24" s="1487">
        <v>376.88438659193997</v>
      </c>
      <c r="E24" s="1487">
        <v>398.88113826310007</v>
      </c>
      <c r="G24" s="1488"/>
    </row>
    <row r="25" spans="1:7" s="1155" customFormat="1" ht="14.25" x14ac:dyDescent="0.25">
      <c r="A25" s="1490" t="s">
        <v>214</v>
      </c>
      <c r="B25" s="1491">
        <v>1457.3767152247899</v>
      </c>
      <c r="C25" s="1491">
        <v>1555.8737193550498</v>
      </c>
      <c r="D25" s="1491">
        <v>1656.9390250308497</v>
      </c>
      <c r="E25" s="1491">
        <v>1739.9425828067801</v>
      </c>
      <c r="G25" s="1492"/>
    </row>
    <row r="26" spans="1:7" s="1155" customFormat="1" ht="14.25" x14ac:dyDescent="0.25">
      <c r="D26" s="1488"/>
      <c r="E26" s="1488"/>
      <c r="G26" s="1488"/>
    </row>
    <row r="28" spans="1:7" ht="18.75" x14ac:dyDescent="0.3">
      <c r="A28"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0"/>
  <sheetViews>
    <sheetView zoomScaleNormal="100" workbookViewId="0">
      <selection activeCell="R29" sqref="R29"/>
    </sheetView>
  </sheetViews>
  <sheetFormatPr baseColWidth="10" defaultRowHeight="15" x14ac:dyDescent="0.25"/>
  <cols>
    <col min="1" max="1" width="35.140625" customWidth="1"/>
    <col min="2" max="25" width="7.7109375" customWidth="1"/>
    <col min="26" max="29" width="7.7109375" style="219" customWidth="1"/>
    <col min="30" max="33" width="11.42578125" style="219"/>
  </cols>
  <sheetData>
    <row r="1" spans="1:36" ht="15" customHeight="1" x14ac:dyDescent="0.25">
      <c r="A1" s="1664" t="s">
        <v>1011</v>
      </c>
      <c r="B1" s="1664"/>
      <c r="C1" s="1664"/>
      <c r="D1" s="1664"/>
      <c r="E1" s="1664"/>
      <c r="F1" s="1664"/>
      <c r="G1" s="1664"/>
      <c r="H1" s="1664"/>
      <c r="I1" s="219"/>
      <c r="J1" s="219"/>
      <c r="K1" s="219"/>
      <c r="L1" s="219"/>
      <c r="M1" s="219"/>
      <c r="N1" s="219"/>
      <c r="O1" s="219"/>
      <c r="P1" s="219"/>
      <c r="Q1" s="219"/>
      <c r="R1" s="219"/>
      <c r="S1" s="219"/>
      <c r="T1" s="219"/>
      <c r="U1" s="219"/>
      <c r="V1" s="219"/>
      <c r="W1" s="219"/>
      <c r="X1" s="219"/>
      <c r="Y1" s="219"/>
      <c r="AG1"/>
    </row>
    <row r="2" spans="1:36" ht="24.75" customHeight="1" x14ac:dyDescent="0.25">
      <c r="A2" s="1664"/>
      <c r="B2" s="1664"/>
      <c r="C2" s="1664"/>
      <c r="D2" s="1664"/>
      <c r="E2" s="1664"/>
      <c r="F2" s="1664"/>
      <c r="G2" s="1664"/>
      <c r="H2" s="1664"/>
      <c r="I2" s="219"/>
      <c r="J2" s="219"/>
      <c r="K2" s="219"/>
      <c r="L2" s="219"/>
      <c r="M2" s="219"/>
      <c r="N2" s="219"/>
      <c r="O2" s="219"/>
      <c r="P2" s="219"/>
      <c r="Q2" s="219"/>
      <c r="R2" s="219"/>
      <c r="S2" s="219"/>
      <c r="T2" s="219"/>
      <c r="U2" s="219"/>
      <c r="V2" s="219"/>
      <c r="W2" s="219"/>
      <c r="X2" s="219"/>
      <c r="Y2" s="219"/>
      <c r="AG2"/>
    </row>
    <row r="3" spans="1:36" x14ac:dyDescent="0.25">
      <c r="A3" s="2" t="s">
        <v>901</v>
      </c>
      <c r="B3" s="219"/>
      <c r="C3" s="219"/>
      <c r="D3" s="219"/>
      <c r="E3" s="219"/>
      <c r="F3" s="219"/>
      <c r="G3" s="219"/>
      <c r="H3" s="219"/>
      <c r="I3" s="219"/>
      <c r="J3" s="219"/>
      <c r="K3" s="219"/>
      <c r="L3" s="219"/>
      <c r="M3" s="219"/>
      <c r="N3" s="219"/>
      <c r="O3" s="219"/>
      <c r="P3" s="219"/>
      <c r="Q3" s="219"/>
      <c r="R3" s="219"/>
      <c r="S3" s="219"/>
      <c r="T3" s="219"/>
      <c r="U3" s="219"/>
      <c r="V3" s="219"/>
      <c r="W3" s="219"/>
      <c r="X3" s="219"/>
      <c r="Y3" s="219"/>
    </row>
    <row r="4" spans="1:36" x14ac:dyDescent="0.25">
      <c r="A4" s="219"/>
      <c r="B4" s="219"/>
      <c r="C4" s="219"/>
      <c r="D4" s="219"/>
      <c r="E4" s="219"/>
      <c r="F4" s="219"/>
      <c r="G4" s="219"/>
      <c r="H4" s="219"/>
      <c r="I4" s="219"/>
      <c r="J4" s="219"/>
      <c r="K4" s="219"/>
      <c r="L4" s="219"/>
      <c r="M4" s="219"/>
      <c r="N4" s="219"/>
      <c r="O4" s="219"/>
      <c r="P4" s="219"/>
      <c r="Q4" s="219"/>
      <c r="R4" s="219"/>
      <c r="S4" s="219"/>
      <c r="T4" s="219"/>
      <c r="U4" s="219"/>
      <c r="V4" s="219"/>
      <c r="W4" s="219"/>
      <c r="X4" s="219"/>
      <c r="Y4" s="219"/>
    </row>
    <row r="5" spans="1:36" s="1057" customFormat="1" ht="15" customHeight="1" x14ac:dyDescent="0.25">
      <c r="A5" s="1493"/>
      <c r="B5" s="1692" t="s">
        <v>404</v>
      </c>
      <c r="C5" s="1693"/>
      <c r="D5" s="1693"/>
      <c r="E5" s="1693"/>
      <c r="F5" s="1693"/>
      <c r="G5" s="1693"/>
      <c r="H5" s="1694"/>
      <c r="I5" s="1695" t="s">
        <v>618</v>
      </c>
      <c r="J5" s="1696"/>
      <c r="K5" s="1696"/>
      <c r="L5" s="1696"/>
      <c r="M5" s="1696"/>
      <c r="N5" s="1696"/>
      <c r="O5" s="1697"/>
      <c r="P5" s="1698" t="s">
        <v>645</v>
      </c>
      <c r="Q5" s="1699"/>
      <c r="R5" s="1699"/>
      <c r="S5" s="1699"/>
      <c r="T5" s="1699"/>
      <c r="U5" s="1699"/>
      <c r="V5" s="1700"/>
      <c r="W5" s="1698" t="s">
        <v>646</v>
      </c>
      <c r="X5" s="1699"/>
      <c r="Y5" s="1699"/>
      <c r="Z5" s="1699"/>
      <c r="AA5" s="1699"/>
      <c r="AB5" s="1699"/>
      <c r="AC5" s="1700"/>
      <c r="AD5" s="1065"/>
      <c r="AE5" s="1065"/>
      <c r="AF5" s="1065"/>
      <c r="AG5" s="1065"/>
      <c r="AH5" s="1065"/>
      <c r="AI5" s="1065"/>
      <c r="AJ5" s="1065"/>
    </row>
    <row r="6" spans="1:36" s="1057" customFormat="1" ht="14.25" x14ac:dyDescent="0.25">
      <c r="A6" s="1494"/>
      <c r="B6" s="1495">
        <v>2015</v>
      </c>
      <c r="C6" s="1495">
        <v>2016</v>
      </c>
      <c r="D6" s="1495">
        <v>2017</v>
      </c>
      <c r="E6" s="1495">
        <v>2018</v>
      </c>
      <c r="F6" s="1495">
        <v>2019</v>
      </c>
      <c r="G6" s="1495">
        <v>2020</v>
      </c>
      <c r="H6" s="1495">
        <v>2021</v>
      </c>
      <c r="I6" s="1495">
        <v>2015</v>
      </c>
      <c r="J6" s="1495">
        <v>2016</v>
      </c>
      <c r="K6" s="1495">
        <v>2017</v>
      </c>
      <c r="L6" s="1495">
        <v>2018</v>
      </c>
      <c r="M6" s="1495">
        <v>2019</v>
      </c>
      <c r="N6" s="1495">
        <v>2020</v>
      </c>
      <c r="O6" s="1495">
        <v>2021</v>
      </c>
      <c r="P6" s="1495">
        <v>2015</v>
      </c>
      <c r="Q6" s="1495">
        <v>2016</v>
      </c>
      <c r="R6" s="1495">
        <v>2017</v>
      </c>
      <c r="S6" s="1495">
        <v>2018</v>
      </c>
      <c r="T6" s="1495">
        <v>2019</v>
      </c>
      <c r="U6" s="1495">
        <v>2020</v>
      </c>
      <c r="V6" s="1495">
        <v>2021</v>
      </c>
      <c r="W6" s="1495">
        <v>2015</v>
      </c>
      <c r="X6" s="1495">
        <v>2016</v>
      </c>
      <c r="Y6" s="1495">
        <v>2017</v>
      </c>
      <c r="Z6" s="1495">
        <v>2018</v>
      </c>
      <c r="AA6" s="1495">
        <v>2019</v>
      </c>
      <c r="AB6" s="1495">
        <v>2020</v>
      </c>
      <c r="AC6" s="1495">
        <v>2021</v>
      </c>
      <c r="AD6" s="1065"/>
      <c r="AE6" s="1065"/>
      <c r="AF6" s="1065"/>
      <c r="AG6" s="1065"/>
      <c r="AH6" s="1065"/>
      <c r="AI6" s="1065"/>
      <c r="AJ6" s="1065"/>
    </row>
    <row r="7" spans="1:36" s="1057" customFormat="1" ht="14.25" x14ac:dyDescent="0.25">
      <c r="A7" s="1496" t="s">
        <v>648</v>
      </c>
      <c r="B7" s="1497">
        <v>4.2466894254519202E-2</v>
      </c>
      <c r="C7" s="1498">
        <v>4.0837893527903506E-2</v>
      </c>
      <c r="D7" s="1499">
        <v>3.6181976153952106E-2</v>
      </c>
      <c r="E7" s="1499">
        <v>3.2340866522245888E-2</v>
      </c>
      <c r="F7" s="1499">
        <v>2.9176500853352171E-2</v>
      </c>
      <c r="G7" s="1498">
        <v>2.6269751118413152E-2</v>
      </c>
      <c r="H7" s="1498">
        <v>2.6269751118413152E-2</v>
      </c>
      <c r="I7" s="1497">
        <v>5.9254461927133198E-2</v>
      </c>
      <c r="J7" s="1498">
        <v>5.8695092815432698E-2</v>
      </c>
      <c r="K7" s="1499">
        <v>5.160352893224994E-2</v>
      </c>
      <c r="L7" s="1499">
        <v>4.3952602738065671E-2</v>
      </c>
      <c r="M7" s="1499">
        <v>3.9542246957516181E-2</v>
      </c>
      <c r="N7" s="1498">
        <v>3.8948511194536573E-2</v>
      </c>
      <c r="O7" s="1498">
        <v>3.474232958117409E-2</v>
      </c>
      <c r="P7" s="1497">
        <v>4.8396245814133897E-2</v>
      </c>
      <c r="Q7" s="1498">
        <v>4.83872065331463E-2</v>
      </c>
      <c r="R7" s="1499">
        <v>4.211400916308243E-2</v>
      </c>
      <c r="S7" s="1499">
        <v>3.387187333101109E-2</v>
      </c>
      <c r="T7" s="1499">
        <v>3.2666205847540923E-2</v>
      </c>
      <c r="U7" s="1498">
        <v>3.4928453641018833E-2</v>
      </c>
      <c r="V7" s="1498">
        <v>3.0044901625894006E-2</v>
      </c>
      <c r="W7" s="1497">
        <v>9.8070691907860705E-2</v>
      </c>
      <c r="X7" s="1498">
        <v>8.30655998005847E-2</v>
      </c>
      <c r="Y7" s="1499">
        <v>6.6639857311239795E-2</v>
      </c>
      <c r="Z7" s="1499">
        <v>5.9332372633681144E-2</v>
      </c>
      <c r="AA7" s="1499">
        <v>4.9565440585040817E-2</v>
      </c>
      <c r="AB7" s="1498">
        <v>4.3773176592151242E-2</v>
      </c>
      <c r="AC7" s="1498">
        <v>4.0254110606211993E-2</v>
      </c>
      <c r="AD7" s="1065"/>
      <c r="AE7" s="1065"/>
      <c r="AF7" s="1065"/>
      <c r="AG7" s="1065"/>
      <c r="AH7" s="1065"/>
      <c r="AI7" s="1065"/>
      <c r="AJ7" s="1065"/>
    </row>
    <row r="8" spans="1:36" s="1057" customFormat="1" ht="28.5" x14ac:dyDescent="0.25">
      <c r="A8" s="1500" t="s">
        <v>649</v>
      </c>
      <c r="B8" s="1501">
        <v>2.206948184894008E-2</v>
      </c>
      <c r="C8" s="1502">
        <v>2.0990678582086225E-2</v>
      </c>
      <c r="D8" s="1502">
        <v>1.8059575520591068E-2</v>
      </c>
      <c r="E8" s="1502">
        <v>1.6100707338726879E-2</v>
      </c>
      <c r="F8" s="1502">
        <v>1.4266957277981163E-2</v>
      </c>
      <c r="G8" s="1502">
        <v>1.284671614051896E-2</v>
      </c>
      <c r="H8" s="1502">
        <v>1.3014648436496266E-2</v>
      </c>
      <c r="I8" s="1501">
        <v>3.0643951873024867E-2</v>
      </c>
      <c r="J8" s="1502">
        <v>3.0934051241165567E-2</v>
      </c>
      <c r="K8" s="1502">
        <v>2.7120890454824964E-2</v>
      </c>
      <c r="L8" s="1502">
        <v>2.2999544692029306E-2</v>
      </c>
      <c r="M8" s="1502">
        <v>2.0209673285750629E-2</v>
      </c>
      <c r="N8" s="1502">
        <v>1.9043689797942836E-2</v>
      </c>
      <c r="O8" s="1502">
        <v>1.6855115577411286E-2</v>
      </c>
      <c r="P8" s="1501">
        <v>2.5050975653759303E-2</v>
      </c>
      <c r="Q8" s="1502">
        <v>2.5379656178274927E-2</v>
      </c>
      <c r="R8" s="1502">
        <v>2.2203759592490813E-2</v>
      </c>
      <c r="S8" s="1502">
        <v>1.7498890641673124E-2</v>
      </c>
      <c r="T8" s="1502">
        <v>1.6626742910492789E-2</v>
      </c>
      <c r="U8" s="1502">
        <v>1.7025129204322101E-2</v>
      </c>
      <c r="V8" s="1502">
        <v>1.458792548168261E-2</v>
      </c>
      <c r="W8" s="1501">
        <v>5.063786698250991E-2</v>
      </c>
      <c r="X8" s="1502">
        <v>4.4066076563474832E-2</v>
      </c>
      <c r="Y8" s="1502">
        <v>3.4912179795196223E-2</v>
      </c>
      <c r="Z8" s="1502">
        <v>3.1391674879618747E-2</v>
      </c>
      <c r="AA8" s="1502">
        <v>2.5432504902194831E-2</v>
      </c>
      <c r="AB8" s="1502">
        <v>2.1466261942589982E-2</v>
      </c>
      <c r="AC8" s="1502">
        <v>1.9515349107069774E-2</v>
      </c>
      <c r="AD8" s="1065"/>
      <c r="AE8" s="1065"/>
      <c r="AF8" s="1065"/>
      <c r="AG8" s="1065"/>
      <c r="AH8" s="1065"/>
      <c r="AI8" s="1065"/>
      <c r="AJ8" s="1065"/>
    </row>
    <row r="9" spans="1:36" s="1057" customFormat="1" ht="28.5" x14ac:dyDescent="0.25">
      <c r="A9" s="1503" t="s">
        <v>650</v>
      </c>
      <c r="B9" s="1501">
        <v>2.0397412405579143E-2</v>
      </c>
      <c r="C9" s="1502">
        <v>1.9847214945817281E-2</v>
      </c>
      <c r="D9" s="1502">
        <v>1.8122400633361038E-2</v>
      </c>
      <c r="E9" s="1502">
        <v>1.624015918351901E-2</v>
      </c>
      <c r="F9" s="1502">
        <v>1.4909543575371009E-2</v>
      </c>
      <c r="G9" s="1502">
        <v>1.3423034977894191E-2</v>
      </c>
      <c r="H9" s="1502">
        <v>1.3255102681916885E-2</v>
      </c>
      <c r="I9" s="1501">
        <v>2.8610510054108373E-2</v>
      </c>
      <c r="J9" s="1502">
        <v>2.7761041574267172E-2</v>
      </c>
      <c r="K9" s="1502">
        <v>2.4482638477424976E-2</v>
      </c>
      <c r="L9" s="1502">
        <v>2.0953058046036366E-2</v>
      </c>
      <c r="M9" s="1502">
        <v>1.9332573671765552E-2</v>
      </c>
      <c r="N9" s="1502">
        <v>1.9904821396593737E-2</v>
      </c>
      <c r="O9" s="1502">
        <v>1.7887214003762805E-2</v>
      </c>
      <c r="P9" s="1501">
        <v>2.3345270160374579E-2</v>
      </c>
      <c r="Q9" s="1502">
        <v>2.3007550354871367E-2</v>
      </c>
      <c r="R9" s="1502">
        <v>1.9910249570591617E-2</v>
      </c>
      <c r="S9" s="1502">
        <v>1.6372982689337966E-2</v>
      </c>
      <c r="T9" s="1502">
        <v>1.6039462937048134E-2</v>
      </c>
      <c r="U9" s="1502">
        <v>1.7903324436696733E-2</v>
      </c>
      <c r="V9" s="1502">
        <v>1.5456976144211395E-2</v>
      </c>
      <c r="W9" s="1501">
        <v>4.7432824925350794E-2</v>
      </c>
      <c r="X9" s="1502">
        <v>3.8999523237109868E-2</v>
      </c>
      <c r="Y9" s="1502">
        <v>3.1727677516043572E-2</v>
      </c>
      <c r="Z9" s="1502">
        <v>2.7940697754062396E-2</v>
      </c>
      <c r="AA9" s="1502">
        <v>2.4132935682845986E-2</v>
      </c>
      <c r="AB9" s="1502">
        <v>2.230691464956126E-2</v>
      </c>
      <c r="AC9" s="1502">
        <v>2.0738761499142219E-2</v>
      </c>
      <c r="AD9" s="1065"/>
      <c r="AE9" s="1065"/>
      <c r="AF9" s="1065"/>
      <c r="AG9" s="1065"/>
      <c r="AH9" s="1065"/>
      <c r="AI9" s="1065"/>
      <c r="AJ9" s="1065"/>
    </row>
    <row r="10" spans="1:36" s="1057" customFormat="1" ht="14.25" x14ac:dyDescent="0.25">
      <c r="A10" s="1504" t="s">
        <v>651</v>
      </c>
      <c r="B10" s="1497">
        <v>0.5196867403740385</v>
      </c>
      <c r="C10" s="1498">
        <v>0.51400003204729017</v>
      </c>
      <c r="D10" s="1498">
        <v>0.49913181755879432</v>
      </c>
      <c r="E10" s="1498">
        <v>0.49784403048235881</v>
      </c>
      <c r="F10" s="1498">
        <v>0.48898794785879857</v>
      </c>
      <c r="G10" s="1498">
        <v>0.48903075185643319</v>
      </c>
      <c r="H10" s="1498">
        <v>0.49542336270456561</v>
      </c>
      <c r="I10" s="1497">
        <v>0.51715855441753122</v>
      </c>
      <c r="J10" s="1498">
        <v>0.52702959919388792</v>
      </c>
      <c r="K10" s="1498">
        <v>0.52556270890759949</v>
      </c>
      <c r="L10" s="1498">
        <v>0.52328060818364863</v>
      </c>
      <c r="M10" s="1498">
        <v>0.51109066481385623</v>
      </c>
      <c r="N10" s="1498">
        <v>0.48894525654203058</v>
      </c>
      <c r="O10" s="1498">
        <v>0.48514638426965501</v>
      </c>
      <c r="P10" s="1497">
        <v>0.03</v>
      </c>
      <c r="Q10" s="1498">
        <v>0.52451170457400398</v>
      </c>
      <c r="R10" s="1498">
        <v>0.52722977540582516</v>
      </c>
      <c r="S10" s="1498">
        <v>0.51662010160070393</v>
      </c>
      <c r="T10" s="1498">
        <v>0.50898910599207015</v>
      </c>
      <c r="U10" s="1498">
        <v>0.48742865571146693</v>
      </c>
      <c r="V10" s="1498">
        <v>0.48553746866357189</v>
      </c>
      <c r="W10" s="1497">
        <v>0.51634046826227309</v>
      </c>
      <c r="X10" s="1498">
        <v>0.53049730176227117</v>
      </c>
      <c r="Y10" s="1498">
        <v>0.52389337558362037</v>
      </c>
      <c r="Z10" s="1498">
        <v>0.5290817387909188</v>
      </c>
      <c r="AA10" s="1498">
        <v>0.51310963046035207</v>
      </c>
      <c r="AB10" s="1498">
        <v>0.49039762735517339</v>
      </c>
      <c r="AC10" s="1498">
        <v>0.48480388246506623</v>
      </c>
      <c r="AD10" s="1065"/>
      <c r="AE10" s="1065"/>
      <c r="AF10" s="1065"/>
      <c r="AG10" s="1065"/>
      <c r="AH10" s="1065"/>
      <c r="AI10" s="1065"/>
      <c r="AJ10" s="1065"/>
    </row>
    <row r="11" spans="1:36" s="1057" customFormat="1" ht="14.25" x14ac:dyDescent="0.25">
      <c r="A11" s="1505"/>
      <c r="B11" s="1506"/>
      <c r="C11" s="1507"/>
      <c r="D11" s="1507"/>
      <c r="E11" s="1507"/>
      <c r="F11" s="1507"/>
      <c r="G11" s="1507"/>
      <c r="H11" s="1507"/>
      <c r="I11" s="1507"/>
      <c r="J11" s="1507"/>
      <c r="K11" s="1507"/>
      <c r="L11" s="1507"/>
      <c r="M11" s="1507"/>
      <c r="N11" s="1507"/>
      <c r="O11" s="1507"/>
      <c r="P11" s="1507"/>
      <c r="Q11" s="1507"/>
      <c r="R11" s="1507"/>
      <c r="S11" s="1507"/>
      <c r="T11" s="1507"/>
      <c r="U11" s="1507"/>
      <c r="V11" s="1507"/>
      <c r="W11" s="1507"/>
      <c r="X11" s="1507"/>
      <c r="Y11" s="1507"/>
      <c r="Z11" s="1065"/>
      <c r="AA11" s="1065"/>
      <c r="AB11" s="1065"/>
      <c r="AC11" s="1065"/>
      <c r="AD11" s="1065"/>
      <c r="AE11" s="1065"/>
      <c r="AF11" s="1065"/>
      <c r="AG11" s="1065"/>
    </row>
    <row r="12" spans="1:36" x14ac:dyDescent="0.25">
      <c r="A12" s="219"/>
      <c r="B12" s="219"/>
      <c r="C12" s="219"/>
      <c r="D12" s="219"/>
      <c r="E12" s="219"/>
      <c r="F12" s="219"/>
      <c r="G12" s="219"/>
      <c r="H12" s="219"/>
      <c r="I12" s="219"/>
      <c r="J12" s="219"/>
      <c r="K12" s="219"/>
      <c r="L12" s="219"/>
      <c r="M12" s="219"/>
      <c r="N12" s="219"/>
      <c r="O12" s="219"/>
      <c r="P12" s="219"/>
      <c r="Q12" s="219"/>
      <c r="R12" s="219"/>
      <c r="S12" s="1508"/>
      <c r="T12" s="219"/>
      <c r="U12" s="219"/>
      <c r="V12" s="219"/>
      <c r="W12" s="219"/>
      <c r="X12" s="219"/>
      <c r="Y12" s="219"/>
    </row>
    <row r="13" spans="1:36" x14ac:dyDescent="0.25">
      <c r="A13" s="219"/>
      <c r="B13" s="219"/>
      <c r="C13" s="219"/>
      <c r="D13" s="219"/>
      <c r="E13" s="219"/>
      <c r="F13" s="219"/>
      <c r="G13" s="219"/>
      <c r="H13" s="219"/>
      <c r="I13" s="219"/>
      <c r="J13" s="219"/>
      <c r="K13" s="219"/>
      <c r="L13" s="219"/>
      <c r="M13" s="219"/>
      <c r="N13" s="219"/>
      <c r="O13" s="219"/>
      <c r="P13" s="219"/>
      <c r="Q13" s="219"/>
      <c r="R13" s="219"/>
      <c r="S13" s="219"/>
      <c r="T13" s="219"/>
      <c r="U13" s="219"/>
      <c r="V13" s="219"/>
      <c r="W13" s="219"/>
      <c r="X13" s="219"/>
      <c r="Y13" s="219"/>
      <c r="AB13"/>
      <c r="AC13"/>
      <c r="AD13"/>
      <c r="AE13"/>
      <c r="AF13"/>
      <c r="AG13"/>
    </row>
    <row r="14" spans="1:36" x14ac:dyDescent="0.25">
      <c r="A14" s="219"/>
      <c r="B14" s="219"/>
      <c r="C14" s="219"/>
      <c r="D14" s="219"/>
      <c r="E14" s="219"/>
      <c r="F14" s="219"/>
      <c r="G14" s="219"/>
      <c r="H14" s="219"/>
      <c r="I14" s="219"/>
      <c r="J14" s="219"/>
      <c r="K14" s="219"/>
      <c r="L14" s="219"/>
      <c r="M14" s="219"/>
      <c r="N14" s="219"/>
      <c r="O14" s="219"/>
      <c r="P14" s="219"/>
      <c r="Q14" s="219"/>
      <c r="R14" s="219"/>
      <c r="S14" s="219"/>
      <c r="T14" s="219"/>
      <c r="U14" s="219"/>
      <c r="V14" s="219"/>
      <c r="W14" s="219"/>
      <c r="X14" s="219"/>
      <c r="Y14" s="219"/>
    </row>
    <row r="15" spans="1:36" x14ac:dyDescent="0.25">
      <c r="A15" s="219"/>
      <c r="B15" s="219"/>
      <c r="C15" s="219"/>
      <c r="D15" s="219"/>
      <c r="E15" s="219"/>
      <c r="F15" s="219"/>
      <c r="G15" s="219"/>
      <c r="H15" s="219"/>
      <c r="I15" s="219"/>
      <c r="J15" s="219"/>
      <c r="K15" s="219"/>
      <c r="L15" s="219"/>
      <c r="M15" s="219"/>
      <c r="N15" s="219"/>
      <c r="O15" s="219"/>
      <c r="P15" s="219"/>
      <c r="Q15" s="219"/>
      <c r="R15" s="219"/>
      <c r="S15" s="219"/>
      <c r="T15" s="219"/>
      <c r="U15" s="219"/>
      <c r="V15" s="219"/>
      <c r="W15" s="219"/>
      <c r="X15" s="219"/>
      <c r="Y15" s="219"/>
    </row>
    <row r="16" spans="1:36" x14ac:dyDescent="0.25">
      <c r="A16" s="219"/>
      <c r="B16" s="219"/>
      <c r="C16" s="219"/>
      <c r="D16" s="219"/>
      <c r="E16" s="219"/>
      <c r="F16" s="219"/>
      <c r="G16" s="219"/>
      <c r="H16" s="219"/>
      <c r="I16" s="219"/>
      <c r="J16" s="219"/>
      <c r="K16" s="219"/>
      <c r="L16" s="219"/>
      <c r="M16" s="219"/>
      <c r="N16" s="219"/>
      <c r="O16" s="219"/>
      <c r="P16" s="219"/>
      <c r="Q16" s="219"/>
      <c r="R16" s="219"/>
      <c r="S16" s="219"/>
      <c r="T16" s="219"/>
      <c r="U16" s="219"/>
      <c r="V16" s="219"/>
      <c r="W16" s="219"/>
      <c r="X16" s="219"/>
      <c r="Y16" s="219"/>
    </row>
    <row r="17" spans="1:25" x14ac:dyDescent="0.25">
      <c r="A17" s="219"/>
      <c r="B17" s="219"/>
      <c r="C17" s="219"/>
      <c r="D17" s="219"/>
      <c r="E17" s="219"/>
      <c r="F17" s="219"/>
      <c r="G17" s="219"/>
      <c r="H17" s="219"/>
      <c r="I17" s="219"/>
      <c r="J17" s="219"/>
      <c r="K17" s="219"/>
      <c r="L17" s="219"/>
      <c r="M17" s="219"/>
      <c r="N17" s="219"/>
      <c r="O17" s="219"/>
      <c r="P17" s="219"/>
      <c r="Q17" s="219"/>
      <c r="R17" s="219"/>
      <c r="S17" s="219"/>
      <c r="T17" s="219"/>
      <c r="U17" s="219"/>
      <c r="V17" s="219"/>
      <c r="W17" s="219"/>
      <c r="X17" s="219"/>
      <c r="Y17" s="219"/>
    </row>
    <row r="18" spans="1:25" s="219" customFormat="1" x14ac:dyDescent="0.25"/>
    <row r="19" spans="1:25" s="219" customFormat="1" x14ac:dyDescent="0.25"/>
    <row r="20" spans="1:25" s="219" customFormat="1" x14ac:dyDescent="0.25"/>
    <row r="21" spans="1:25" s="219" customFormat="1" x14ac:dyDescent="0.25"/>
    <row r="22" spans="1:25" s="219" customFormat="1" x14ac:dyDescent="0.25"/>
    <row r="23" spans="1:25" s="219" customFormat="1" x14ac:dyDescent="0.25"/>
    <row r="24" spans="1:25" s="219" customFormat="1" x14ac:dyDescent="0.25"/>
    <row r="25" spans="1:25" s="219" customFormat="1" x14ac:dyDescent="0.25"/>
    <row r="26" spans="1:25" s="219" customFormat="1" x14ac:dyDescent="0.25"/>
    <row r="27" spans="1:25" s="219" customFormat="1" x14ac:dyDescent="0.25"/>
    <row r="28" spans="1:25" s="219" customFormat="1" x14ac:dyDescent="0.25"/>
    <row r="29" spans="1:25" s="219" customFormat="1" x14ac:dyDescent="0.25"/>
    <row r="30" spans="1:25" s="219" customFormat="1" x14ac:dyDescent="0.25"/>
    <row r="31" spans="1:25" s="219" customFormat="1" x14ac:dyDescent="0.25"/>
    <row r="32" spans="1:25" s="219" customFormat="1" x14ac:dyDescent="0.25"/>
    <row r="33" spans="1:1" s="219" customFormat="1" x14ac:dyDescent="0.25"/>
    <row r="34" spans="1:1" s="219" customFormat="1" x14ac:dyDescent="0.25"/>
    <row r="35" spans="1:1" s="219" customFormat="1" x14ac:dyDescent="0.25"/>
    <row r="36" spans="1:1" s="219" customFormat="1" ht="18.75" x14ac:dyDescent="0.3">
      <c r="A36" s="1092" t="s">
        <v>903</v>
      </c>
    </row>
    <row r="37" spans="1:1" s="219" customFormat="1" x14ac:dyDescent="0.25"/>
    <row r="38" spans="1:1" s="219" customFormat="1" x14ac:dyDescent="0.25"/>
    <row r="39" spans="1:1" s="219" customFormat="1" x14ac:dyDescent="0.25"/>
    <row r="40" spans="1:1" s="219" customFormat="1" x14ac:dyDescent="0.25"/>
    <row r="41" spans="1:1" s="219" customFormat="1" x14ac:dyDescent="0.25"/>
    <row r="42" spans="1:1" s="219" customFormat="1" x14ac:dyDescent="0.25"/>
    <row r="43" spans="1:1" s="219" customFormat="1" x14ac:dyDescent="0.25"/>
    <row r="44" spans="1:1" s="219" customFormat="1" x14ac:dyDescent="0.25"/>
    <row r="45" spans="1:1" s="219" customFormat="1" x14ac:dyDescent="0.25"/>
    <row r="46" spans="1:1" s="219" customFormat="1" x14ac:dyDescent="0.25"/>
    <row r="47" spans="1:1" s="219" customFormat="1" x14ac:dyDescent="0.25"/>
    <row r="48" spans="1:1" s="219" customFormat="1" x14ac:dyDescent="0.25"/>
    <row r="49" s="219" customFormat="1" x14ac:dyDescent="0.25"/>
    <row r="50" s="219" customFormat="1" x14ac:dyDescent="0.25"/>
  </sheetData>
  <mergeCells count="5">
    <mergeCell ref="A1:H2"/>
    <mergeCell ref="B5:H5"/>
    <mergeCell ref="I5:O5"/>
    <mergeCell ref="P5:V5"/>
    <mergeCell ref="W5:AC5"/>
  </mergeCells>
  <hyperlinks>
    <hyperlink ref="A3" location="SOMMAIRE!A1" display="Retour Sommaire"/>
  </hyperlinks>
  <pageMargins left="0.7" right="0.7" top="0.75" bottom="0.75" header="0.3" footer="0.3"/>
  <pageSetup paperSize="9" orientation="portrait" r:id="rId1"/>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zoomScaleNormal="100" workbookViewId="0">
      <selection activeCell="R29" sqref="R29"/>
    </sheetView>
  </sheetViews>
  <sheetFormatPr baseColWidth="10" defaultRowHeight="15" x14ac:dyDescent="0.25"/>
  <cols>
    <col min="1" max="1" width="27.85546875" customWidth="1"/>
    <col min="2" max="2" width="19" bestFit="1" customWidth="1"/>
    <col min="3" max="3" width="21.42578125" customWidth="1"/>
    <col min="4" max="4" width="22.42578125" bestFit="1" customWidth="1"/>
    <col min="5" max="5" width="22.85546875" customWidth="1"/>
    <col min="6" max="6" width="14.7109375" customWidth="1"/>
    <col min="12" max="12" width="14.140625" customWidth="1"/>
  </cols>
  <sheetData>
    <row r="1" spans="1:13" ht="15" customHeight="1" x14ac:dyDescent="0.25">
      <c r="A1" s="1664" t="s">
        <v>1012</v>
      </c>
      <c r="B1" s="1664"/>
      <c r="C1" s="1664"/>
      <c r="D1" s="1664"/>
      <c r="E1" s="1664"/>
      <c r="F1" s="1664"/>
      <c r="G1" s="1664"/>
      <c r="H1" s="1664"/>
      <c r="I1" s="1065"/>
      <c r="J1" s="1065"/>
      <c r="K1" s="1065"/>
      <c r="L1" s="1065"/>
      <c r="M1" s="1065"/>
    </row>
    <row r="2" spans="1:13" ht="15" customHeight="1" x14ac:dyDescent="0.25">
      <c r="A2" s="1664"/>
      <c r="B2" s="1664"/>
      <c r="C2" s="1664"/>
      <c r="D2" s="1664"/>
      <c r="E2" s="1664"/>
      <c r="F2" s="1664"/>
      <c r="G2" s="1664"/>
      <c r="H2" s="1664"/>
      <c r="I2" s="1065"/>
      <c r="J2" s="1065"/>
      <c r="K2" s="1065"/>
      <c r="L2" s="1065"/>
      <c r="M2" s="1065"/>
    </row>
    <row r="3" spans="1:13" x14ac:dyDescent="0.25">
      <c r="A3" s="2" t="s">
        <v>901</v>
      </c>
      <c r="B3" s="219"/>
      <c r="C3" s="219"/>
      <c r="D3" s="219"/>
      <c r="E3" s="219"/>
      <c r="F3" s="219"/>
      <c r="G3" s="219"/>
      <c r="H3" s="219"/>
      <c r="I3" s="1065"/>
      <c r="J3" s="1065"/>
      <c r="K3" s="1065"/>
      <c r="L3" s="1065"/>
      <c r="M3" s="1065"/>
    </row>
    <row r="4" spans="1:13" s="1057" customFormat="1" ht="14.25" x14ac:dyDescent="0.25">
      <c r="A4" s="1065"/>
      <c r="B4" s="1065"/>
      <c r="C4" s="1065"/>
      <c r="D4" s="1065"/>
      <c r="E4" s="1065"/>
      <c r="F4" s="1065"/>
      <c r="G4" s="1065"/>
      <c r="H4" s="1065"/>
      <c r="I4" s="1065"/>
      <c r="J4" s="1065"/>
      <c r="K4" s="1065"/>
      <c r="L4" s="1065"/>
      <c r="M4" s="1065"/>
    </row>
    <row r="5" spans="1:13" s="1057" customFormat="1" ht="33" customHeight="1" x14ac:dyDescent="0.25">
      <c r="A5" s="1449"/>
      <c r="B5" s="1509" t="s">
        <v>1013</v>
      </c>
      <c r="C5" s="1510" t="s">
        <v>1014</v>
      </c>
      <c r="D5" s="1511" t="s">
        <v>1015</v>
      </c>
      <c r="E5" s="1511" t="s">
        <v>1016</v>
      </c>
      <c r="F5" s="1065"/>
      <c r="G5" s="1065"/>
      <c r="H5" s="1065"/>
      <c r="I5" s="1065"/>
      <c r="J5" s="1065"/>
      <c r="K5" s="1065"/>
      <c r="L5" s="1065"/>
      <c r="M5" s="1065"/>
    </row>
    <row r="6" spans="1:13" s="1057" customFormat="1" ht="14.25" x14ac:dyDescent="0.25">
      <c r="A6" s="1239" t="s">
        <v>646</v>
      </c>
      <c r="B6" s="1512">
        <v>781.52039632022002</v>
      </c>
      <c r="C6" s="1512">
        <v>32.778893686490001</v>
      </c>
      <c r="D6" s="1513">
        <v>4.0254110606211993E-2</v>
      </c>
      <c r="E6" s="1514">
        <v>814.29929000671007</v>
      </c>
      <c r="F6" s="1515"/>
      <c r="G6" s="1065"/>
      <c r="H6" s="1065"/>
      <c r="I6" s="1065"/>
      <c r="J6" s="1065"/>
      <c r="K6" s="1065"/>
      <c r="L6" s="1065"/>
      <c r="M6" s="1065"/>
    </row>
    <row r="7" spans="1:13" s="1057" customFormat="1" ht="14.25" x14ac:dyDescent="0.25">
      <c r="A7" s="1239" t="s">
        <v>1017</v>
      </c>
      <c r="B7" s="1512">
        <v>926.76049665886978</v>
      </c>
      <c r="C7" s="1512">
        <v>28.706924680900002</v>
      </c>
      <c r="D7" s="1513">
        <v>3.0044901625894006E-2</v>
      </c>
      <c r="E7" s="1516">
        <v>955.46742133976977</v>
      </c>
      <c r="F7" s="1515"/>
      <c r="G7" s="1065"/>
      <c r="H7" s="1065"/>
      <c r="I7" s="1065"/>
      <c r="J7" s="1065"/>
      <c r="K7" s="1065"/>
      <c r="L7" s="1065"/>
      <c r="M7" s="1065"/>
    </row>
    <row r="8" spans="1:13" s="1057" customFormat="1" ht="14.25" x14ac:dyDescent="0.25">
      <c r="A8" s="1239" t="s">
        <v>404</v>
      </c>
      <c r="B8" s="1512">
        <v>1959.63834153376</v>
      </c>
      <c r="C8" s="1512">
        <v>47.05667637893</v>
      </c>
      <c r="D8" s="1513">
        <v>2.3449839641241092E-2</v>
      </c>
      <c r="E8" s="1517">
        <v>2006.69501791269</v>
      </c>
      <c r="F8" s="1515"/>
      <c r="G8" s="1065"/>
      <c r="H8" s="1065"/>
      <c r="I8" s="1065"/>
      <c r="J8" s="1065"/>
      <c r="K8" s="1065"/>
      <c r="L8" s="1065"/>
      <c r="M8" s="1065"/>
    </row>
    <row r="9" spans="1:13" s="1057" customFormat="1" ht="18.75" customHeight="1" x14ac:dyDescent="0.25">
      <c r="A9" s="1518" t="s">
        <v>1018</v>
      </c>
      <c r="B9" s="1519">
        <v>3667.9192345128499</v>
      </c>
      <c r="C9" s="1519">
        <v>108.54249474632</v>
      </c>
      <c r="D9" s="1520">
        <v>2.8741849521566006E-2</v>
      </c>
      <c r="E9" s="1521">
        <v>3776.4617292591702</v>
      </c>
      <c r="F9" s="1515"/>
      <c r="G9" s="1065"/>
      <c r="H9" s="1065"/>
      <c r="I9" s="1065"/>
      <c r="J9" s="1065"/>
      <c r="K9" s="1065"/>
      <c r="L9" s="1065"/>
      <c r="M9" s="1065"/>
    </row>
    <row r="10" spans="1:13" x14ac:dyDescent="0.25">
      <c r="A10" s="1260"/>
      <c r="B10" s="1260"/>
      <c r="C10" s="1522"/>
      <c r="D10" s="1523"/>
      <c r="E10" s="1523"/>
      <c r="F10" s="219"/>
      <c r="G10" s="219"/>
      <c r="H10" s="219"/>
      <c r="I10" s="219"/>
      <c r="J10" s="219"/>
      <c r="K10" s="219"/>
      <c r="L10" s="219"/>
      <c r="M10" s="219"/>
    </row>
    <row r="11" spans="1:13" x14ac:dyDescent="0.25">
      <c r="A11" s="219"/>
      <c r="B11" s="219"/>
      <c r="C11" s="219"/>
      <c r="D11" s="219"/>
      <c r="E11" s="219"/>
      <c r="F11" s="219"/>
      <c r="G11" s="219"/>
      <c r="H11" s="219"/>
      <c r="I11" s="219"/>
      <c r="J11" s="219"/>
      <c r="K11" s="219"/>
      <c r="L11" s="219"/>
      <c r="M11" s="219"/>
    </row>
    <row r="12" spans="1:13" x14ac:dyDescent="0.25">
      <c r="A12" s="219"/>
      <c r="B12" s="219"/>
      <c r="C12" s="219"/>
      <c r="D12" s="219"/>
      <c r="E12" s="219"/>
      <c r="F12" s="219"/>
      <c r="G12" s="219"/>
      <c r="H12" s="219"/>
      <c r="I12" s="219"/>
      <c r="J12" s="219"/>
      <c r="K12" s="219"/>
      <c r="L12" s="219"/>
      <c r="M12" s="219"/>
    </row>
    <row r="13" spans="1:13" x14ac:dyDescent="0.25">
      <c r="A13" s="219"/>
      <c r="B13" s="219"/>
      <c r="C13" s="219"/>
      <c r="D13" s="219"/>
      <c r="E13" s="219"/>
      <c r="F13" s="219"/>
      <c r="G13" s="219"/>
      <c r="H13" s="219"/>
      <c r="I13" s="219"/>
      <c r="J13" s="219"/>
      <c r="K13" s="219"/>
      <c r="L13" s="219"/>
      <c r="M13" s="219"/>
    </row>
    <row r="14" spans="1:13" x14ac:dyDescent="0.25">
      <c r="A14" s="219"/>
      <c r="B14" s="219"/>
      <c r="C14" s="219"/>
      <c r="D14" s="219"/>
      <c r="E14" s="219"/>
      <c r="F14" s="219"/>
      <c r="G14" s="219"/>
      <c r="H14" s="219"/>
      <c r="I14" s="219"/>
      <c r="J14" s="219"/>
      <c r="K14" s="219"/>
      <c r="L14" s="219"/>
      <c r="M14" s="219"/>
    </row>
    <row r="15" spans="1:13" x14ac:dyDescent="0.25">
      <c r="A15" s="219"/>
      <c r="B15" s="219"/>
      <c r="C15" s="219"/>
      <c r="D15" s="219"/>
      <c r="E15" s="219"/>
      <c r="F15" s="219"/>
      <c r="G15" s="219"/>
      <c r="H15" s="219"/>
      <c r="I15" s="219"/>
      <c r="J15" s="219"/>
      <c r="K15" s="219"/>
      <c r="L15" s="219"/>
      <c r="M15" s="219"/>
    </row>
    <row r="16" spans="1:13" x14ac:dyDescent="0.25">
      <c r="A16" s="219"/>
      <c r="B16" s="219"/>
      <c r="C16" s="219"/>
      <c r="D16" s="219"/>
      <c r="E16" s="219"/>
      <c r="F16" s="219"/>
      <c r="G16" s="219"/>
      <c r="H16" s="219"/>
      <c r="I16" s="219"/>
      <c r="J16" s="219"/>
      <c r="K16" s="219"/>
      <c r="L16" s="219"/>
      <c r="M16" s="219"/>
    </row>
    <row r="17" spans="1:13" x14ac:dyDescent="0.25">
      <c r="A17" s="219"/>
      <c r="B17" s="219"/>
      <c r="C17" s="219"/>
      <c r="D17" s="219"/>
      <c r="E17" s="219"/>
      <c r="F17" s="219"/>
      <c r="G17" s="219"/>
      <c r="H17" s="219"/>
      <c r="I17" s="219"/>
      <c r="J17" s="219"/>
      <c r="K17" s="219"/>
      <c r="L17" s="219"/>
      <c r="M17" s="219"/>
    </row>
    <row r="18" spans="1:13" x14ac:dyDescent="0.25">
      <c r="A18" s="219"/>
      <c r="B18" s="219"/>
      <c r="C18" s="219"/>
      <c r="D18" s="219"/>
      <c r="E18" s="219"/>
      <c r="F18" s="219"/>
      <c r="G18" s="219"/>
      <c r="H18" s="219"/>
      <c r="I18" s="219"/>
      <c r="J18" s="219"/>
      <c r="K18" s="219"/>
      <c r="L18" s="219"/>
      <c r="M18" s="219"/>
    </row>
    <row r="19" spans="1:13" x14ac:dyDescent="0.25">
      <c r="A19" s="219"/>
      <c r="B19" s="219"/>
      <c r="C19" s="219"/>
      <c r="D19" s="219"/>
      <c r="E19" s="219"/>
      <c r="F19" s="219"/>
      <c r="G19" s="219"/>
      <c r="H19" s="219"/>
      <c r="I19" s="219"/>
      <c r="J19" s="219"/>
      <c r="K19" s="219"/>
      <c r="L19" s="219"/>
      <c r="M19" s="219"/>
    </row>
    <row r="20" spans="1:13" x14ac:dyDescent="0.25">
      <c r="A20" s="219"/>
      <c r="B20" s="219"/>
      <c r="C20" s="219"/>
      <c r="D20" s="219"/>
      <c r="E20" s="219"/>
      <c r="F20" s="219"/>
      <c r="G20" s="219"/>
      <c r="H20" s="219"/>
      <c r="I20" s="219"/>
      <c r="J20" s="219"/>
      <c r="K20" s="219"/>
      <c r="L20" s="219"/>
      <c r="M20" s="219"/>
    </row>
    <row r="21" spans="1:13" x14ac:dyDescent="0.25">
      <c r="A21" s="219"/>
      <c r="B21" s="219"/>
      <c r="C21" s="219"/>
    </row>
    <row r="22" spans="1:13" x14ac:dyDescent="0.25">
      <c r="A22" s="219"/>
      <c r="B22" s="219"/>
      <c r="C22" s="219"/>
    </row>
    <row r="23" spans="1:13" x14ac:dyDescent="0.25">
      <c r="A23" s="219"/>
      <c r="B23" s="219"/>
      <c r="C23" s="219"/>
    </row>
    <row r="24" spans="1:13" x14ac:dyDescent="0.25">
      <c r="A24" s="219"/>
      <c r="B24" s="219"/>
      <c r="C24" s="219"/>
    </row>
    <row r="35" spans="1:1" ht="18.75" x14ac:dyDescent="0.3">
      <c r="A35"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6"/>
  <sheetViews>
    <sheetView showGridLines="0" zoomScaleNormal="100" workbookViewId="0">
      <selection activeCell="R29" sqref="R29"/>
    </sheetView>
  </sheetViews>
  <sheetFormatPr baseColWidth="10" defaultRowHeight="15" x14ac:dyDescent="0.25"/>
  <cols>
    <col min="1" max="1" width="45.140625" style="320" customWidth="1"/>
    <col min="2" max="36" width="7.7109375" style="320" customWidth="1"/>
    <col min="37" max="16384" width="11.42578125" style="320"/>
  </cols>
  <sheetData>
    <row r="1" spans="1:36" customFormat="1" ht="15" customHeight="1" x14ac:dyDescent="0.25">
      <c r="A1" s="1664" t="s">
        <v>1019</v>
      </c>
      <c r="B1" s="1664"/>
      <c r="C1" s="1664"/>
      <c r="D1" s="1664"/>
      <c r="E1" s="1664"/>
      <c r="F1" s="1664"/>
      <c r="G1" s="1664"/>
      <c r="H1" s="1664"/>
    </row>
    <row r="2" spans="1:36" customFormat="1" ht="15" customHeight="1" x14ac:dyDescent="0.25">
      <c r="A2" s="1664"/>
      <c r="B2" s="1664"/>
      <c r="C2" s="1664"/>
      <c r="D2" s="1664"/>
      <c r="E2" s="1664"/>
      <c r="F2" s="1664"/>
      <c r="G2" s="1664"/>
      <c r="H2" s="1664"/>
    </row>
    <row r="3" spans="1:36" customFormat="1" x14ac:dyDescent="0.25">
      <c r="A3" s="2" t="s">
        <v>901</v>
      </c>
      <c r="B3" s="219"/>
      <c r="C3" s="219"/>
      <c r="D3" s="219"/>
      <c r="E3" s="219"/>
      <c r="F3" s="219"/>
      <c r="G3" s="219"/>
      <c r="H3" s="219"/>
      <c r="I3" s="219"/>
      <c r="J3" s="219"/>
      <c r="K3" s="219"/>
      <c r="L3" s="219"/>
      <c r="M3" s="219"/>
    </row>
    <row r="4" spans="1:36" customFormat="1" x14ac:dyDescent="0.25">
      <c r="A4" s="2"/>
      <c r="B4" s="219"/>
      <c r="C4" s="219"/>
      <c r="D4" s="219"/>
      <c r="E4" s="219"/>
      <c r="F4" s="219"/>
      <c r="G4" s="219"/>
      <c r="H4" s="219"/>
      <c r="I4" s="219"/>
      <c r="J4" s="219"/>
      <c r="K4" s="219"/>
      <c r="L4" s="219"/>
      <c r="M4" s="219"/>
    </row>
    <row r="5" spans="1:36" s="1525" customFormat="1" ht="23.25" customHeight="1" x14ac:dyDescent="0.25">
      <c r="A5" s="1524"/>
      <c r="B5" s="1702" t="s">
        <v>404</v>
      </c>
      <c r="C5" s="1703"/>
      <c r="D5" s="1703"/>
      <c r="E5" s="1703"/>
      <c r="F5" s="1703"/>
      <c r="G5" s="1703"/>
      <c r="H5" s="1704"/>
      <c r="I5" s="1705" t="s">
        <v>644</v>
      </c>
      <c r="J5" s="1706"/>
      <c r="K5" s="1706"/>
      <c r="L5" s="1706"/>
      <c r="M5" s="1706"/>
      <c r="N5" s="1706"/>
      <c r="O5" s="1707"/>
      <c r="P5" s="1708" t="s">
        <v>645</v>
      </c>
      <c r="Q5" s="1709"/>
      <c r="R5" s="1709"/>
      <c r="S5" s="1709"/>
      <c r="T5" s="1709"/>
      <c r="U5" s="1709"/>
      <c r="V5" s="1710"/>
      <c r="W5" s="1708" t="s">
        <v>646</v>
      </c>
      <c r="X5" s="1709"/>
      <c r="Y5" s="1709"/>
      <c r="Z5" s="1709"/>
      <c r="AA5" s="1709"/>
      <c r="AB5" s="1709"/>
      <c r="AC5" s="1710"/>
      <c r="AD5" s="1708" t="s">
        <v>647</v>
      </c>
      <c r="AE5" s="1709"/>
      <c r="AF5" s="1709"/>
      <c r="AG5" s="1709"/>
      <c r="AH5" s="1709"/>
      <c r="AI5" s="1709"/>
      <c r="AJ5" s="1710"/>
    </row>
    <row r="6" spans="1:36" s="1525" customFormat="1" ht="14.25" x14ac:dyDescent="0.25">
      <c r="A6" s="1526"/>
      <c r="B6" s="1527">
        <v>2015</v>
      </c>
      <c r="C6" s="1527">
        <v>2016</v>
      </c>
      <c r="D6" s="1527">
        <v>2017</v>
      </c>
      <c r="E6" s="1527">
        <v>2018</v>
      </c>
      <c r="F6" s="1527">
        <v>2019</v>
      </c>
      <c r="G6" s="1528">
        <v>2020</v>
      </c>
      <c r="H6" s="1528">
        <v>2021</v>
      </c>
      <c r="I6" s="1528">
        <v>2015</v>
      </c>
      <c r="J6" s="1527">
        <v>2016</v>
      </c>
      <c r="K6" s="1527">
        <v>2017</v>
      </c>
      <c r="L6" s="1527">
        <v>2018</v>
      </c>
      <c r="M6" s="1527">
        <v>2019</v>
      </c>
      <c r="N6" s="1527">
        <v>2020</v>
      </c>
      <c r="O6" s="1527">
        <v>2021</v>
      </c>
      <c r="P6" s="1527">
        <v>2015</v>
      </c>
      <c r="Q6" s="1527">
        <v>2016</v>
      </c>
      <c r="R6" s="1527">
        <v>2017</v>
      </c>
      <c r="S6" s="1527">
        <v>2018</v>
      </c>
      <c r="T6" s="1529">
        <v>2019</v>
      </c>
      <c r="U6" s="1529">
        <v>2020</v>
      </c>
      <c r="V6" s="1528">
        <v>2021</v>
      </c>
      <c r="W6" s="1527">
        <v>2015</v>
      </c>
      <c r="X6" s="1527">
        <v>2016</v>
      </c>
      <c r="Y6" s="1527">
        <v>2017</v>
      </c>
      <c r="Z6" s="1527">
        <v>2018</v>
      </c>
      <c r="AA6" s="1527">
        <v>2019</v>
      </c>
      <c r="AB6" s="1527">
        <v>2020</v>
      </c>
      <c r="AC6" s="1527">
        <v>2021</v>
      </c>
      <c r="AD6" s="1527">
        <v>2015</v>
      </c>
      <c r="AE6" s="1527">
        <v>2016</v>
      </c>
      <c r="AF6" s="1527">
        <v>2017</v>
      </c>
      <c r="AG6" s="1527">
        <v>2018</v>
      </c>
      <c r="AH6" s="1527">
        <v>2019</v>
      </c>
      <c r="AI6" s="1527">
        <v>2020</v>
      </c>
      <c r="AJ6" s="1527">
        <v>2021</v>
      </c>
    </row>
    <row r="7" spans="1:36" s="1525" customFormat="1" ht="18" customHeight="1" x14ac:dyDescent="0.25">
      <c r="A7" s="1530" t="s">
        <v>648</v>
      </c>
      <c r="B7" s="1531">
        <v>4.2466894254519202E-2</v>
      </c>
      <c r="C7" s="1532">
        <v>4.0837893527903506E-2</v>
      </c>
      <c r="D7" s="1159">
        <v>3.6181976153952106E-2</v>
      </c>
      <c r="E7" s="1159">
        <v>3.2340866522245888E-2</v>
      </c>
      <c r="F7" s="1159">
        <v>2.9176500853352171E-2</v>
      </c>
      <c r="G7" s="1159">
        <v>2.6269751118413152E-2</v>
      </c>
      <c r="H7" s="1533">
        <v>2.6269751118413152E-2</v>
      </c>
      <c r="I7" s="1532">
        <v>5.9254461927133198E-2</v>
      </c>
      <c r="J7" s="1532">
        <v>5.8695092815432698E-2</v>
      </c>
      <c r="K7" s="1532">
        <v>5.160352893224994E-2</v>
      </c>
      <c r="L7" s="1532">
        <v>4.3952602738065671E-2</v>
      </c>
      <c r="M7" s="1159">
        <v>3.9542246957516181E-2</v>
      </c>
      <c r="N7" s="1159">
        <v>3.8948511194536573E-2</v>
      </c>
      <c r="O7" s="1533">
        <v>3.474232958117409E-2</v>
      </c>
      <c r="P7" s="1532">
        <v>4.8396245814133897E-2</v>
      </c>
      <c r="Q7" s="1532">
        <v>4.83872065331463E-2</v>
      </c>
      <c r="R7" s="1532">
        <v>4.211400916308243E-2</v>
      </c>
      <c r="S7" s="1532">
        <v>3.387187333101109E-2</v>
      </c>
      <c r="T7" s="1159">
        <v>3.2666205847540923E-2</v>
      </c>
      <c r="U7" s="1159">
        <v>3.4928453641018833E-2</v>
      </c>
      <c r="V7" s="1304">
        <v>3.0044901625894006E-2</v>
      </c>
      <c r="W7" s="1532">
        <v>9.8070691907860705E-2</v>
      </c>
      <c r="X7" s="1532">
        <v>8.30655998005847E-2</v>
      </c>
      <c r="Y7" s="1159">
        <v>6.6639857311239795E-2</v>
      </c>
      <c r="Z7" s="1159">
        <v>5.9332372633681144E-2</v>
      </c>
      <c r="AA7" s="1534">
        <v>4.9565440585040817E-2</v>
      </c>
      <c r="AB7" s="1534">
        <v>4.3773176592151242E-2</v>
      </c>
      <c r="AC7" s="1533">
        <v>4.0254110606211993E-2</v>
      </c>
      <c r="AD7" s="1159">
        <v>4.988833515327068E-2</v>
      </c>
      <c r="AE7" s="1159">
        <v>4.8609216384354524E-2</v>
      </c>
      <c r="AF7" s="1159">
        <v>4.3184108696746486E-2</v>
      </c>
      <c r="AG7" s="1159">
        <v>3.7647293327770247E-2</v>
      </c>
      <c r="AH7" s="1534">
        <v>3.3923503161884201E-2</v>
      </c>
      <c r="AI7" s="1534">
        <v>3.2201197695600779E-2</v>
      </c>
      <c r="AJ7" s="1533">
        <v>2.8741849521566002E-2</v>
      </c>
    </row>
    <row r="8" spans="1:36" s="1525" customFormat="1" ht="18" customHeight="1" x14ac:dyDescent="0.25">
      <c r="A8" s="1535" t="s">
        <v>649</v>
      </c>
      <c r="B8" s="1536">
        <v>2.206948184894008E-2</v>
      </c>
      <c r="C8" s="1532">
        <v>2.0990678582086225E-2</v>
      </c>
      <c r="D8" s="1532">
        <v>1.8059575520591068E-2</v>
      </c>
      <c r="E8" s="1532">
        <v>1.6100707338726879E-2</v>
      </c>
      <c r="F8" s="1532">
        <v>1.4266957277981163E-2</v>
      </c>
      <c r="G8" s="1532">
        <v>1.284671614051896E-2</v>
      </c>
      <c r="H8" s="1537">
        <v>1.3014648436496266E-2</v>
      </c>
      <c r="I8" s="1532">
        <v>3.0643951873024867E-2</v>
      </c>
      <c r="J8" s="1532">
        <v>3.0934051241165567E-2</v>
      </c>
      <c r="K8" s="1532">
        <v>2.7120890454824964E-2</v>
      </c>
      <c r="L8" s="1532">
        <v>2.2999544692029306E-2</v>
      </c>
      <c r="M8" s="1532">
        <v>2.0209673285750629E-2</v>
      </c>
      <c r="N8" s="1532">
        <v>1.9043689797942836E-2</v>
      </c>
      <c r="O8" s="1537">
        <v>1.6855115577411286E-2</v>
      </c>
      <c r="P8" s="1532">
        <v>2.5050975653759303E-2</v>
      </c>
      <c r="Q8" s="1532">
        <v>2.5379656178274927E-2</v>
      </c>
      <c r="R8" s="1532">
        <v>2.2203759592490813E-2</v>
      </c>
      <c r="S8" s="1532">
        <v>1.7498890641673124E-2</v>
      </c>
      <c r="T8" s="1532">
        <v>1.6626742910492789E-2</v>
      </c>
      <c r="U8" s="1532">
        <v>1.7025129204322101E-2</v>
      </c>
      <c r="V8" s="1537">
        <v>1.458792548168261E-2</v>
      </c>
      <c r="W8" s="1532">
        <v>5.063786698250991E-2</v>
      </c>
      <c r="X8" s="1532">
        <v>4.4066076563474832E-2</v>
      </c>
      <c r="Y8" s="1532">
        <v>3.4912179795196223E-2</v>
      </c>
      <c r="Z8" s="1532">
        <v>3.1391674879618747E-2</v>
      </c>
      <c r="AA8" s="1532">
        <v>2.5432504902194831E-2</v>
      </c>
      <c r="AB8" s="1532">
        <v>2.1466261942589982E-2</v>
      </c>
      <c r="AC8" s="1537">
        <v>1.9515349107069774E-2</v>
      </c>
      <c r="AD8" s="1532">
        <v>2.5860079972673661E-2</v>
      </c>
      <c r="AE8" s="1532">
        <v>2.5317961823511322E-2</v>
      </c>
      <c r="AF8" s="1532">
        <v>2.2173851763063815E-2</v>
      </c>
      <c r="AG8" s="1532">
        <v>1.9253394824741407E-2</v>
      </c>
      <c r="AH8" s="1532">
        <v>1.6988429164746719E-2</v>
      </c>
      <c r="AI8" s="1532">
        <v>1.5745818100691655E-2</v>
      </c>
      <c r="AJ8" s="1537">
        <v>1.4072060866501883E-2</v>
      </c>
    </row>
    <row r="9" spans="1:36" s="1525" customFormat="1" ht="18" customHeight="1" x14ac:dyDescent="0.25">
      <c r="A9" s="1535" t="s">
        <v>650</v>
      </c>
      <c r="B9" s="1536">
        <v>2.0397412405579143E-2</v>
      </c>
      <c r="C9" s="1532">
        <v>1.9847214945817281E-2</v>
      </c>
      <c r="D9" s="1532">
        <v>1.8122400633361038E-2</v>
      </c>
      <c r="E9" s="1532">
        <v>1.624015918351901E-2</v>
      </c>
      <c r="F9" s="1532">
        <v>1.4909543575371009E-2</v>
      </c>
      <c r="G9" s="1532">
        <v>1.3423034977894191E-2</v>
      </c>
      <c r="H9" s="1537">
        <v>1.3255102681916885E-2</v>
      </c>
      <c r="I9" s="1532">
        <v>2.8610510054108373E-2</v>
      </c>
      <c r="J9" s="1532">
        <v>2.7761041574267172E-2</v>
      </c>
      <c r="K9" s="1532">
        <v>2.4482638477424976E-2</v>
      </c>
      <c r="L9" s="1532">
        <v>2.0953058046036366E-2</v>
      </c>
      <c r="M9" s="1532">
        <v>1.9332573671765552E-2</v>
      </c>
      <c r="N9" s="1532">
        <v>1.9904821396593737E-2</v>
      </c>
      <c r="O9" s="1537">
        <v>1.7887214003762805E-2</v>
      </c>
      <c r="P9" s="1532">
        <v>2.3345270160374579E-2</v>
      </c>
      <c r="Q9" s="1532">
        <v>2.3007550354871367E-2</v>
      </c>
      <c r="R9" s="1532">
        <v>1.9910249570591617E-2</v>
      </c>
      <c r="S9" s="1532">
        <v>1.6372982689337966E-2</v>
      </c>
      <c r="T9" s="1532">
        <v>1.6039462937048134E-2</v>
      </c>
      <c r="U9" s="1532">
        <v>1.7903324436696733E-2</v>
      </c>
      <c r="V9" s="1537">
        <v>1.5456976144211395E-2</v>
      </c>
      <c r="W9" s="1532">
        <v>4.7432824925350794E-2</v>
      </c>
      <c r="X9" s="1532">
        <v>3.8999523237109868E-2</v>
      </c>
      <c r="Y9" s="1532">
        <v>3.1727677516043572E-2</v>
      </c>
      <c r="Z9" s="1532">
        <v>2.7940697754062396E-2</v>
      </c>
      <c r="AA9" s="1532">
        <v>2.4132935682845986E-2</v>
      </c>
      <c r="AB9" s="1532">
        <v>2.230691464956126E-2</v>
      </c>
      <c r="AC9" s="1537">
        <v>2.0738761499142219E-2</v>
      </c>
      <c r="AD9" s="1532">
        <v>2.4028255180597018E-2</v>
      </c>
      <c r="AE9" s="1532">
        <v>2.3291254560843203E-2</v>
      </c>
      <c r="AF9" s="1532">
        <v>2.1010256933682671E-2</v>
      </c>
      <c r="AG9" s="1532">
        <v>1.839389850302884E-2</v>
      </c>
      <c r="AH9" s="1532">
        <v>1.6935073997137482E-2</v>
      </c>
      <c r="AI9" s="1532">
        <v>1.6455379594909125E-2</v>
      </c>
      <c r="AJ9" s="1537">
        <v>1.4669788655064119E-2</v>
      </c>
    </row>
    <row r="10" spans="1:36" s="1525" customFormat="1" ht="18" customHeight="1" x14ac:dyDescent="0.25">
      <c r="A10" s="1526" t="s">
        <v>651</v>
      </c>
      <c r="B10" s="1538">
        <v>0.5196867403740385</v>
      </c>
      <c r="C10" s="1539">
        <v>0.51400003204729017</v>
      </c>
      <c r="D10" s="1539">
        <v>0.49913181755879432</v>
      </c>
      <c r="E10" s="1539">
        <v>0.49784403048235881</v>
      </c>
      <c r="F10" s="1539">
        <v>0.48898794785879857</v>
      </c>
      <c r="G10" s="1539">
        <v>0.48903075185643319</v>
      </c>
      <c r="H10" s="1540">
        <v>0.49542336270456561</v>
      </c>
      <c r="I10" s="1539">
        <v>0.51715855441753122</v>
      </c>
      <c r="J10" s="1539">
        <v>0.52702959919388792</v>
      </c>
      <c r="K10" s="1539">
        <v>0.52556270890759949</v>
      </c>
      <c r="L10" s="1539">
        <v>0.52328060818364863</v>
      </c>
      <c r="M10" s="1539">
        <v>0.51109066481385623</v>
      </c>
      <c r="N10" s="1539">
        <v>0.48894525654203058</v>
      </c>
      <c r="O10" s="1540">
        <v>0.48514638426965501</v>
      </c>
      <c r="P10" s="1539">
        <v>0.03</v>
      </c>
      <c r="Q10" s="1539">
        <v>0.52451170457400398</v>
      </c>
      <c r="R10" s="1539">
        <v>0.52722977540582516</v>
      </c>
      <c r="S10" s="1539">
        <v>0.51662010160070393</v>
      </c>
      <c r="T10" s="1539">
        <v>0.50898910599207015</v>
      </c>
      <c r="U10" s="1539">
        <v>0.48742865571146693</v>
      </c>
      <c r="V10" s="1540">
        <v>0.48553746866357189</v>
      </c>
      <c r="W10" s="1539">
        <v>0.51634046826227309</v>
      </c>
      <c r="X10" s="1539">
        <v>0.53049730176227117</v>
      </c>
      <c r="Y10" s="1539">
        <v>0.52389337558362037</v>
      </c>
      <c r="Z10" s="1539">
        <v>0.5290817387909188</v>
      </c>
      <c r="AA10" s="1539">
        <v>0.51310963046035207</v>
      </c>
      <c r="AB10" s="1539">
        <v>0.49039762735517339</v>
      </c>
      <c r="AC10" s="1540">
        <v>0.48480388246506623</v>
      </c>
      <c r="AD10" s="1539">
        <v>0.51835924957656709</v>
      </c>
      <c r="AE10" s="1539">
        <v>0.52084694440086099</v>
      </c>
      <c r="AF10" s="1539">
        <v>0.5134724886595704</v>
      </c>
      <c r="AG10" s="1539">
        <v>0.51141511441778165</v>
      </c>
      <c r="AH10" s="1539">
        <v>0.50078640415399645</v>
      </c>
      <c r="AI10" s="1539">
        <v>0.48898237418177765</v>
      </c>
      <c r="AJ10" s="1540">
        <v>0.48960178627137863</v>
      </c>
    </row>
    <row r="11" spans="1:36" s="1544" customFormat="1" ht="18" customHeight="1" x14ac:dyDescent="0.25">
      <c r="A11" s="1541"/>
      <c r="B11" s="1542"/>
      <c r="C11" s="1542"/>
      <c r="D11" s="1542"/>
      <c r="E11" s="1542"/>
      <c r="F11" s="1542"/>
      <c r="G11" s="1542"/>
      <c r="H11" s="1542"/>
      <c r="I11" s="1542"/>
      <c r="J11" s="1543"/>
      <c r="K11" s="1543"/>
      <c r="L11" s="1543"/>
      <c r="M11" s="1542"/>
      <c r="N11" s="1542"/>
      <c r="O11" s="1542"/>
      <c r="P11" s="1542"/>
      <c r="Q11" s="1543"/>
      <c r="R11" s="1543"/>
      <c r="S11" s="1543"/>
      <c r="T11" s="1542"/>
      <c r="U11" s="1542"/>
      <c r="V11" s="1542"/>
      <c r="W11" s="1542"/>
      <c r="X11" s="1542"/>
      <c r="Y11" s="1542"/>
      <c r="Z11" s="1542"/>
      <c r="AA11" s="1542"/>
      <c r="AB11" s="1542"/>
      <c r="AC11" s="1542"/>
      <c r="AD11" s="1542"/>
      <c r="AE11" s="1542"/>
      <c r="AF11" s="1542"/>
      <c r="AG11" s="1542"/>
      <c r="AH11" s="1542"/>
      <c r="AI11" s="1542"/>
      <c r="AJ11" s="1542"/>
    </row>
    <row r="12" spans="1:36" s="1298" customFormat="1" ht="18" customHeight="1" x14ac:dyDescent="0.25">
      <c r="B12" s="1545"/>
      <c r="C12" s="1701"/>
      <c r="D12" s="1701"/>
      <c r="E12" s="1701"/>
      <c r="F12" s="1546"/>
      <c r="H12" s="1547"/>
      <c r="I12" s="1547"/>
      <c r="J12" s="1547"/>
      <c r="K12" s="1547"/>
      <c r="L12" s="1547"/>
      <c r="M12" s="1547"/>
      <c r="N12" s="1547"/>
      <c r="O12" s="1547"/>
    </row>
    <row r="36" spans="1:1" ht="18.75" x14ac:dyDescent="0.3">
      <c r="A36" s="1092" t="s">
        <v>903</v>
      </c>
    </row>
  </sheetData>
  <mergeCells count="7">
    <mergeCell ref="W5:AC5"/>
    <mergeCell ref="AD5:AJ5"/>
    <mergeCell ref="C12:E12"/>
    <mergeCell ref="A1:H2"/>
    <mergeCell ref="B5:H5"/>
    <mergeCell ref="I5:O5"/>
    <mergeCell ref="P5:V5"/>
  </mergeCells>
  <hyperlinks>
    <hyperlink ref="A3" location="SOMMAIRE!A1" display="Retour Sommaire"/>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4"/>
  <sheetViews>
    <sheetView showGridLines="0" zoomScaleNormal="100" workbookViewId="0">
      <selection activeCell="R29" sqref="R29"/>
    </sheetView>
  </sheetViews>
  <sheetFormatPr baseColWidth="10" defaultRowHeight="15" x14ac:dyDescent="0.25"/>
  <cols>
    <col min="1" max="1" width="45.140625" style="320" customWidth="1"/>
    <col min="2" max="36" width="7.7109375" style="320" customWidth="1"/>
    <col min="37" max="16384" width="11.42578125" style="320"/>
  </cols>
  <sheetData>
    <row r="1" spans="1:36" customFormat="1" ht="15" customHeight="1" x14ac:dyDescent="0.25">
      <c r="A1" s="1664" t="s">
        <v>1020</v>
      </c>
      <c r="B1" s="1664"/>
      <c r="C1" s="1664"/>
      <c r="D1" s="1664"/>
      <c r="E1" s="1664"/>
      <c r="F1" s="1664"/>
      <c r="G1" s="1664"/>
      <c r="H1" s="1664"/>
      <c r="I1" s="219"/>
      <c r="J1" s="320"/>
      <c r="K1" s="320"/>
      <c r="L1" s="320"/>
      <c r="M1" s="320"/>
      <c r="N1" s="320"/>
    </row>
    <row r="2" spans="1:36" customFormat="1" ht="15" customHeight="1" x14ac:dyDescent="0.25">
      <c r="A2" s="1664"/>
      <c r="B2" s="1664"/>
      <c r="C2" s="1664"/>
      <c r="D2" s="1664"/>
      <c r="E2" s="1664"/>
      <c r="F2" s="1664"/>
      <c r="G2" s="1664"/>
      <c r="H2" s="1664"/>
      <c r="I2" s="219"/>
      <c r="J2" s="320"/>
      <c r="K2" s="320"/>
      <c r="L2" s="320"/>
      <c r="M2" s="320"/>
      <c r="N2" s="320"/>
    </row>
    <row r="3" spans="1:36" customFormat="1" x14ac:dyDescent="0.25">
      <c r="A3" s="2" t="s">
        <v>901</v>
      </c>
      <c r="B3" s="219"/>
      <c r="C3" s="219"/>
      <c r="D3" s="219"/>
      <c r="E3" s="219"/>
      <c r="F3" s="219"/>
      <c r="G3" s="219"/>
      <c r="H3" s="219"/>
      <c r="I3" s="219"/>
      <c r="J3" s="320"/>
      <c r="K3" s="320"/>
      <c r="L3" s="320"/>
      <c r="M3" s="320"/>
      <c r="N3" s="320"/>
    </row>
    <row r="4" spans="1:36" customFormat="1" x14ac:dyDescent="0.25">
      <c r="A4" s="2"/>
      <c r="B4" s="219"/>
      <c r="C4" s="219"/>
      <c r="D4" s="219"/>
      <c r="E4" s="219"/>
      <c r="F4" s="219"/>
      <c r="G4" s="219"/>
      <c r="H4" s="219"/>
      <c r="I4" s="219"/>
      <c r="J4" s="219"/>
      <c r="K4" s="219"/>
      <c r="L4" s="219"/>
      <c r="M4" s="219"/>
    </row>
    <row r="5" spans="1:36" s="1525" customFormat="1" ht="23.25" customHeight="1" x14ac:dyDescent="0.25">
      <c r="A5" s="1524"/>
      <c r="B5" s="1702" t="s">
        <v>404</v>
      </c>
      <c r="C5" s="1703"/>
      <c r="D5" s="1703"/>
      <c r="E5" s="1703"/>
      <c r="F5" s="1703"/>
      <c r="G5" s="1703"/>
      <c r="H5" s="1704"/>
      <c r="I5" s="1705" t="s">
        <v>644</v>
      </c>
      <c r="J5" s="1706"/>
      <c r="K5" s="1706"/>
      <c r="L5" s="1706"/>
      <c r="M5" s="1706"/>
      <c r="N5" s="1706"/>
      <c r="O5" s="1707"/>
      <c r="P5" s="1708" t="s">
        <v>647</v>
      </c>
      <c r="Q5" s="1709"/>
      <c r="R5" s="1709"/>
      <c r="S5" s="1709"/>
      <c r="T5" s="1709"/>
      <c r="U5" s="1709"/>
      <c r="V5" s="1710"/>
    </row>
    <row r="6" spans="1:36" s="1525" customFormat="1" ht="14.25" x14ac:dyDescent="0.25">
      <c r="A6" s="1526"/>
      <c r="B6" s="1527">
        <v>2015</v>
      </c>
      <c r="C6" s="1527">
        <v>2016</v>
      </c>
      <c r="D6" s="1527">
        <v>2017</v>
      </c>
      <c r="E6" s="1527">
        <v>2018</v>
      </c>
      <c r="F6" s="1527">
        <v>2019</v>
      </c>
      <c r="G6" s="1528">
        <v>2020</v>
      </c>
      <c r="H6" s="1528">
        <v>2021</v>
      </c>
      <c r="I6" s="1528">
        <v>2015</v>
      </c>
      <c r="J6" s="1527">
        <v>2016</v>
      </c>
      <c r="K6" s="1527">
        <v>2017</v>
      </c>
      <c r="L6" s="1527">
        <v>2018</v>
      </c>
      <c r="M6" s="1527">
        <v>2019</v>
      </c>
      <c r="N6" s="1527">
        <v>2020</v>
      </c>
      <c r="O6" s="1527">
        <v>2021</v>
      </c>
      <c r="P6" s="1527">
        <v>2015</v>
      </c>
      <c r="Q6" s="1527">
        <v>2016</v>
      </c>
      <c r="R6" s="1527">
        <v>2017</v>
      </c>
      <c r="S6" s="1527">
        <v>2018</v>
      </c>
      <c r="T6" s="1527">
        <v>2019</v>
      </c>
      <c r="U6" s="1527">
        <v>2020</v>
      </c>
      <c r="V6" s="1527">
        <v>2021</v>
      </c>
    </row>
    <row r="7" spans="1:36" s="1525" customFormat="1" ht="25.5" customHeight="1" x14ac:dyDescent="0.25">
      <c r="A7" s="1548" t="s">
        <v>1021</v>
      </c>
      <c r="B7" s="1549">
        <v>66.84889102999999</v>
      </c>
      <c r="C7" s="1453">
        <v>67.570163889240007</v>
      </c>
      <c r="D7" s="1550">
        <v>60.322290009570011</v>
      </c>
      <c r="E7" s="1550">
        <v>56.846410286489991</v>
      </c>
      <c r="F7" s="1550">
        <v>54.34618466397</v>
      </c>
      <c r="G7" s="1550">
        <v>50.413129162760001</v>
      </c>
      <c r="H7" s="1551">
        <v>47.05667637893</v>
      </c>
      <c r="I7" s="1453">
        <v>73.908258058400008</v>
      </c>
      <c r="J7" s="1453">
        <v>74.829827210769992</v>
      </c>
      <c r="K7" s="1453">
        <v>71.550566966479991</v>
      </c>
      <c r="L7" s="1453">
        <v>65.017724558979992</v>
      </c>
      <c r="M7" s="1550">
        <v>62.226791978039998</v>
      </c>
      <c r="N7" s="1550">
        <v>65.706493667779995</v>
      </c>
      <c r="O7" s="1551">
        <v>61.485818367390003</v>
      </c>
      <c r="P7" s="1550">
        <f>B7+I7</f>
        <v>140.75714908840001</v>
      </c>
      <c r="Q7" s="1550">
        <f t="shared" ref="Q7:V7" si="0">C7+J7</f>
        <v>142.39999110001</v>
      </c>
      <c r="R7" s="1550">
        <f t="shared" si="0"/>
        <v>131.87285697605</v>
      </c>
      <c r="S7" s="1550">
        <f t="shared" si="0"/>
        <v>121.86413484546998</v>
      </c>
      <c r="T7" s="1552">
        <f t="shared" si="0"/>
        <v>116.57297664200999</v>
      </c>
      <c r="U7" s="1552">
        <f t="shared" si="0"/>
        <v>116.11962283054</v>
      </c>
      <c r="V7" s="1551">
        <f t="shared" si="0"/>
        <v>108.54249474632</v>
      </c>
    </row>
    <row r="8" spans="1:36" s="1525" customFormat="1" ht="25.5" customHeight="1" x14ac:dyDescent="0.25">
      <c r="A8" s="1553" t="s">
        <v>1022</v>
      </c>
      <c r="B8" s="1554">
        <v>0.5196867403740385</v>
      </c>
      <c r="C8" s="1555">
        <v>0.51400003204729017</v>
      </c>
      <c r="D8" s="1555">
        <v>0.49913181755879432</v>
      </c>
      <c r="E8" s="1555">
        <v>0.49784403048235881</v>
      </c>
      <c r="F8" s="1555">
        <v>0.48898794785879857</v>
      </c>
      <c r="G8" s="1555">
        <v>0.48903075185643319</v>
      </c>
      <c r="H8" s="1556">
        <v>0.49542336270456561</v>
      </c>
      <c r="I8" s="1555">
        <v>0.51715855441753122</v>
      </c>
      <c r="J8" s="1555">
        <v>0.52702959919388792</v>
      </c>
      <c r="K8" s="1555">
        <v>0.52556270890759949</v>
      </c>
      <c r="L8" s="1555">
        <v>0.52328060818364863</v>
      </c>
      <c r="M8" s="1555">
        <v>0.51109066481385623</v>
      </c>
      <c r="N8" s="1555">
        <v>0.48894525654203058</v>
      </c>
      <c r="O8" s="1556">
        <v>0.48514638426965501</v>
      </c>
      <c r="P8" s="1555">
        <v>0.51835924957656709</v>
      </c>
      <c r="Q8" s="1555">
        <v>0.52084694440086099</v>
      </c>
      <c r="R8" s="1555">
        <v>0.5134724886595704</v>
      </c>
      <c r="S8" s="1555">
        <v>0.51141511441778165</v>
      </c>
      <c r="T8" s="1555">
        <v>0.50078640415399645</v>
      </c>
      <c r="U8" s="1555">
        <v>0.48898237418177765</v>
      </c>
      <c r="V8" s="1556">
        <v>0.48960178627137863</v>
      </c>
    </row>
    <row r="9" spans="1:36" s="1544" customFormat="1" ht="18" customHeight="1" x14ac:dyDescent="0.25">
      <c r="A9" s="1541"/>
      <c r="B9" s="1542"/>
      <c r="C9" s="1542"/>
      <c r="D9" s="1542"/>
      <c r="E9" s="1542"/>
      <c r="F9" s="1542"/>
      <c r="G9" s="1542"/>
      <c r="H9" s="1542"/>
      <c r="I9" s="1542"/>
      <c r="J9" s="1543"/>
      <c r="K9" s="1543"/>
      <c r="L9" s="1543"/>
      <c r="M9" s="1542"/>
      <c r="N9" s="1542"/>
      <c r="O9" s="1542"/>
      <c r="P9" s="1542"/>
      <c r="Q9" s="1543"/>
      <c r="R9" s="1543"/>
      <c r="S9" s="1543"/>
      <c r="T9" s="1542"/>
      <c r="U9" s="1542"/>
      <c r="V9" s="1542"/>
      <c r="W9" s="1542"/>
      <c r="X9" s="1542"/>
      <c r="Y9" s="1542"/>
      <c r="Z9" s="1542"/>
      <c r="AA9" s="1542"/>
      <c r="AB9" s="1542"/>
      <c r="AC9" s="1542"/>
      <c r="AD9" s="1542"/>
      <c r="AE9" s="1542"/>
      <c r="AF9" s="1542"/>
      <c r="AG9" s="1542"/>
      <c r="AH9" s="1542"/>
      <c r="AI9" s="1542"/>
      <c r="AJ9" s="1542"/>
    </row>
    <row r="10" spans="1:36" s="1298" customFormat="1" ht="18" customHeight="1" x14ac:dyDescent="0.25">
      <c r="B10" s="1545"/>
      <c r="C10" s="1701"/>
      <c r="D10" s="1701"/>
      <c r="E10" s="1701"/>
      <c r="F10" s="1546"/>
      <c r="H10" s="1547"/>
      <c r="I10" s="1547"/>
      <c r="J10" s="1547"/>
      <c r="K10" s="1547"/>
      <c r="L10" s="1547"/>
      <c r="M10" s="1547"/>
      <c r="N10" s="1547"/>
      <c r="O10" s="1547"/>
    </row>
    <row r="34" spans="1:1" ht="18.75" x14ac:dyDescent="0.3">
      <c r="A34" s="1092" t="s">
        <v>903</v>
      </c>
    </row>
  </sheetData>
  <mergeCells count="5">
    <mergeCell ref="A1:H2"/>
    <mergeCell ref="B5:H5"/>
    <mergeCell ref="I5:O5"/>
    <mergeCell ref="P5:V5"/>
    <mergeCell ref="C10:E10"/>
  </mergeCells>
  <hyperlinks>
    <hyperlink ref="A3" location="SOMMAIRE!A1" display="Retour Sommair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zoomScaleNormal="100" workbookViewId="0">
      <selection activeCell="R29" sqref="R29"/>
    </sheetView>
  </sheetViews>
  <sheetFormatPr baseColWidth="10" defaultRowHeight="15" x14ac:dyDescent="0.25"/>
  <cols>
    <col min="2" max="2" width="22.5703125" customWidth="1"/>
    <col min="3" max="3" width="26.28515625" customWidth="1"/>
    <col min="4" max="4" width="22.5703125" customWidth="1"/>
    <col min="5" max="5" width="15.140625" customWidth="1"/>
    <col min="7" max="9" width="22.5703125" customWidth="1"/>
  </cols>
  <sheetData>
    <row r="1" spans="1:9" ht="15" customHeight="1" x14ac:dyDescent="0.25">
      <c r="A1" s="1664" t="s">
        <v>1023</v>
      </c>
      <c r="B1" s="1664"/>
      <c r="C1" s="1664"/>
      <c r="D1" s="1664"/>
      <c r="E1" s="1664"/>
      <c r="F1" s="1664"/>
      <c r="G1" s="1664"/>
      <c r="H1" s="1664"/>
    </row>
    <row r="2" spans="1:9" ht="15" customHeight="1" x14ac:dyDescent="0.25">
      <c r="A2" s="1664"/>
      <c r="B2" s="1664"/>
      <c r="C2" s="1664"/>
      <c r="D2" s="1664"/>
      <c r="E2" s="1664"/>
      <c r="F2" s="1664"/>
      <c r="G2" s="1664"/>
      <c r="H2" s="1664"/>
    </row>
    <row r="3" spans="1:9" x14ac:dyDescent="0.25">
      <c r="A3" s="2" t="s">
        <v>901</v>
      </c>
    </row>
    <row r="5" spans="1:9" x14ac:dyDescent="0.25">
      <c r="A5" s="1557" t="s">
        <v>1024</v>
      </c>
    </row>
    <row r="6" spans="1:9" s="1057" customFormat="1" ht="26.25" customHeight="1" x14ac:dyDescent="0.25">
      <c r="B6" s="1711" t="s">
        <v>1025</v>
      </c>
      <c r="C6" s="1712"/>
      <c r="D6" s="1713"/>
      <c r="G6" s="1711" t="s">
        <v>404</v>
      </c>
      <c r="H6" s="1712"/>
      <c r="I6" s="1713"/>
    </row>
    <row r="7" spans="1:9" s="1057" customFormat="1" ht="14.25" x14ac:dyDescent="0.25">
      <c r="B7" s="1558" t="s">
        <v>1026</v>
      </c>
      <c r="C7" s="1558" t="s">
        <v>1027</v>
      </c>
      <c r="D7" s="1558" t="s">
        <v>1028</v>
      </c>
      <c r="G7" s="1558" t="s">
        <v>1026</v>
      </c>
      <c r="H7" s="1558" t="s">
        <v>1027</v>
      </c>
      <c r="I7" s="1558" t="s">
        <v>1028</v>
      </c>
    </row>
    <row r="8" spans="1:9" s="1057" customFormat="1" ht="114" customHeight="1" x14ac:dyDescent="0.25">
      <c r="B8" s="1559" t="s">
        <v>1029</v>
      </c>
      <c r="C8" s="1559" t="s">
        <v>1030</v>
      </c>
      <c r="D8" s="1559" t="s">
        <v>1031</v>
      </c>
      <c r="G8" s="1559" t="s">
        <v>1029</v>
      </c>
      <c r="H8" s="1559" t="s">
        <v>1030</v>
      </c>
      <c r="I8" s="1559" t="s">
        <v>1031</v>
      </c>
    </row>
    <row r="9" spans="1:9" s="1057" customFormat="1" ht="14.25" x14ac:dyDescent="0.25">
      <c r="A9" s="1560">
        <v>43160</v>
      </c>
      <c r="B9" s="1561"/>
      <c r="C9" s="1561"/>
      <c r="D9" s="1561"/>
      <c r="F9" s="1560">
        <v>43160</v>
      </c>
      <c r="G9" s="1561"/>
      <c r="H9" s="1561"/>
      <c r="I9" s="1561"/>
    </row>
    <row r="10" spans="1:9" s="1057" customFormat="1" ht="14.25" x14ac:dyDescent="0.25">
      <c r="A10" s="1562">
        <v>43252</v>
      </c>
      <c r="B10" s="1563">
        <v>88.991686489366586</v>
      </c>
      <c r="C10" s="1563">
        <v>106.5159265002826</v>
      </c>
      <c r="D10" s="1563">
        <v>109.91677108036961</v>
      </c>
      <c r="F10" s="1562">
        <v>43252</v>
      </c>
      <c r="G10" s="1563">
        <v>90.021113875869077</v>
      </c>
      <c r="H10" s="1563">
        <v>104.18438459065771</v>
      </c>
      <c r="I10" s="1563">
        <v>110.91709954647449</v>
      </c>
    </row>
    <row r="11" spans="1:9" s="1057" customFormat="1" ht="14.25" x14ac:dyDescent="0.25">
      <c r="A11" s="1562">
        <v>43344</v>
      </c>
      <c r="B11" s="1563">
        <v>89.405246501766655</v>
      </c>
      <c r="C11" s="1563">
        <v>106.87907097756609</v>
      </c>
      <c r="D11" s="1563">
        <v>107.85487355975899</v>
      </c>
      <c r="F11" s="1562">
        <v>43344</v>
      </c>
      <c r="G11" s="1563">
        <v>91.759283129038366</v>
      </c>
      <c r="H11" s="1563">
        <v>104.85888893871933</v>
      </c>
      <c r="I11" s="1563">
        <v>108.85902557449454</v>
      </c>
    </row>
    <row r="12" spans="1:9" s="1057" customFormat="1" ht="14.25" x14ac:dyDescent="0.25">
      <c r="A12" s="1562">
        <v>43435</v>
      </c>
      <c r="B12" s="1563">
        <v>91.906226895857202</v>
      </c>
      <c r="C12" s="1563">
        <v>106.94745358996116</v>
      </c>
      <c r="D12" s="1563">
        <v>104.12170048332257</v>
      </c>
      <c r="F12" s="1562">
        <v>43435</v>
      </c>
      <c r="G12" s="1563">
        <v>93.331026980140621</v>
      </c>
      <c r="H12" s="1563">
        <v>102.44106226714362</v>
      </c>
      <c r="I12" s="1563">
        <v>105.04820300053123</v>
      </c>
    </row>
    <row r="13" spans="1:9" s="1057" customFormat="1" ht="14.25" x14ac:dyDescent="0.25">
      <c r="A13" s="1562">
        <v>43525</v>
      </c>
      <c r="B13" s="1563">
        <v>94.467260973830278</v>
      </c>
      <c r="C13" s="1563">
        <v>104.37281201592383</v>
      </c>
      <c r="D13" s="1563">
        <v>103.53592875947592</v>
      </c>
      <c r="F13" s="1562">
        <v>43525</v>
      </c>
      <c r="G13" s="1563">
        <v>94.770744565577886</v>
      </c>
      <c r="H13" s="1563">
        <v>98.297645349346666</v>
      </c>
      <c r="I13" s="1563">
        <v>105.09100593152097</v>
      </c>
    </row>
    <row r="14" spans="1:9" s="1057" customFormat="1" ht="14.25" x14ac:dyDescent="0.25">
      <c r="A14" s="1562">
        <v>43617</v>
      </c>
      <c r="B14" s="1563">
        <v>96.043827893977763</v>
      </c>
      <c r="C14" s="1563">
        <v>103.26730955416896</v>
      </c>
      <c r="D14" s="1563">
        <v>102.08020831731083</v>
      </c>
      <c r="F14" s="1562">
        <v>43617</v>
      </c>
      <c r="G14" s="1563">
        <v>96.061532317902831</v>
      </c>
      <c r="H14" s="1563">
        <v>97.734186077767006</v>
      </c>
      <c r="I14" s="1563">
        <v>103.562843477333</v>
      </c>
    </row>
    <row r="15" spans="1:9" s="1057" customFormat="1" ht="14.25" x14ac:dyDescent="0.25">
      <c r="A15" s="1562">
        <v>43709</v>
      </c>
      <c r="B15" s="1563">
        <v>97.355519702231859</v>
      </c>
      <c r="C15" s="1563">
        <v>104.16780163616011</v>
      </c>
      <c r="D15" s="1563">
        <v>103.41231212404389</v>
      </c>
      <c r="F15" s="1562">
        <v>43709</v>
      </c>
      <c r="G15" s="1563">
        <v>97.994802545832144</v>
      </c>
      <c r="H15" s="1563">
        <v>97.429915637649216</v>
      </c>
      <c r="I15" s="1563">
        <v>103.11636154618012</v>
      </c>
    </row>
    <row r="16" spans="1:9" s="1057" customFormat="1" ht="14.25" x14ac:dyDescent="0.25">
      <c r="A16" s="1562">
        <v>43800</v>
      </c>
      <c r="B16" s="1563">
        <v>100</v>
      </c>
      <c r="C16" s="1563">
        <v>100</v>
      </c>
      <c r="D16" s="1563">
        <v>100</v>
      </c>
      <c r="F16" s="1562">
        <v>43800</v>
      </c>
      <c r="G16" s="1563">
        <v>100</v>
      </c>
      <c r="H16" s="1563">
        <v>100</v>
      </c>
      <c r="I16" s="1563">
        <v>100</v>
      </c>
    </row>
    <row r="17" spans="1:9" s="1057" customFormat="1" ht="14.25" x14ac:dyDescent="0.25">
      <c r="A17" s="1562">
        <v>43891</v>
      </c>
      <c r="B17" s="1563">
        <v>104.97762586948531</v>
      </c>
      <c r="C17" s="1563">
        <v>108.8842537841245</v>
      </c>
      <c r="D17" s="1563">
        <v>101.00374444275344</v>
      </c>
      <c r="F17" s="1562">
        <v>43891</v>
      </c>
      <c r="G17" s="1563">
        <v>99.935891677894318</v>
      </c>
      <c r="H17" s="1563">
        <v>100.91192960798215</v>
      </c>
      <c r="I17" s="1563">
        <v>100.33726975599639</v>
      </c>
    </row>
    <row r="18" spans="1:9" s="1057" customFormat="1" ht="14.25" x14ac:dyDescent="0.25">
      <c r="A18" s="1562">
        <v>43983</v>
      </c>
      <c r="B18" s="1563">
        <v>108.06042885849938</v>
      </c>
      <c r="C18" s="1563">
        <v>122.07630131202009</v>
      </c>
      <c r="D18" s="1563">
        <v>109.34098521331495</v>
      </c>
      <c r="F18" s="1562">
        <v>43983</v>
      </c>
      <c r="G18" s="1563">
        <v>101.08717841554116</v>
      </c>
      <c r="H18" s="1563">
        <v>104.82661595774829</v>
      </c>
      <c r="I18" s="1563">
        <v>102.50180729687983</v>
      </c>
    </row>
    <row r="19" spans="1:9" s="1057" customFormat="1" ht="14.25" x14ac:dyDescent="0.25">
      <c r="A19" s="1562">
        <v>44075</v>
      </c>
      <c r="B19" s="1563">
        <v>105.19851406753311</v>
      </c>
      <c r="C19" s="1563">
        <v>128.63054485601663</v>
      </c>
      <c r="D19" s="1563">
        <v>111.82476824841041</v>
      </c>
      <c r="F19" s="1562">
        <v>44075</v>
      </c>
      <c r="G19" s="1563">
        <v>102.63832262610215</v>
      </c>
      <c r="H19" s="1563">
        <v>89.244823658784668</v>
      </c>
      <c r="I19" s="1563">
        <v>99.99545449016918</v>
      </c>
    </row>
    <row r="20" spans="1:9" s="1057" customFormat="1" ht="14.25" x14ac:dyDescent="0.25">
      <c r="A20" s="1562">
        <v>44166</v>
      </c>
      <c r="B20" s="1563">
        <v>102.78176504462033</v>
      </c>
      <c r="C20" s="1563">
        <v>154.5025065338485</v>
      </c>
      <c r="D20" s="1563">
        <v>108.11052748719928</v>
      </c>
      <c r="F20" s="1562">
        <v>44166</v>
      </c>
      <c r="G20" s="1563">
        <v>103.2370556854973</v>
      </c>
      <c r="H20" s="1563">
        <v>102.85487977077324</v>
      </c>
      <c r="I20" s="1563">
        <v>96.297235606497694</v>
      </c>
    </row>
    <row r="21" spans="1:9" s="1057" customFormat="1" ht="14.25" x14ac:dyDescent="0.25">
      <c r="A21" s="1562">
        <v>44256</v>
      </c>
      <c r="B21" s="1563">
        <v>103.71811893303314</v>
      </c>
      <c r="C21" s="1563">
        <v>159.76484231507675</v>
      </c>
      <c r="D21" s="1563">
        <v>110.68924446330146</v>
      </c>
      <c r="F21" s="1562">
        <v>44256</v>
      </c>
      <c r="G21" s="1563">
        <v>104.44042144407706</v>
      </c>
      <c r="H21" s="1563">
        <v>97.495325457733486</v>
      </c>
      <c r="I21" s="1563">
        <v>98.613434849136837</v>
      </c>
    </row>
    <row r="22" spans="1:9" s="1057" customFormat="1" ht="14.25" x14ac:dyDescent="0.25">
      <c r="A22" s="1562">
        <v>44348</v>
      </c>
      <c r="B22" s="1563">
        <v>103.29283598307603</v>
      </c>
      <c r="C22" s="1563">
        <v>164.55145438568002</v>
      </c>
      <c r="D22" s="1563">
        <v>106.76417057898509</v>
      </c>
      <c r="F22" s="1562">
        <v>44348</v>
      </c>
      <c r="G22" s="1563">
        <v>106.47971061379562</v>
      </c>
      <c r="H22" s="1563">
        <v>98.919482463156456</v>
      </c>
      <c r="I22" s="1563">
        <v>96.347482835771658</v>
      </c>
    </row>
    <row r="23" spans="1:9" s="1057" customFormat="1" ht="14.25" x14ac:dyDescent="0.25">
      <c r="A23" s="1562">
        <v>44440</v>
      </c>
      <c r="B23" s="1563">
        <v>104.16984612581912</v>
      </c>
      <c r="C23" s="1563">
        <v>168.41650707132416</v>
      </c>
      <c r="D23" s="1563">
        <v>105.13057071641202</v>
      </c>
      <c r="F23" s="1562">
        <v>44440</v>
      </c>
      <c r="G23" s="1563">
        <v>108.17019297517825</v>
      </c>
      <c r="H23" s="1563">
        <v>100.21877208676624</v>
      </c>
      <c r="I23" s="1563">
        <v>96.080560057909764</v>
      </c>
    </row>
    <row r="24" spans="1:9" s="1057" customFormat="1" ht="14.25" x14ac:dyDescent="0.25">
      <c r="A24" s="1564">
        <v>44531</v>
      </c>
      <c r="B24" s="1565">
        <v>107.4359442865257</v>
      </c>
      <c r="C24" s="1565">
        <v>169.77476482838696</v>
      </c>
      <c r="D24" s="1565">
        <v>99.446916950370166</v>
      </c>
      <c r="F24" s="1564">
        <v>44531</v>
      </c>
      <c r="G24" s="1565">
        <v>107.28331300101841</v>
      </c>
      <c r="H24" s="1565">
        <v>120.03938527657016</v>
      </c>
      <c r="I24" s="1565">
        <v>93.849726170095195</v>
      </c>
    </row>
    <row r="26" spans="1:9" ht="18.75" x14ac:dyDescent="0.3">
      <c r="A26" s="1092" t="s">
        <v>903</v>
      </c>
    </row>
  </sheetData>
  <mergeCells count="3">
    <mergeCell ref="A1:H2"/>
    <mergeCell ref="B6:D6"/>
    <mergeCell ref="G6:I6"/>
  </mergeCells>
  <hyperlinks>
    <hyperlink ref="A3" location="SOMMAIRE!A1" display="Retour Sommair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Normal="100" workbookViewId="0">
      <selection activeCell="R29" sqref="R29"/>
    </sheetView>
  </sheetViews>
  <sheetFormatPr baseColWidth="10" defaultRowHeight="15" x14ac:dyDescent="0.25"/>
  <cols>
    <col min="1" max="1" width="32.28515625" style="320" customWidth="1"/>
    <col min="2" max="2" width="10.5703125" style="320" bestFit="1" customWidth="1"/>
    <col min="3" max="7" width="10.5703125" style="320" customWidth="1"/>
    <col min="8" max="16384" width="11.42578125" style="320"/>
  </cols>
  <sheetData>
    <row r="1" spans="1:8" customFormat="1" ht="15" customHeight="1" x14ac:dyDescent="0.25">
      <c r="A1" s="1714" t="s">
        <v>1032</v>
      </c>
      <c r="B1" s="1714"/>
      <c r="C1" s="1714"/>
      <c r="D1" s="1714"/>
      <c r="E1" s="1714"/>
      <c r="F1" s="1714"/>
      <c r="G1" s="1714"/>
      <c r="H1" s="1714"/>
    </row>
    <row r="2" spans="1:8" customFormat="1" ht="15" customHeight="1" x14ac:dyDescent="0.25">
      <c r="A2" s="1714"/>
      <c r="B2" s="1714"/>
      <c r="C2" s="1714"/>
      <c r="D2" s="1714"/>
      <c r="E2" s="1714"/>
      <c r="F2" s="1714"/>
      <c r="G2" s="1714"/>
      <c r="H2" s="1714"/>
    </row>
    <row r="3" spans="1:8" customFormat="1" x14ac:dyDescent="0.25">
      <c r="A3" s="2" t="s">
        <v>901</v>
      </c>
    </row>
    <row r="5" spans="1:8" x14ac:dyDescent="0.25">
      <c r="B5" s="1527">
        <v>2015</v>
      </c>
      <c r="C5" s="1527">
        <v>2016</v>
      </c>
      <c r="D5" s="1527">
        <v>2017</v>
      </c>
      <c r="E5" s="1527">
        <v>2018</v>
      </c>
      <c r="F5" s="1527">
        <v>2019</v>
      </c>
      <c r="G5" s="1527">
        <v>2020</v>
      </c>
      <c r="H5" s="1527">
        <v>2021</v>
      </c>
    </row>
    <row r="6" spans="1:8" x14ac:dyDescent="0.25">
      <c r="A6" s="1566" t="s">
        <v>572</v>
      </c>
      <c r="B6" s="1567">
        <v>803.57313496200004</v>
      </c>
      <c r="C6" s="1567">
        <v>779.04567553096001</v>
      </c>
      <c r="D6" s="1567">
        <v>565.70779090151007</v>
      </c>
      <c r="E6" s="1567">
        <v>541.16421034966004</v>
      </c>
      <c r="F6" s="1567">
        <v>592.19470457215004</v>
      </c>
      <c r="G6" s="1567">
        <v>654.17169498590999</v>
      </c>
      <c r="H6" s="1567">
        <v>528.40968675462</v>
      </c>
    </row>
    <row r="7" spans="1:8" x14ac:dyDescent="0.25">
      <c r="A7" s="1568" t="s">
        <v>573</v>
      </c>
      <c r="B7" s="1226">
        <v>155.73286307340001</v>
      </c>
      <c r="C7" s="1226">
        <v>151.55672168895001</v>
      </c>
      <c r="D7" s="1226">
        <v>166.13343025641001</v>
      </c>
      <c r="E7" s="1226">
        <v>113.59636978182999</v>
      </c>
      <c r="F7" s="1226">
        <v>166.55457152449</v>
      </c>
      <c r="G7" s="1226">
        <v>174.02552215712001</v>
      </c>
      <c r="H7" s="1226">
        <v>213.30998705247998</v>
      </c>
    </row>
    <row r="8" spans="1:8" x14ac:dyDescent="0.25">
      <c r="A8" s="1568" t="s">
        <v>503</v>
      </c>
      <c r="B8" s="1226">
        <v>228.209725397</v>
      </c>
      <c r="C8" s="1226">
        <v>186.20766924919997</v>
      </c>
      <c r="D8" s="1226">
        <v>165.83834041725001</v>
      </c>
      <c r="E8" s="1226">
        <v>176.43489475716999</v>
      </c>
      <c r="F8" s="1567">
        <v>180.24882200726</v>
      </c>
      <c r="G8" s="1226">
        <v>220.54629309104999</v>
      </c>
      <c r="H8" s="1226">
        <v>217.64533519238998</v>
      </c>
    </row>
    <row r="9" spans="1:8" ht="28.5" x14ac:dyDescent="0.25">
      <c r="A9" s="1568" t="s">
        <v>733</v>
      </c>
      <c r="B9" s="1226">
        <v>380.41360142799994</v>
      </c>
      <c r="C9" s="1226">
        <v>406.37636718784</v>
      </c>
      <c r="D9" s="1226">
        <v>359.03718038168006</v>
      </c>
      <c r="E9" s="1226">
        <v>545.94791959283998</v>
      </c>
      <c r="F9" s="1226">
        <v>543.23652168771002</v>
      </c>
      <c r="G9" s="1226">
        <v>605.60654238601012</v>
      </c>
      <c r="H9" s="1226">
        <v>544.53891904848001</v>
      </c>
    </row>
    <row r="10" spans="1:8" x14ac:dyDescent="0.25">
      <c r="A10" s="1569" t="s">
        <v>214</v>
      </c>
      <c r="B10" s="1570">
        <v>1567.9293248604001</v>
      </c>
      <c r="C10" s="1571">
        <v>1523.1864336569502</v>
      </c>
      <c r="D10" s="1571">
        <v>1256.71674195685</v>
      </c>
      <c r="E10" s="1571">
        <v>1377.1433944815001</v>
      </c>
      <c r="F10" s="1571">
        <v>1482.2346197916099</v>
      </c>
      <c r="G10" s="1571">
        <v>1654.3500526200901</v>
      </c>
      <c r="H10" s="1571">
        <v>1503.9039280479701</v>
      </c>
    </row>
    <row r="11" spans="1:8" x14ac:dyDescent="0.25">
      <c r="A11" s="1065"/>
      <c r="B11" s="1065"/>
      <c r="C11" s="1065"/>
      <c r="D11" s="1065"/>
      <c r="E11" s="1065"/>
      <c r="F11" s="1065"/>
      <c r="G11" s="1065"/>
      <c r="H11" s="1065"/>
    </row>
    <row r="12" spans="1:8" x14ac:dyDescent="0.25">
      <c r="A12" s="1064" t="s">
        <v>1033</v>
      </c>
      <c r="B12" s="1065"/>
      <c r="C12" s="1065"/>
      <c r="D12" s="1065"/>
      <c r="E12" s="1065"/>
      <c r="F12" s="1065"/>
      <c r="G12" s="1065"/>
    </row>
    <row r="13" spans="1:8" x14ac:dyDescent="0.25">
      <c r="A13" s="1065"/>
      <c r="B13" s="1527">
        <v>2015</v>
      </c>
      <c r="C13" s="1527">
        <v>2016</v>
      </c>
      <c r="D13" s="1527">
        <v>2017</v>
      </c>
      <c r="E13" s="1527">
        <v>2018</v>
      </c>
      <c r="F13" s="1527">
        <v>2019</v>
      </c>
      <c r="G13" s="1527">
        <v>2020</v>
      </c>
      <c r="H13" s="1527">
        <v>2021</v>
      </c>
    </row>
    <row r="14" spans="1:8" x14ac:dyDescent="0.25">
      <c r="A14" s="1566" t="s">
        <v>572</v>
      </c>
      <c r="B14" s="1572">
        <v>0.51250596708722562</v>
      </c>
      <c r="C14" s="1572">
        <v>0.5114578611763132</v>
      </c>
      <c r="D14" s="1572">
        <v>0.45014741350595766</v>
      </c>
      <c r="E14" s="1572">
        <v>0.39296141020478881</v>
      </c>
      <c r="F14" s="1572">
        <v>0.39952831803065547</v>
      </c>
      <c r="G14" s="1572">
        <v>0.39542519671085352</v>
      </c>
      <c r="H14" s="1572">
        <v>0.35135867185378167</v>
      </c>
    </row>
    <row r="15" spans="1:8" x14ac:dyDescent="0.25">
      <c r="A15" s="1568" t="s">
        <v>573</v>
      </c>
      <c r="B15" s="1572">
        <v>9.9323904849643402E-2</v>
      </c>
      <c r="C15" s="1572">
        <v>9.9499784360003951E-2</v>
      </c>
      <c r="D15" s="1572">
        <v>0.13219640091507134</v>
      </c>
      <c r="E15" s="1572">
        <v>8.2486958320414749E-2</v>
      </c>
      <c r="F15" s="1572">
        <v>0.11236721184390243</v>
      </c>
      <c r="G15" s="1572">
        <v>0.10519268390719709</v>
      </c>
      <c r="H15" s="1572">
        <v>0.14183750908168119</v>
      </c>
    </row>
    <row r="16" spans="1:8" x14ac:dyDescent="0.25">
      <c r="A16" s="1568" t="s">
        <v>503</v>
      </c>
      <c r="B16" s="1572">
        <v>0.14554847707648974</v>
      </c>
      <c r="C16" s="1572">
        <v>0.12224877082324211</v>
      </c>
      <c r="D16" s="1572">
        <v>0.13196159077106029</v>
      </c>
      <c r="E16" s="1572">
        <v>0.12811657483467684</v>
      </c>
      <c r="F16" s="1572">
        <v>0.12160613414400044</v>
      </c>
      <c r="G16" s="1572">
        <v>0.13331295437852347</v>
      </c>
      <c r="H16" s="1572">
        <v>0.14472023852939078</v>
      </c>
    </row>
    <row r="17" spans="1:12" ht="28.5" x14ac:dyDescent="0.25">
      <c r="A17" s="1568" t="s">
        <v>733</v>
      </c>
      <c r="B17" s="1572">
        <v>0.24262165098664118</v>
      </c>
      <c r="C17" s="1572">
        <v>0.26679358364044065</v>
      </c>
      <c r="D17" s="1572">
        <v>0.28569459480791082</v>
      </c>
      <c r="E17" s="1572">
        <v>0.39643505664011952</v>
      </c>
      <c r="F17" s="1572">
        <v>0.36649833598144177</v>
      </c>
      <c r="G17" s="1572">
        <v>0.3660691650034259</v>
      </c>
      <c r="H17" s="1572">
        <v>0.36208358053514628</v>
      </c>
    </row>
    <row r="18" spans="1:12" x14ac:dyDescent="0.25">
      <c r="A18" s="1569" t="s">
        <v>214</v>
      </c>
      <c r="B18" s="1573">
        <v>1</v>
      </c>
      <c r="C18" s="1574">
        <v>1</v>
      </c>
      <c r="D18" s="1574">
        <v>1</v>
      </c>
      <c r="E18" s="1574">
        <v>1</v>
      </c>
      <c r="F18" s="1574">
        <v>1</v>
      </c>
      <c r="G18" s="1574">
        <v>1</v>
      </c>
      <c r="H18" s="1574">
        <v>1</v>
      </c>
    </row>
    <row r="20" spans="1:12" ht="18.75" x14ac:dyDescent="0.3">
      <c r="A20" s="1092" t="s">
        <v>903</v>
      </c>
    </row>
    <row r="23" spans="1:12" x14ac:dyDescent="0.25">
      <c r="L23" s="1575"/>
    </row>
    <row r="24" spans="1:12" ht="48" customHeight="1" x14ac:dyDescent="0.25"/>
    <row r="26" spans="1:12" ht="27" customHeight="1" x14ac:dyDescent="0.25"/>
    <row r="27" spans="1:12" x14ac:dyDescent="0.25">
      <c r="L27" s="1576"/>
    </row>
    <row r="28" spans="1:12" ht="19.5" customHeight="1" x14ac:dyDescent="0.25">
      <c r="L28" s="1576"/>
    </row>
    <row r="29" spans="1:12" ht="19.5" customHeight="1" x14ac:dyDescent="0.25">
      <c r="L29" s="1576"/>
    </row>
    <row r="30" spans="1:12" x14ac:dyDescent="0.25">
      <c r="L30" s="1576"/>
    </row>
    <row r="31" spans="1:12" x14ac:dyDescent="0.25">
      <c r="L31" s="1576"/>
    </row>
    <row r="32" spans="1:12" x14ac:dyDescent="0.25">
      <c r="L32" s="1576"/>
    </row>
    <row r="34" spans="12:12" x14ac:dyDescent="0.25">
      <c r="L34" s="1577"/>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zoomScaleNormal="100" workbookViewId="0">
      <selection activeCell="R29" sqref="R29"/>
    </sheetView>
  </sheetViews>
  <sheetFormatPr baseColWidth="10" defaultRowHeight="15" x14ac:dyDescent="0.25"/>
  <cols>
    <col min="1" max="1" width="32.28515625" style="320" customWidth="1"/>
    <col min="2" max="2" width="10.5703125" style="320" bestFit="1" customWidth="1"/>
    <col min="3" max="7" width="10.5703125" style="320" customWidth="1"/>
    <col min="8" max="16384" width="11.42578125" style="320"/>
  </cols>
  <sheetData>
    <row r="1" spans="1:8" customFormat="1" ht="15" customHeight="1" x14ac:dyDescent="0.25">
      <c r="A1" s="1714" t="s">
        <v>1034</v>
      </c>
      <c r="B1" s="1714"/>
      <c r="C1" s="1714"/>
      <c r="D1" s="1714"/>
      <c r="E1" s="1714"/>
      <c r="F1" s="1714"/>
      <c r="G1" s="1714"/>
      <c r="H1" s="1714"/>
    </row>
    <row r="2" spans="1:8" customFormat="1" ht="15" customHeight="1" x14ac:dyDescent="0.25">
      <c r="A2" s="1714"/>
      <c r="B2" s="1714"/>
      <c r="C2" s="1714"/>
      <c r="D2" s="1714"/>
      <c r="E2" s="1714"/>
      <c r="F2" s="1714"/>
      <c r="G2" s="1714"/>
      <c r="H2" s="1714"/>
    </row>
    <row r="3" spans="1:8" customFormat="1" x14ac:dyDescent="0.25">
      <c r="A3" s="2" t="s">
        <v>901</v>
      </c>
    </row>
    <row r="5" spans="1:8" x14ac:dyDescent="0.25">
      <c r="B5" s="1527">
        <v>2015</v>
      </c>
      <c r="C5" s="1527">
        <v>2016</v>
      </c>
      <c r="D5" s="1527">
        <v>2017</v>
      </c>
      <c r="E5" s="1527">
        <v>2018</v>
      </c>
      <c r="F5" s="1527">
        <v>2019</v>
      </c>
      <c r="G5" s="1527">
        <v>2020</v>
      </c>
      <c r="H5" s="1527">
        <v>2021</v>
      </c>
    </row>
    <row r="6" spans="1:8" x14ac:dyDescent="0.25">
      <c r="A6" s="1566" t="s">
        <v>572</v>
      </c>
      <c r="B6" s="1567">
        <v>794.97519484380007</v>
      </c>
      <c r="C6" s="1567">
        <v>772.1003192684899</v>
      </c>
      <c r="D6" s="1567">
        <v>573.50585431187005</v>
      </c>
      <c r="E6" s="1567">
        <v>539.92369804399004</v>
      </c>
      <c r="F6" s="1567">
        <v>586.40584433013009</v>
      </c>
      <c r="G6" s="1567">
        <v>662.56279505583007</v>
      </c>
      <c r="H6" s="1567">
        <v>522.28850416591001</v>
      </c>
    </row>
    <row r="7" spans="1:8" x14ac:dyDescent="0.25">
      <c r="A7" s="1568" t="s">
        <v>735</v>
      </c>
      <c r="B7" s="1226">
        <v>155.974944548</v>
      </c>
      <c r="C7" s="1226">
        <v>144.36008286801001</v>
      </c>
      <c r="D7" s="1226">
        <v>150.78159341731001</v>
      </c>
      <c r="E7" s="1226">
        <v>153.65085179066</v>
      </c>
      <c r="F7" s="1226">
        <v>148.20494190589</v>
      </c>
      <c r="G7" s="1226">
        <v>179.53714606909998</v>
      </c>
      <c r="H7" s="1226">
        <v>202.86272522573</v>
      </c>
    </row>
    <row r="8" spans="1:8" ht="28.5" x14ac:dyDescent="0.25">
      <c r="A8" s="1568" t="s">
        <v>736</v>
      </c>
      <c r="B8" s="1226">
        <v>353.91981952599997</v>
      </c>
      <c r="C8" s="1226">
        <v>360.66256842543999</v>
      </c>
      <c r="D8" s="1226">
        <v>347.94370158715003</v>
      </c>
      <c r="E8" s="1226">
        <v>474.51240032649002</v>
      </c>
      <c r="F8" s="1567">
        <v>505.06921627188001</v>
      </c>
      <c r="G8" s="1226">
        <v>607.19995976255996</v>
      </c>
      <c r="H8" s="1226">
        <v>557.11077306107006</v>
      </c>
    </row>
    <row r="9" spans="1:8" x14ac:dyDescent="0.25">
      <c r="A9" s="1568" t="s">
        <v>737</v>
      </c>
      <c r="B9" s="1226">
        <v>19.537823799999998</v>
      </c>
      <c r="C9" s="1226">
        <v>19.956034703</v>
      </c>
      <c r="D9" s="1226">
        <v>3.795661</v>
      </c>
      <c r="E9" s="1578">
        <v>0.30083599999999999</v>
      </c>
      <c r="F9" s="1578">
        <v>0.35022599999999998</v>
      </c>
      <c r="G9" s="1578">
        <v>0.29544999999999999</v>
      </c>
      <c r="H9" s="1579">
        <v>7.1839999999999994E-3</v>
      </c>
    </row>
    <row r="10" spans="1:8" x14ac:dyDescent="0.25">
      <c r="A10" s="1580" t="s">
        <v>738</v>
      </c>
      <c r="B10" s="1581">
        <v>39.898770614999997</v>
      </c>
      <c r="C10" s="1226">
        <v>47.351684966000001</v>
      </c>
      <c r="D10" s="1226">
        <v>36.684748941000002</v>
      </c>
      <c r="E10" s="1226">
        <v>52.817393247170003</v>
      </c>
      <c r="F10" s="1226">
        <v>40.44272565747</v>
      </c>
      <c r="G10" s="1226">
        <v>33.278535564969999</v>
      </c>
      <c r="H10" s="1226">
        <v>47.440814457999998</v>
      </c>
    </row>
    <row r="11" spans="1:8" x14ac:dyDescent="0.25">
      <c r="A11" s="1569" t="s">
        <v>214</v>
      </c>
      <c r="B11" s="1570">
        <v>1364.3065533328001</v>
      </c>
      <c r="C11" s="1571">
        <v>1344.4306902309399</v>
      </c>
      <c r="D11" s="1571">
        <v>1112.7115592573302</v>
      </c>
      <c r="E11" s="1571">
        <v>1221.20517940831</v>
      </c>
      <c r="F11" s="1571">
        <v>1280.4729541653701</v>
      </c>
      <c r="G11" s="1571">
        <v>1482.8738864524601</v>
      </c>
      <c r="H11" s="1571">
        <v>1329.7100009107101</v>
      </c>
    </row>
    <row r="12" spans="1:8" x14ac:dyDescent="0.25">
      <c r="A12" s="1065"/>
      <c r="B12" s="1065"/>
      <c r="C12" s="1065"/>
      <c r="D12" s="1065"/>
      <c r="E12" s="1065"/>
      <c r="F12" s="1065"/>
      <c r="G12" s="1065"/>
      <c r="H12" s="1065"/>
    </row>
    <row r="13" spans="1:8" x14ac:dyDescent="0.25">
      <c r="A13" s="1064" t="s">
        <v>1033</v>
      </c>
      <c r="B13" s="1065"/>
      <c r="C13" s="1065"/>
      <c r="D13" s="1065"/>
      <c r="E13" s="1065"/>
      <c r="F13" s="1065"/>
      <c r="G13" s="1065"/>
    </row>
    <row r="14" spans="1:8" x14ac:dyDescent="0.25">
      <c r="A14" s="1065"/>
      <c r="B14" s="1527">
        <v>2015</v>
      </c>
      <c r="C14" s="1527">
        <v>2016</v>
      </c>
      <c r="D14" s="1527">
        <v>2017</v>
      </c>
      <c r="E14" s="1527">
        <v>2018</v>
      </c>
      <c r="F14" s="1527">
        <v>2019</v>
      </c>
      <c r="G14" s="1527">
        <v>2020</v>
      </c>
      <c r="H14" s="1527">
        <v>2021</v>
      </c>
    </row>
    <row r="15" spans="1:8" x14ac:dyDescent="0.25">
      <c r="A15" s="1566" t="s">
        <v>572</v>
      </c>
      <c r="B15" s="1572">
        <v>0.58269543080460373</v>
      </c>
      <c r="C15" s="1572">
        <v>0.5742953689459902</v>
      </c>
      <c r="D15" s="1572">
        <v>0.51541286647067064</v>
      </c>
      <c r="E15" s="1572">
        <v>0.44212365550692323</v>
      </c>
      <c r="F15" s="1572">
        <v>0.45796035162051313</v>
      </c>
      <c r="G15" s="1572">
        <v>0.44680994190335782</v>
      </c>
      <c r="H15" s="1572">
        <v>0.39278376774499546</v>
      </c>
    </row>
    <row r="16" spans="1:8" x14ac:dyDescent="0.25">
      <c r="A16" s="1568" t="s">
        <v>735</v>
      </c>
      <c r="B16" s="1572">
        <v>0.11432543819933735</v>
      </c>
      <c r="C16" s="1572">
        <v>0.1073763667528391</v>
      </c>
      <c r="D16" s="1572">
        <v>0.13550824754435722</v>
      </c>
      <c r="E16" s="1572">
        <v>0.12581903056217456</v>
      </c>
      <c r="F16" s="1572">
        <v>0.11574234459523748</v>
      </c>
      <c r="G16" s="1572">
        <v>0.12107377957717905</v>
      </c>
      <c r="H16" s="1572">
        <v>0.15256163004473952</v>
      </c>
    </row>
    <row r="17" spans="1:12" ht="28.5" x14ac:dyDescent="0.25">
      <c r="A17" s="1568" t="s">
        <v>736</v>
      </c>
      <c r="B17" s="1572">
        <v>0.25941370629747834</v>
      </c>
      <c r="C17" s="1572">
        <v>0.26826415898277883</v>
      </c>
      <c r="D17" s="1572">
        <v>0.3126989188639166</v>
      </c>
      <c r="E17" s="1572">
        <v>0.38856074992770467</v>
      </c>
      <c r="F17" s="1572">
        <v>0.39443958158498638</v>
      </c>
      <c r="G17" s="1572">
        <v>0.40947511808653486</v>
      </c>
      <c r="H17" s="1572">
        <v>0.41897163492754691</v>
      </c>
    </row>
    <row r="18" spans="1:12" x14ac:dyDescent="0.25">
      <c r="A18" s="1568" t="s">
        <v>737</v>
      </c>
      <c r="B18" s="1572">
        <v>1.4320699224285019E-2</v>
      </c>
      <c r="C18" s="1572">
        <v>1.4843483452145865E-2</v>
      </c>
      <c r="D18" s="1572">
        <v>3.4111814229137523E-3</v>
      </c>
      <c r="E18" s="1572">
        <v>2.4634353429925593E-4</v>
      </c>
      <c r="F18" s="1572">
        <v>2.735130006929995E-4</v>
      </c>
      <c r="G18" s="1572">
        <v>1.9924148823391661E-4</v>
      </c>
      <c r="H18" s="1572">
        <v>5.40268178405797E-6</v>
      </c>
    </row>
    <row r="19" spans="1:12" x14ac:dyDescent="0.25">
      <c r="A19" s="1580" t="s">
        <v>738</v>
      </c>
      <c r="B19" s="1582">
        <v>2.9244725474295474E-2</v>
      </c>
      <c r="C19" s="1572">
        <v>3.5220621866245964E-2</v>
      </c>
      <c r="D19" s="1572">
        <v>3.2968785698141684E-2</v>
      </c>
      <c r="E19" s="1572">
        <v>4.3250220468898377E-2</v>
      </c>
      <c r="F19" s="1572">
        <v>3.158420919857001E-2</v>
      </c>
      <c r="G19" s="1572">
        <v>2.2441918944694349E-2</v>
      </c>
      <c r="H19" s="1572">
        <v>3.5677564600934103E-2</v>
      </c>
    </row>
    <row r="20" spans="1:12" x14ac:dyDescent="0.25">
      <c r="A20" s="1569" t="s">
        <v>214</v>
      </c>
      <c r="B20" s="1573">
        <f>SUM(B15:B19)</f>
        <v>0.99999999999999989</v>
      </c>
      <c r="C20" s="1574">
        <f t="shared" ref="C20:H20" si="0">SUM(C15:C19)</f>
        <v>0.99999999999999989</v>
      </c>
      <c r="D20" s="1574">
        <f t="shared" si="0"/>
        <v>0.99999999999999978</v>
      </c>
      <c r="E20" s="1574">
        <f t="shared" si="0"/>
        <v>1.0000000000000002</v>
      </c>
      <c r="F20" s="1574">
        <f t="shared" si="0"/>
        <v>1</v>
      </c>
      <c r="G20" s="1574">
        <f t="shared" si="0"/>
        <v>1</v>
      </c>
      <c r="H20" s="1574">
        <f t="shared" si="0"/>
        <v>1</v>
      </c>
    </row>
    <row r="23" spans="1:12" ht="18.75" x14ac:dyDescent="0.3">
      <c r="A23" s="1092" t="s">
        <v>903</v>
      </c>
    </row>
    <row r="25" spans="1:12" x14ac:dyDescent="0.25">
      <c r="L25" s="1575"/>
    </row>
    <row r="26" spans="1:12" ht="48" customHeight="1" x14ac:dyDescent="0.25"/>
    <row r="28" spans="1:12" ht="27" customHeight="1" x14ac:dyDescent="0.25"/>
    <row r="29" spans="1:12" x14ac:dyDescent="0.25">
      <c r="L29" s="1576"/>
    </row>
    <row r="30" spans="1:12" ht="19.5" customHeight="1" x14ac:dyDescent="0.25">
      <c r="L30" s="1576"/>
    </row>
    <row r="31" spans="1:12" ht="19.5" customHeight="1" x14ac:dyDescent="0.25">
      <c r="L31" s="1576"/>
    </row>
    <row r="32" spans="1:12" x14ac:dyDescent="0.25">
      <c r="L32" s="1576"/>
    </row>
    <row r="33" spans="12:12" x14ac:dyDescent="0.25">
      <c r="L33" s="1576"/>
    </row>
    <row r="34" spans="12:12" x14ac:dyDescent="0.25">
      <c r="L34" s="1576"/>
    </row>
    <row r="36" spans="12:12" x14ac:dyDescent="0.25">
      <c r="L36" s="1577"/>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7"/>
  <sheetViews>
    <sheetView showGridLines="0" zoomScale="85" zoomScaleNormal="85" workbookViewId="0">
      <selection activeCell="A3" sqref="A3"/>
    </sheetView>
  </sheetViews>
  <sheetFormatPr baseColWidth="10" defaultRowHeight="15" x14ac:dyDescent="0.25"/>
  <cols>
    <col min="1" max="1" width="33" bestFit="1" customWidth="1"/>
    <col min="2" max="2" width="11.28515625" customWidth="1"/>
    <col min="3" max="3" width="10.28515625" customWidth="1"/>
    <col min="4" max="4" width="8.85546875" bestFit="1" customWidth="1"/>
    <col min="6" max="6" width="8.85546875" bestFit="1" customWidth="1"/>
    <col min="7" max="7" width="9.140625" customWidth="1"/>
    <col min="8" max="9" width="8.85546875" bestFit="1" customWidth="1"/>
    <col min="10" max="10" width="9.85546875" customWidth="1"/>
    <col min="11" max="11" width="11.42578125" customWidth="1"/>
    <col min="12" max="17" width="8.85546875" bestFit="1" customWidth="1"/>
    <col min="18" max="18" width="7.28515625" customWidth="1"/>
  </cols>
  <sheetData>
    <row r="1" spans="1:23" ht="18.75" customHeight="1" x14ac:dyDescent="0.25">
      <c r="A1" s="1667" t="s">
        <v>907</v>
      </c>
      <c r="B1" s="1667"/>
      <c r="C1" s="1667"/>
      <c r="D1" s="1667"/>
      <c r="E1" s="1667"/>
      <c r="F1" s="1667"/>
      <c r="G1" s="1667"/>
      <c r="H1" s="1667"/>
    </row>
    <row r="2" spans="1:23" x14ac:dyDescent="0.25">
      <c r="A2" s="1667"/>
      <c r="B2" s="1667"/>
      <c r="C2" s="1667"/>
      <c r="D2" s="1667"/>
      <c r="E2" s="1667"/>
      <c r="F2" s="1667"/>
      <c r="G2" s="1667"/>
      <c r="H2" s="1667"/>
    </row>
    <row r="3" spans="1:23" x14ac:dyDescent="0.25">
      <c r="A3" s="1058" t="s">
        <v>901</v>
      </c>
      <c r="B3" s="1105"/>
      <c r="C3" s="1105"/>
      <c r="D3" s="1105"/>
      <c r="E3" s="219"/>
      <c r="F3" s="219"/>
      <c r="G3" s="219"/>
      <c r="H3" s="219"/>
    </row>
    <row r="4" spans="1:23" x14ac:dyDescent="0.25">
      <c r="A4" s="1105"/>
      <c r="B4" s="1105"/>
      <c r="C4" s="1105"/>
      <c r="D4" s="1105"/>
      <c r="E4" s="219"/>
      <c r="F4" s="219"/>
      <c r="G4" s="219"/>
      <c r="H4" s="219"/>
      <c r="I4" s="219"/>
    </row>
    <row r="5" spans="1:23" s="1057" customFormat="1" ht="25.5" customHeight="1" x14ac:dyDescent="0.25">
      <c r="A5" s="1106" t="s">
        <v>908</v>
      </c>
      <c r="B5" s="1107">
        <v>2006</v>
      </c>
      <c r="C5" s="1107">
        <v>2007</v>
      </c>
      <c r="D5" s="1107">
        <v>2008</v>
      </c>
      <c r="E5" s="1107">
        <v>2009</v>
      </c>
      <c r="F5" s="1107">
        <v>2010</v>
      </c>
      <c r="G5" s="1107">
        <v>2011</v>
      </c>
      <c r="H5" s="1107">
        <v>2012</v>
      </c>
      <c r="I5" s="1107">
        <v>2013</v>
      </c>
      <c r="J5" s="1107">
        <v>2014</v>
      </c>
      <c r="K5" s="1107">
        <v>2015</v>
      </c>
      <c r="L5" s="1107">
        <v>2016</v>
      </c>
      <c r="M5" s="1108">
        <v>2017</v>
      </c>
      <c r="N5" s="1108">
        <v>2018</v>
      </c>
      <c r="O5" s="1108">
        <v>2019</v>
      </c>
      <c r="P5" s="1108">
        <v>2020</v>
      </c>
      <c r="Q5" s="1108">
        <v>2021</v>
      </c>
      <c r="R5" s="1109" t="s">
        <v>909</v>
      </c>
      <c r="S5" s="1109" t="s">
        <v>910</v>
      </c>
    </row>
    <row r="6" spans="1:23" s="1057" customFormat="1" ht="14.25" x14ac:dyDescent="0.25">
      <c r="A6" s="1110" t="s">
        <v>403</v>
      </c>
      <c r="B6" s="1111">
        <v>1416.7797130000001</v>
      </c>
      <c r="C6" s="1111">
        <v>1584.381736</v>
      </c>
      <c r="D6" s="1111">
        <v>1706.6364579999999</v>
      </c>
      <c r="E6" s="1111">
        <v>1716.7478899999996</v>
      </c>
      <c r="F6" s="1111">
        <v>1815.7796625395895</v>
      </c>
      <c r="G6" s="1111">
        <v>1895.6608151866601</v>
      </c>
      <c r="H6" s="1111">
        <v>1911.6541322853998</v>
      </c>
      <c r="I6" s="1111">
        <v>1926.5243386021</v>
      </c>
      <c r="J6" s="1111">
        <v>1871.1494049999997</v>
      </c>
      <c r="K6" s="1111">
        <v>1938.8664220138148</v>
      </c>
      <c r="L6" s="1111">
        <v>2053.9604739849792</v>
      </c>
      <c r="M6" s="1111">
        <v>2174.8644367379998</v>
      </c>
      <c r="N6" s="1111">
        <v>2300.6817173187897</v>
      </c>
      <c r="O6" s="1111">
        <v>2412.373213854421</v>
      </c>
      <c r="P6" s="1111">
        <v>2624.1723214935701</v>
      </c>
      <c r="Q6" s="1111">
        <v>2735.4229225719778</v>
      </c>
      <c r="R6" s="1112">
        <f t="shared" ref="R6:R12" si="0">Q6-P6</f>
        <v>111.25060107840773</v>
      </c>
      <c r="S6" s="1113">
        <f>(Q6-P6)/P6</f>
        <v>4.2394548622892457E-2</v>
      </c>
      <c r="T6" s="1114"/>
      <c r="U6" s="1114"/>
      <c r="W6" s="1114"/>
    </row>
    <row r="7" spans="1:23" s="1057" customFormat="1" ht="14.25" x14ac:dyDescent="0.25">
      <c r="A7" s="1115" t="s">
        <v>404</v>
      </c>
      <c r="B7" s="1116">
        <v>750.14461300000005</v>
      </c>
      <c r="C7" s="1116">
        <v>831.183538</v>
      </c>
      <c r="D7" s="1116">
        <v>879.58427099999994</v>
      </c>
      <c r="E7" s="1116">
        <v>902.5116969999998</v>
      </c>
      <c r="F7" s="1116">
        <v>976.1141139947656</v>
      </c>
      <c r="G7" s="1116">
        <v>1023.6875547556001</v>
      </c>
      <c r="H7" s="1116">
        <v>1044.389186269</v>
      </c>
      <c r="I7" s="1116">
        <v>1068.496387056</v>
      </c>
      <c r="J7" s="1116">
        <v>1035.9091149999997</v>
      </c>
      <c r="K7" s="1116">
        <v>1076.1880592069188</v>
      </c>
      <c r="L7" s="1116">
        <v>1116.6231668896921</v>
      </c>
      <c r="M7" s="1116">
        <v>1184.0953649999999</v>
      </c>
      <c r="N7" s="1116">
        <v>1254.3651138710136</v>
      </c>
      <c r="O7" s="1116">
        <v>1329.6920250090407</v>
      </c>
      <c r="P7" s="1116">
        <v>1406.740636496708</v>
      </c>
      <c r="Q7" s="1116">
        <v>1490.0873133718169</v>
      </c>
      <c r="R7" s="1112">
        <f t="shared" si="0"/>
        <v>83.346676875108869</v>
      </c>
      <c r="S7" s="1113">
        <f>(Q7-P7)/P7</f>
        <v>5.9248076520112609E-2</v>
      </c>
      <c r="T7" s="1114"/>
      <c r="U7" s="1114"/>
      <c r="V7" s="1117"/>
    </row>
    <row r="8" spans="1:23" s="1057" customFormat="1" ht="14.25" x14ac:dyDescent="0.25">
      <c r="A8" s="1118" t="s">
        <v>405</v>
      </c>
      <c r="B8" s="1116">
        <v>518.898777</v>
      </c>
      <c r="C8" s="1116">
        <v>597.24888999999996</v>
      </c>
      <c r="D8" s="1116">
        <v>659.98233300000004</v>
      </c>
      <c r="E8" s="1116">
        <v>635.14226999999983</v>
      </c>
      <c r="F8" s="1116">
        <v>648.78077702094561</v>
      </c>
      <c r="G8" s="1116">
        <v>677.76261518389003</v>
      </c>
      <c r="H8" s="1116">
        <v>669.36632669999995</v>
      </c>
      <c r="I8" s="1116">
        <v>659.84937782999998</v>
      </c>
      <c r="J8" s="1116">
        <v>676.27028200000007</v>
      </c>
      <c r="K8" s="1116">
        <v>709.57722266622523</v>
      </c>
      <c r="L8" s="1116">
        <v>745.55825785103752</v>
      </c>
      <c r="M8" s="1116">
        <v>803.17902319999996</v>
      </c>
      <c r="N8" s="1116">
        <v>855.412163503947</v>
      </c>
      <c r="O8" s="1116">
        <v>890.987782047775</v>
      </c>
      <c r="P8" s="1116">
        <v>1022.1973969688158</v>
      </c>
      <c r="Q8" s="1116">
        <v>1049.0663140113506</v>
      </c>
      <c r="R8" s="1112">
        <f t="shared" si="0"/>
        <v>26.868917042534804</v>
      </c>
      <c r="S8" s="1113">
        <f t="shared" ref="S8:S12" si="1">(Q8-P8)/P8</f>
        <v>2.6285448507510231E-2</v>
      </c>
      <c r="T8" s="1114"/>
      <c r="U8" s="1114"/>
      <c r="V8" s="1117"/>
    </row>
    <row r="9" spans="1:23" s="1057" customFormat="1" ht="14.25" x14ac:dyDescent="0.25">
      <c r="A9" s="1115" t="s">
        <v>406</v>
      </c>
      <c r="B9" s="1116">
        <v>140.15796399999999</v>
      </c>
      <c r="C9" s="1116">
        <v>148.70216599999998</v>
      </c>
      <c r="D9" s="1116">
        <v>157.31395799999999</v>
      </c>
      <c r="E9" s="1116">
        <v>170.55133699999999</v>
      </c>
      <c r="F9" s="1116">
        <v>182.44003872916818</v>
      </c>
      <c r="G9" s="1116">
        <v>183.19134187105004</v>
      </c>
      <c r="H9" s="1116">
        <v>188.68711827000001</v>
      </c>
      <c r="I9" s="1116">
        <v>188.5183237</v>
      </c>
      <c r="J9" s="1116">
        <v>150.32708699999992</v>
      </c>
      <c r="K9" s="1116">
        <v>143.6917553567593</v>
      </c>
      <c r="L9" s="1116">
        <v>182.12777820524926</v>
      </c>
      <c r="M9" s="1116">
        <v>177.98769060000001</v>
      </c>
      <c r="N9" s="1116">
        <v>179.8523161078287</v>
      </c>
      <c r="O9" s="1116">
        <v>181.43246150360545</v>
      </c>
      <c r="P9" s="1116">
        <v>182.91032300904635</v>
      </c>
      <c r="Q9" s="1116">
        <v>183.54676114381039</v>
      </c>
      <c r="R9" s="1112">
        <f t="shared" si="0"/>
        <v>0.63643813476403466</v>
      </c>
      <c r="S9" s="1113">
        <f t="shared" si="1"/>
        <v>3.479509107490657E-3</v>
      </c>
      <c r="T9" s="1114"/>
      <c r="U9" s="1114"/>
      <c r="V9" s="1117"/>
    </row>
    <row r="10" spans="1:23" s="1057" customFormat="1" ht="14.25" x14ac:dyDescent="0.25">
      <c r="A10" s="1115" t="s">
        <v>407</v>
      </c>
      <c r="B10" s="1116">
        <v>7.5783590000000007</v>
      </c>
      <c r="C10" s="1116">
        <v>7.2471420000000002</v>
      </c>
      <c r="D10" s="1116">
        <v>9.7558959999999999</v>
      </c>
      <c r="E10" s="1116">
        <v>8.542586</v>
      </c>
      <c r="F10" s="1116">
        <v>8.444732794710001</v>
      </c>
      <c r="G10" s="1116">
        <v>11.01930337612</v>
      </c>
      <c r="H10" s="1116">
        <v>9.2115010464000004</v>
      </c>
      <c r="I10" s="1116">
        <v>9.6602500161000009</v>
      </c>
      <c r="J10" s="1116">
        <v>8.6429209999999994</v>
      </c>
      <c r="K10" s="1116">
        <v>9.4093847839114613</v>
      </c>
      <c r="L10" s="1116">
        <v>9.6512710389999992</v>
      </c>
      <c r="M10" s="1116">
        <v>9.6023579380000008</v>
      </c>
      <c r="N10" s="1116">
        <v>11.052123836000002</v>
      </c>
      <c r="O10" s="1116">
        <v>10.260945294000001</v>
      </c>
      <c r="P10" s="1116">
        <v>12.323965019000006</v>
      </c>
      <c r="Q10" s="1116">
        <v>12.722534045000005</v>
      </c>
      <c r="R10" s="1112">
        <f t="shared" si="0"/>
        <v>0.39856902599999877</v>
      </c>
      <c r="S10" s="1113">
        <f t="shared" si="1"/>
        <v>3.2340973492339525E-2</v>
      </c>
      <c r="T10" s="1114"/>
    </row>
    <row r="11" spans="1:23" s="1057" customFormat="1" ht="14.25" x14ac:dyDescent="0.25">
      <c r="A11" s="1110" t="s">
        <v>408</v>
      </c>
      <c r="B11" s="1111">
        <v>119.73009800000001</v>
      </c>
      <c r="C11" s="1111">
        <v>157.465709</v>
      </c>
      <c r="D11" s="1111">
        <v>174.51034900000002</v>
      </c>
      <c r="E11" s="1111">
        <v>168.36793800000001</v>
      </c>
      <c r="F11" s="1111">
        <v>195.18635910936771</v>
      </c>
      <c r="G11" s="1111">
        <v>209.33276348213997</v>
      </c>
      <c r="H11" s="1111">
        <v>202.11462635000001</v>
      </c>
      <c r="I11" s="1111">
        <v>187.78662348</v>
      </c>
      <c r="J11" s="1111">
        <v>192.04275499999991</v>
      </c>
      <c r="K11" s="1111">
        <v>199.05303689405929</v>
      </c>
      <c r="L11" s="1111">
        <v>207.84960224962549</v>
      </c>
      <c r="M11" s="1111">
        <v>210.15756329999999</v>
      </c>
      <c r="N11" s="1111">
        <v>232.63671495255514</v>
      </c>
      <c r="O11" s="1111">
        <v>243.45865698588742</v>
      </c>
      <c r="P11" s="1111">
        <v>232.53842244229548</v>
      </c>
      <c r="Q11" s="1111">
        <v>265.32460926357112</v>
      </c>
      <c r="R11" s="1112">
        <f t="shared" si="0"/>
        <v>32.786186821275635</v>
      </c>
      <c r="S11" s="1113">
        <f t="shared" si="1"/>
        <v>0.14099255717369263</v>
      </c>
      <c r="T11" s="1114"/>
    </row>
    <row r="12" spans="1:23" s="1057" customFormat="1" ht="14.25" x14ac:dyDescent="0.25">
      <c r="A12" s="1119" t="s">
        <v>409</v>
      </c>
      <c r="B12" s="1120">
        <v>1536.5098110000001</v>
      </c>
      <c r="C12" s="1120">
        <v>1741.8474450000001</v>
      </c>
      <c r="D12" s="1120">
        <v>1881.1468070000001</v>
      </c>
      <c r="E12" s="1120">
        <v>1885.1158279999997</v>
      </c>
      <c r="F12" s="1120">
        <v>2010.9660216489572</v>
      </c>
      <c r="G12" s="1120">
        <v>2104.9935786688002</v>
      </c>
      <c r="H12" s="1120">
        <v>2113.7687586354</v>
      </c>
      <c r="I12" s="1120">
        <v>2114.3109620820996</v>
      </c>
      <c r="J12" s="1120">
        <v>2063.1921599999996</v>
      </c>
      <c r="K12" s="1120">
        <v>2137.9194589078743</v>
      </c>
      <c r="L12" s="1120">
        <v>2261.8100762345998</v>
      </c>
      <c r="M12" s="1120">
        <v>2385.0220000379995</v>
      </c>
      <c r="N12" s="1120">
        <v>2533.3184322713446</v>
      </c>
      <c r="O12" s="1120">
        <v>2655.8318708403085</v>
      </c>
      <c r="P12" s="1120">
        <v>2856.7107439358656</v>
      </c>
      <c r="Q12" s="1120">
        <v>3000.7475318355491</v>
      </c>
      <c r="R12" s="1121">
        <f t="shared" si="0"/>
        <v>144.03678789968353</v>
      </c>
      <c r="S12" s="1122">
        <f t="shared" si="1"/>
        <v>5.042050134247586E-2</v>
      </c>
      <c r="T12" s="1114"/>
    </row>
    <row r="13" spans="1:23" s="1057" customFormat="1" ht="15.75" customHeight="1" x14ac:dyDescent="0.25">
      <c r="A13" s="1123" t="s">
        <v>911</v>
      </c>
      <c r="B13" s="1124">
        <f>B6/B12</f>
        <v>0.92207658086994149</v>
      </c>
      <c r="C13" s="1124">
        <f t="shared" ref="C13:Q13" si="2">C6/C12</f>
        <v>0.90959844993773264</v>
      </c>
      <c r="D13" s="1124">
        <f t="shared" si="2"/>
        <v>0.9072319351415723</v>
      </c>
      <c r="E13" s="1124">
        <f t="shared" si="2"/>
        <v>0.9106856271115028</v>
      </c>
      <c r="F13" s="1124">
        <f t="shared" si="2"/>
        <v>0.90293900692100293</v>
      </c>
      <c r="G13" s="1124">
        <f t="shared" si="2"/>
        <v>0.90055420329855718</v>
      </c>
      <c r="H13" s="1124">
        <f t="shared" si="2"/>
        <v>0.90438186508136265</v>
      </c>
      <c r="I13" s="1124">
        <f t="shared" si="2"/>
        <v>0.91118306301780982</v>
      </c>
      <c r="J13" s="1124">
        <f t="shared" si="2"/>
        <v>0.9069195983179773</v>
      </c>
      <c r="K13" s="1124">
        <f t="shared" si="2"/>
        <v>0.9068940431480319</v>
      </c>
      <c r="L13" s="1124">
        <f t="shared" si="2"/>
        <v>0.90810475007006641</v>
      </c>
      <c r="M13" s="1124">
        <f t="shared" si="2"/>
        <v>0.9118844340653246</v>
      </c>
      <c r="N13" s="1124">
        <f t="shared" si="2"/>
        <v>0.90816917763315863</v>
      </c>
      <c r="O13" s="1124">
        <f t="shared" si="2"/>
        <v>0.90833054619950138</v>
      </c>
      <c r="P13" s="1124">
        <f t="shared" si="2"/>
        <v>0.91859924112515745</v>
      </c>
      <c r="Q13" s="1124">
        <f t="shared" si="2"/>
        <v>0.91158049571025623</v>
      </c>
      <c r="R13" s="1121"/>
      <c r="S13" s="1122"/>
    </row>
    <row r="14" spans="1:23" s="1057" customFormat="1" ht="14.25" x14ac:dyDescent="0.25">
      <c r="A14" s="1125"/>
      <c r="B14" s="1126"/>
      <c r="C14" s="1126"/>
      <c r="D14" s="1126"/>
      <c r="E14" s="1126"/>
      <c r="F14" s="1126"/>
      <c r="G14" s="1126"/>
      <c r="H14" s="1126"/>
      <c r="I14" s="1126"/>
      <c r="J14" s="1126"/>
      <c r="K14" s="1126"/>
      <c r="L14" s="1126"/>
      <c r="M14" s="1126"/>
      <c r="N14" s="1126"/>
      <c r="O14" s="1126"/>
      <c r="P14" s="1126"/>
      <c r="Q14" s="1126"/>
      <c r="T14" s="1114"/>
    </row>
    <row r="15" spans="1:23" s="1057" customFormat="1" ht="21.75" customHeight="1" x14ac:dyDescent="0.25">
      <c r="A15" s="1106" t="s">
        <v>912</v>
      </c>
      <c r="B15" s="1107">
        <v>2006</v>
      </c>
      <c r="C15" s="1107">
        <v>2007</v>
      </c>
      <c r="D15" s="1107">
        <v>2008</v>
      </c>
      <c r="E15" s="1107">
        <v>2009</v>
      </c>
      <c r="F15" s="1107">
        <v>2010</v>
      </c>
      <c r="G15" s="1107">
        <v>2011</v>
      </c>
      <c r="H15" s="1107">
        <v>2012</v>
      </c>
      <c r="I15" s="1107">
        <v>2013</v>
      </c>
      <c r="J15" s="1107">
        <v>2014</v>
      </c>
      <c r="K15" s="1107">
        <v>2015</v>
      </c>
      <c r="L15" s="1107">
        <v>2016</v>
      </c>
      <c r="M15" s="1108">
        <v>2017</v>
      </c>
      <c r="N15" s="1108">
        <v>2018</v>
      </c>
      <c r="O15" s="1108">
        <v>2019</v>
      </c>
      <c r="P15" s="1108">
        <v>2020</v>
      </c>
      <c r="Q15" s="1108">
        <v>2021</v>
      </c>
    </row>
    <row r="16" spans="1:23" s="1057" customFormat="1" ht="14.25" x14ac:dyDescent="0.25">
      <c r="A16" s="1110" t="s">
        <v>403</v>
      </c>
      <c r="B16" s="1127">
        <f>B6/B$12</f>
        <v>0.92207658086994149</v>
      </c>
      <c r="C16" s="1127">
        <f t="shared" ref="C16:Q21" si="3">C6/C$12</f>
        <v>0.90959844993773264</v>
      </c>
      <c r="D16" s="1127">
        <f t="shared" si="3"/>
        <v>0.9072319351415723</v>
      </c>
      <c r="E16" s="1127">
        <f t="shared" si="3"/>
        <v>0.9106856271115028</v>
      </c>
      <c r="F16" s="1127">
        <f t="shared" si="3"/>
        <v>0.90293900692100293</v>
      </c>
      <c r="G16" s="1127">
        <f t="shared" si="3"/>
        <v>0.90055420329855718</v>
      </c>
      <c r="H16" s="1127">
        <f t="shared" si="3"/>
        <v>0.90438186508136265</v>
      </c>
      <c r="I16" s="1127">
        <f t="shared" si="3"/>
        <v>0.91118306301780982</v>
      </c>
      <c r="J16" s="1127">
        <f t="shared" si="3"/>
        <v>0.9069195983179773</v>
      </c>
      <c r="K16" s="1127">
        <f t="shared" si="3"/>
        <v>0.9068940431480319</v>
      </c>
      <c r="L16" s="1127">
        <f t="shared" si="3"/>
        <v>0.90810475007006641</v>
      </c>
      <c r="M16" s="1127">
        <f t="shared" si="3"/>
        <v>0.9118844340653246</v>
      </c>
      <c r="N16" s="1127">
        <f t="shared" si="3"/>
        <v>0.90816917763315863</v>
      </c>
      <c r="O16" s="1127">
        <f t="shared" si="3"/>
        <v>0.90833054619950138</v>
      </c>
      <c r="P16" s="1127">
        <f t="shared" si="3"/>
        <v>0.91859924112515745</v>
      </c>
      <c r="Q16" s="1127">
        <f t="shared" si="3"/>
        <v>0.91158049571025623</v>
      </c>
    </row>
    <row r="17" spans="1:21" s="1057" customFormat="1" ht="14.25" x14ac:dyDescent="0.25">
      <c r="A17" s="1115" t="s">
        <v>404</v>
      </c>
      <c r="B17" s="1128">
        <f t="shared" ref="B17:Q22" si="4">B7/B$12</f>
        <v>0.48821335707045477</v>
      </c>
      <c r="C17" s="1128">
        <f t="shared" si="3"/>
        <v>0.47718503729240191</v>
      </c>
      <c r="D17" s="1128">
        <f t="shared" si="3"/>
        <v>0.46757874915819897</v>
      </c>
      <c r="E17" s="1128">
        <f t="shared" si="3"/>
        <v>0.4787566278924692</v>
      </c>
      <c r="F17" s="1128">
        <f t="shared" si="3"/>
        <v>0.4853956275175495</v>
      </c>
      <c r="G17" s="1128">
        <f t="shared" si="3"/>
        <v>0.48631386106316821</v>
      </c>
      <c r="H17" s="1128">
        <f t="shared" si="3"/>
        <v>0.49408866603896323</v>
      </c>
      <c r="I17" s="1128">
        <f t="shared" si="3"/>
        <v>0.50536387798121329</v>
      </c>
      <c r="J17" s="1128">
        <f t="shared" si="3"/>
        <v>0.502090466939347</v>
      </c>
      <c r="K17" s="1128">
        <f t="shared" si="3"/>
        <v>0.50338101125506107</v>
      </c>
      <c r="L17" s="1128">
        <f t="shared" si="3"/>
        <v>0.49368564523711739</v>
      </c>
      <c r="M17" s="1128">
        <f t="shared" si="3"/>
        <v>0.49647146440625461</v>
      </c>
      <c r="N17" s="1128">
        <f t="shared" si="3"/>
        <v>0.49514703635040624</v>
      </c>
      <c r="O17" s="1128">
        <f t="shared" si="3"/>
        <v>0.50066875076257156</v>
      </c>
      <c r="P17" s="1128">
        <f t="shared" si="3"/>
        <v>0.49243369826045291</v>
      </c>
      <c r="Q17" s="1128">
        <f t="shared" si="3"/>
        <v>0.4965720366552579</v>
      </c>
      <c r="T17" s="1114"/>
      <c r="U17" s="1114"/>
    </row>
    <row r="18" spans="1:21" s="1057" customFormat="1" ht="14.25" x14ac:dyDescent="0.25">
      <c r="A18" s="1118" t="s">
        <v>405</v>
      </c>
      <c r="B18" s="1128">
        <f t="shared" si="4"/>
        <v>0.33771263501551435</v>
      </c>
      <c r="C18" s="1128">
        <f t="shared" si="3"/>
        <v>0.34288243308242183</v>
      </c>
      <c r="D18" s="1128">
        <f t="shared" si="3"/>
        <v>0.35084041848521186</v>
      </c>
      <c r="E18" s="1128">
        <f t="shared" si="3"/>
        <v>0.33692479823579302</v>
      </c>
      <c r="F18" s="1128">
        <f t="shared" si="3"/>
        <v>0.32262145159914568</v>
      </c>
      <c r="G18" s="1128">
        <f t="shared" si="3"/>
        <v>0.32197847159824006</v>
      </c>
      <c r="H18" s="1128">
        <f t="shared" si="3"/>
        <v>0.31666960918285464</v>
      </c>
      <c r="I18" s="1128">
        <f t="shared" si="3"/>
        <v>0.31208719514947952</v>
      </c>
      <c r="J18" s="1128">
        <f t="shared" si="3"/>
        <v>0.32777862145424214</v>
      </c>
      <c r="K18" s="1128">
        <f t="shared" si="3"/>
        <v>0.33190082054293224</v>
      </c>
      <c r="L18" s="1128">
        <f t="shared" si="3"/>
        <v>0.32962902839845099</v>
      </c>
      <c r="M18" s="1128">
        <f t="shared" si="3"/>
        <v>0.33675958678251322</v>
      </c>
      <c r="N18" s="1128">
        <f t="shared" si="3"/>
        <v>0.33766468226301666</v>
      </c>
      <c r="O18" s="1128">
        <f t="shared" si="3"/>
        <v>0.33548350399374693</v>
      </c>
      <c r="P18" s="1128">
        <f t="shared" si="3"/>
        <v>0.35782320598566159</v>
      </c>
      <c r="Q18" s="1128">
        <f t="shared" si="3"/>
        <v>0.34960165854727526</v>
      </c>
      <c r="T18" s="1114"/>
      <c r="U18" s="1114"/>
    </row>
    <row r="19" spans="1:21" s="1057" customFormat="1" ht="14.25" x14ac:dyDescent="0.25">
      <c r="A19" s="1115" t="s">
        <v>406</v>
      </c>
      <c r="B19" s="1128">
        <f t="shared" si="4"/>
        <v>9.12183983444802E-2</v>
      </c>
      <c r="C19" s="1128">
        <f t="shared" si="3"/>
        <v>8.5370372949050061E-2</v>
      </c>
      <c r="D19" s="1128">
        <f t="shared" si="3"/>
        <v>8.3626624681611028E-2</v>
      </c>
      <c r="E19" s="1128">
        <f t="shared" si="3"/>
        <v>9.0472603575211197E-2</v>
      </c>
      <c r="F19" s="1128">
        <f t="shared" si="3"/>
        <v>9.0722586441102829E-2</v>
      </c>
      <c r="G19" s="1128">
        <f t="shared" si="3"/>
        <v>8.7027031211610831E-2</v>
      </c>
      <c r="H19" s="1128">
        <f t="shared" si="3"/>
        <v>8.9265733301788427E-2</v>
      </c>
      <c r="I19" s="1128">
        <f t="shared" si="3"/>
        <v>8.916300727796149E-2</v>
      </c>
      <c r="J19" s="1128">
        <f t="shared" si="3"/>
        <v>7.2861408604809719E-2</v>
      </c>
      <c r="K19" s="1128">
        <f t="shared" si="3"/>
        <v>6.7211023669788844E-2</v>
      </c>
      <c r="L19" s="1128">
        <f t="shared" si="3"/>
        <v>8.052302008860561E-2</v>
      </c>
      <c r="M19" s="1128">
        <f t="shared" si="3"/>
        <v>7.4627274128777094E-2</v>
      </c>
      <c r="N19" s="1128">
        <f t="shared" si="3"/>
        <v>7.0994752896727298E-2</v>
      </c>
      <c r="O19" s="1128">
        <f t="shared" si="3"/>
        <v>6.8314739157866941E-2</v>
      </c>
      <c r="P19" s="1128">
        <f t="shared" si="3"/>
        <v>6.4028296668580301E-2</v>
      </c>
      <c r="Q19" s="1128">
        <f t="shared" si="3"/>
        <v>6.1167012284947322E-2</v>
      </c>
      <c r="T19" s="1114"/>
      <c r="U19" s="1114"/>
    </row>
    <row r="20" spans="1:21" s="1057" customFormat="1" ht="14.25" x14ac:dyDescent="0.25">
      <c r="A20" s="1115" t="s">
        <v>407</v>
      </c>
      <c r="B20" s="1128">
        <f t="shared" si="4"/>
        <v>4.9321904394920915E-3</v>
      </c>
      <c r="C20" s="1128">
        <f t="shared" si="3"/>
        <v>4.1606066138587701E-3</v>
      </c>
      <c r="D20" s="1128">
        <f t="shared" si="3"/>
        <v>5.1861428165505211E-3</v>
      </c>
      <c r="E20" s="1128">
        <f t="shared" si="3"/>
        <v>4.5315974080294029E-3</v>
      </c>
      <c r="F20" s="1128">
        <f t="shared" si="3"/>
        <v>4.1993413632048678E-3</v>
      </c>
      <c r="G20" s="1128">
        <f t="shared" si="3"/>
        <v>5.2348394255381132E-3</v>
      </c>
      <c r="H20" s="1128">
        <f t="shared" si="3"/>
        <v>4.3578565577564558E-3</v>
      </c>
      <c r="I20" s="1128">
        <f t="shared" si="3"/>
        <v>4.5689826091555256E-3</v>
      </c>
      <c r="J20" s="1128">
        <f t="shared" si="3"/>
        <v>4.1891013195784928E-3</v>
      </c>
      <c r="K20" s="1128">
        <f t="shared" si="3"/>
        <v>4.4011876802497098E-3</v>
      </c>
      <c r="L20" s="1128">
        <f t="shared" si="3"/>
        <v>4.2670563458923018E-3</v>
      </c>
      <c r="M20" s="1128">
        <f t="shared" si="3"/>
        <v>4.0261087477796893E-3</v>
      </c>
      <c r="N20" s="1128">
        <f t="shared" si="3"/>
        <v>4.3627061230083076E-3</v>
      </c>
      <c r="O20" s="1128">
        <f t="shared" si="3"/>
        <v>3.8635522853159468E-3</v>
      </c>
      <c r="P20" s="1128">
        <f t="shared" si="3"/>
        <v>4.3140402104626541E-3</v>
      </c>
      <c r="Q20" s="1128">
        <f t="shared" si="3"/>
        <v>4.2397882227758312E-3</v>
      </c>
      <c r="T20" s="1114"/>
      <c r="U20" s="1114"/>
    </row>
    <row r="21" spans="1:21" s="1057" customFormat="1" ht="14.25" x14ac:dyDescent="0.25">
      <c r="A21" s="1110" t="s">
        <v>408</v>
      </c>
      <c r="B21" s="1127">
        <f t="shared" si="4"/>
        <v>7.7923419130058527E-2</v>
      </c>
      <c r="C21" s="1127">
        <f t="shared" si="3"/>
        <v>9.0401550062267355E-2</v>
      </c>
      <c r="D21" s="1127">
        <f t="shared" si="3"/>
        <v>9.2768064858427618E-2</v>
      </c>
      <c r="E21" s="1127">
        <f t="shared" si="3"/>
        <v>8.931437288849714E-2</v>
      </c>
      <c r="F21" s="1127">
        <f t="shared" si="3"/>
        <v>9.7060993078997071E-2</v>
      </c>
      <c r="G21" s="1127">
        <f t="shared" si="3"/>
        <v>9.9445796701442768E-2</v>
      </c>
      <c r="H21" s="1127">
        <f t="shared" si="3"/>
        <v>9.5618134918637229E-2</v>
      </c>
      <c r="I21" s="1127">
        <f t="shared" si="3"/>
        <v>8.88169369821903E-2</v>
      </c>
      <c r="J21" s="1127">
        <f t="shared" si="3"/>
        <v>9.3080401682022654E-2</v>
      </c>
      <c r="K21" s="1127">
        <f t="shared" si="3"/>
        <v>9.3105956851967986E-2</v>
      </c>
      <c r="L21" s="1127">
        <f t="shared" si="3"/>
        <v>9.189524992993571E-2</v>
      </c>
      <c r="M21" s="1127">
        <f t="shared" si="3"/>
        <v>8.811556593467551E-2</v>
      </c>
      <c r="N21" s="1127">
        <f t="shared" si="3"/>
        <v>9.1830822366841466E-2</v>
      </c>
      <c r="O21" s="1127">
        <f t="shared" si="3"/>
        <v>9.1669453800498596E-2</v>
      </c>
      <c r="P21" s="1127">
        <f t="shared" si="3"/>
        <v>8.1400758874842549E-2</v>
      </c>
      <c r="Q21" s="1127">
        <f t="shared" si="3"/>
        <v>8.8419504289743683E-2</v>
      </c>
    </row>
    <row r="22" spans="1:21" s="1057" customFormat="1" ht="17.25" customHeight="1" x14ac:dyDescent="0.25">
      <c r="A22" s="1119" t="s">
        <v>409</v>
      </c>
      <c r="B22" s="1129">
        <f t="shared" si="4"/>
        <v>1</v>
      </c>
      <c r="C22" s="1129">
        <f t="shared" si="4"/>
        <v>1</v>
      </c>
      <c r="D22" s="1129">
        <f t="shared" si="4"/>
        <v>1</v>
      </c>
      <c r="E22" s="1129">
        <f t="shared" si="4"/>
        <v>1</v>
      </c>
      <c r="F22" s="1129">
        <f t="shared" si="4"/>
        <v>1</v>
      </c>
      <c r="G22" s="1129">
        <f t="shared" si="4"/>
        <v>1</v>
      </c>
      <c r="H22" s="1129">
        <f t="shared" si="4"/>
        <v>1</v>
      </c>
      <c r="I22" s="1129">
        <f t="shared" si="4"/>
        <v>1</v>
      </c>
      <c r="J22" s="1129">
        <f t="shared" si="4"/>
        <v>1</v>
      </c>
      <c r="K22" s="1129">
        <f t="shared" si="4"/>
        <v>1</v>
      </c>
      <c r="L22" s="1129">
        <f t="shared" si="4"/>
        <v>1</v>
      </c>
      <c r="M22" s="1129">
        <f t="shared" si="4"/>
        <v>1</v>
      </c>
      <c r="N22" s="1129">
        <f t="shared" si="4"/>
        <v>1</v>
      </c>
      <c r="O22" s="1129">
        <f t="shared" si="4"/>
        <v>1</v>
      </c>
      <c r="P22" s="1129">
        <f t="shared" si="4"/>
        <v>1</v>
      </c>
      <c r="Q22" s="1129">
        <f t="shared" si="4"/>
        <v>1</v>
      </c>
    </row>
    <row r="23" spans="1:21" x14ac:dyDescent="0.25">
      <c r="A23" s="59"/>
      <c r="B23" s="59"/>
      <c r="C23" s="59"/>
      <c r="D23" s="59"/>
    </row>
    <row r="24" spans="1:21" x14ac:dyDescent="0.25">
      <c r="A24" s="219"/>
      <c r="B24" s="1105"/>
      <c r="C24" s="1105"/>
      <c r="D24" s="1105"/>
      <c r="E24" s="219"/>
      <c r="F24" s="219"/>
      <c r="G24" s="219"/>
      <c r="H24" s="219"/>
      <c r="I24" s="220"/>
    </row>
    <row r="25" spans="1:21" x14ac:dyDescent="0.25">
      <c r="A25" s="59"/>
      <c r="B25" s="59"/>
      <c r="C25" s="59"/>
      <c r="D25" s="59"/>
    </row>
    <row r="26" spans="1:21" x14ac:dyDescent="0.25">
      <c r="A26" s="59"/>
      <c r="B26" s="59"/>
      <c r="C26" s="59"/>
      <c r="D26" s="59"/>
    </row>
    <row r="47" spans="1:1" ht="18.75" x14ac:dyDescent="0.3">
      <c r="A47"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zoomScaleNormal="100" workbookViewId="0">
      <selection activeCell="R29" sqref="R29"/>
    </sheetView>
  </sheetViews>
  <sheetFormatPr baseColWidth="10" defaultRowHeight="15" x14ac:dyDescent="0.25"/>
  <cols>
    <col min="1" max="1" width="21.42578125" customWidth="1"/>
    <col min="2" max="9" width="9" bestFit="1" customWidth="1"/>
    <col min="10" max="10" width="11.42578125" customWidth="1"/>
    <col min="11" max="15" width="6.85546875" bestFit="1" customWidth="1"/>
    <col min="17" max="17" width="6.85546875" bestFit="1" customWidth="1"/>
  </cols>
  <sheetData>
    <row r="1" spans="1:17" ht="15" customHeight="1" x14ac:dyDescent="0.25">
      <c r="A1" s="1714" t="s">
        <v>1035</v>
      </c>
      <c r="B1" s="1714"/>
      <c r="C1" s="1714"/>
      <c r="D1" s="1714"/>
      <c r="E1" s="1714"/>
      <c r="F1" s="1714"/>
      <c r="G1" s="1714"/>
      <c r="H1" s="1714"/>
    </row>
    <row r="2" spans="1:17" ht="15" customHeight="1" x14ac:dyDescent="0.25">
      <c r="A2" s="1714"/>
      <c r="B2" s="1714"/>
      <c r="C2" s="1714"/>
      <c r="D2" s="1714"/>
      <c r="E2" s="1714"/>
      <c r="F2" s="1714"/>
      <c r="G2" s="1714"/>
      <c r="H2" s="1714"/>
    </row>
    <row r="3" spans="1:17" s="320" customFormat="1" x14ac:dyDescent="0.25">
      <c r="A3" s="2" t="s">
        <v>901</v>
      </c>
      <c r="I3"/>
      <c r="J3"/>
      <c r="K3"/>
      <c r="L3"/>
      <c r="M3"/>
      <c r="N3"/>
      <c r="O3"/>
      <c r="P3"/>
    </row>
    <row r="4" spans="1:17" s="320" customFormat="1" x14ac:dyDescent="0.25">
      <c r="A4" s="2"/>
      <c r="J4"/>
      <c r="K4"/>
      <c r="L4"/>
      <c r="M4"/>
    </row>
    <row r="5" spans="1:17" ht="15" customHeight="1" x14ac:dyDescent="0.25">
      <c r="A5" s="1583"/>
      <c r="B5" s="1715" t="s">
        <v>751</v>
      </c>
      <c r="C5" s="1716"/>
      <c r="D5" s="1716"/>
      <c r="E5" s="1716"/>
      <c r="F5" s="1717"/>
    </row>
    <row r="6" spans="1:17" x14ac:dyDescent="0.25">
      <c r="A6" s="1584"/>
      <c r="B6" s="1585"/>
      <c r="C6" s="1585"/>
      <c r="D6" s="1585"/>
      <c r="E6" s="1585"/>
      <c r="F6" s="1586"/>
    </row>
    <row r="7" spans="1:17" x14ac:dyDescent="0.25">
      <c r="A7" s="1587"/>
      <c r="B7" s="1588">
        <v>2017</v>
      </c>
      <c r="C7" s="1589">
        <v>2018</v>
      </c>
      <c r="D7" s="1588">
        <v>2019</v>
      </c>
      <c r="E7" s="1589">
        <v>2020</v>
      </c>
      <c r="F7" s="1588">
        <v>2021</v>
      </c>
    </row>
    <row r="8" spans="1:17" x14ac:dyDescent="0.25">
      <c r="A8" s="1590" t="s">
        <v>755</v>
      </c>
      <c r="B8" s="1591">
        <v>39986.38015141397</v>
      </c>
      <c r="C8" s="1591">
        <v>59921.000088780558</v>
      </c>
      <c r="D8" s="1591">
        <v>57464.643507488014</v>
      </c>
      <c r="E8" s="1591">
        <v>60245.871869720999</v>
      </c>
      <c r="F8" s="1592">
        <v>64228.999176358011</v>
      </c>
    </row>
    <row r="9" spans="1:17" ht="28.5" customHeight="1" x14ac:dyDescent="0.25">
      <c r="A9" s="1593" t="s">
        <v>215</v>
      </c>
      <c r="B9" s="1594">
        <v>18143.794624259081</v>
      </c>
      <c r="C9" s="1594">
        <v>23940.2638876979</v>
      </c>
      <c r="D9" s="1594">
        <v>17338.838352336494</v>
      </c>
      <c r="E9" s="1594">
        <v>20103.603542443983</v>
      </c>
      <c r="F9" s="1595">
        <v>19111.60228631676</v>
      </c>
    </row>
    <row r="10" spans="1:17" ht="28.5" x14ac:dyDescent="0.25">
      <c r="A10" s="1590" t="s">
        <v>744</v>
      </c>
      <c r="B10" s="1591">
        <v>18844.586674325867</v>
      </c>
      <c r="C10" s="1591">
        <v>32214.452849763347</v>
      </c>
      <c r="D10" s="1591">
        <v>36493.203546961893</v>
      </c>
      <c r="E10" s="1591">
        <v>36024.074895634396</v>
      </c>
      <c r="F10" s="1592">
        <v>41255.399255206939</v>
      </c>
    </row>
    <row r="11" spans="1:17" x14ac:dyDescent="0.25">
      <c r="A11" s="1593" t="s">
        <v>756</v>
      </c>
      <c r="B11" s="1594">
        <v>2997.9988528290305</v>
      </c>
      <c r="C11" s="1594">
        <v>3766.2833513193095</v>
      </c>
      <c r="D11" s="1594">
        <v>3632.6016081896296</v>
      </c>
      <c r="E11" s="1594">
        <v>4118.1934316426305</v>
      </c>
      <c r="F11" s="1595">
        <v>3861.9976348343193</v>
      </c>
    </row>
    <row r="12" spans="1:17" ht="28.5" x14ac:dyDescent="0.25">
      <c r="A12" s="1590" t="s">
        <v>757</v>
      </c>
      <c r="B12" s="1591">
        <v>22147.953888245058</v>
      </c>
      <c r="C12" s="1591">
        <v>8869.4046317353386</v>
      </c>
      <c r="D12" s="1591">
        <v>4743.0772547426077</v>
      </c>
      <c r="E12" s="1591">
        <v>3906.2674095302191</v>
      </c>
      <c r="F12" s="1592">
        <v>4359.7942585018309</v>
      </c>
    </row>
    <row r="13" spans="1:17" ht="19.5" customHeight="1" x14ac:dyDescent="0.25">
      <c r="A13" s="1596" t="s">
        <v>214</v>
      </c>
      <c r="B13" s="1597">
        <v>62134.334039659043</v>
      </c>
      <c r="C13" s="1597">
        <v>68790.4047205159</v>
      </c>
      <c r="D13" s="1597">
        <v>62207.720762230623</v>
      </c>
      <c r="E13" s="1597">
        <v>64152.139279251212</v>
      </c>
      <c r="F13" s="1598">
        <v>68588.79343485985</v>
      </c>
    </row>
    <row r="14" spans="1:17" x14ac:dyDescent="0.25">
      <c r="A14" s="1057"/>
      <c r="B14" s="1057"/>
      <c r="C14" s="1057"/>
      <c r="D14" s="1057"/>
      <c r="E14" s="1057"/>
      <c r="F14" s="1057"/>
      <c r="G14" s="1057"/>
      <c r="H14" s="1057"/>
      <c r="I14" s="1057"/>
      <c r="J14" s="1057"/>
      <c r="K14" s="1057"/>
      <c r="L14" s="1057"/>
      <c r="M14" s="1057"/>
      <c r="N14" s="1057"/>
      <c r="O14" s="1057"/>
      <c r="P14" s="1057"/>
      <c r="Q14" s="1057"/>
    </row>
    <row r="15" spans="1:17" x14ac:dyDescent="0.25">
      <c r="A15" s="1057"/>
      <c r="B15" s="1057"/>
      <c r="C15" s="1057"/>
      <c r="D15" s="1057"/>
      <c r="E15" s="1057"/>
      <c r="F15" s="1057"/>
      <c r="G15" s="1057"/>
      <c r="H15" s="1057"/>
      <c r="I15" s="1057"/>
      <c r="J15" s="1057"/>
      <c r="K15" s="1057"/>
      <c r="L15" s="1057"/>
      <c r="M15" s="1057"/>
      <c r="N15" s="1057"/>
      <c r="O15" s="1057"/>
      <c r="P15" s="1057"/>
      <c r="Q15" s="1057"/>
    </row>
    <row r="16" spans="1:17" x14ac:dyDescent="0.25">
      <c r="A16" s="1057"/>
      <c r="B16" s="1057"/>
      <c r="C16" s="1057"/>
      <c r="D16" s="1057"/>
      <c r="E16" s="1057"/>
      <c r="F16" s="1057"/>
      <c r="G16" s="1057"/>
      <c r="H16" s="1057"/>
      <c r="I16" s="1057"/>
      <c r="J16" s="1057"/>
      <c r="K16" s="1057"/>
      <c r="L16" s="1057"/>
      <c r="M16" s="1057"/>
      <c r="N16" s="1057"/>
      <c r="O16" s="1057"/>
      <c r="P16" s="1057"/>
      <c r="Q16" s="1057"/>
    </row>
    <row r="17" spans="1:17" x14ac:dyDescent="0.25">
      <c r="A17" s="1057"/>
      <c r="B17" s="1057"/>
      <c r="C17" s="1057"/>
      <c r="D17" s="1057"/>
      <c r="E17" s="1057"/>
      <c r="F17" s="1057"/>
      <c r="G17" s="1057"/>
      <c r="H17" s="1057"/>
      <c r="I17" s="1057"/>
      <c r="J17" s="1057"/>
      <c r="K17" s="1057"/>
      <c r="L17" s="1057"/>
      <c r="M17" s="1057"/>
      <c r="N17" s="1057"/>
      <c r="O17" s="1057"/>
      <c r="P17" s="1057"/>
      <c r="Q17" s="1057"/>
    </row>
    <row r="18" spans="1:17" x14ac:dyDescent="0.25">
      <c r="A18" s="1057"/>
      <c r="B18" s="1057"/>
      <c r="C18" s="1057"/>
      <c r="D18" s="1057"/>
      <c r="E18" s="1057"/>
      <c r="F18" s="1057"/>
      <c r="G18" s="1057"/>
      <c r="H18" s="1057"/>
      <c r="I18" s="1057"/>
      <c r="J18" s="1057"/>
      <c r="K18" s="1057"/>
      <c r="L18" s="1057"/>
      <c r="M18" s="1057"/>
      <c r="N18" s="1057"/>
      <c r="O18" s="1057"/>
      <c r="P18" s="1057"/>
      <c r="Q18" s="1057"/>
    </row>
    <row r="19" spans="1:17" x14ac:dyDescent="0.25">
      <c r="A19" s="1057"/>
      <c r="B19" s="1057"/>
      <c r="C19" s="1057"/>
      <c r="D19" s="1057"/>
      <c r="E19" s="1057"/>
      <c r="F19" s="1057"/>
      <c r="G19" s="1057"/>
      <c r="H19" s="1057"/>
      <c r="I19" s="1057"/>
      <c r="J19" s="1057"/>
      <c r="K19" s="1057"/>
      <c r="L19" s="1057"/>
      <c r="M19" s="1057"/>
      <c r="N19" s="1057"/>
      <c r="O19" s="1057"/>
      <c r="P19" s="1057"/>
      <c r="Q19" s="1057"/>
    </row>
    <row r="20" spans="1:17" x14ac:dyDescent="0.25">
      <c r="A20" s="1057"/>
      <c r="B20" s="1057"/>
      <c r="C20" s="1057"/>
      <c r="D20" s="1057"/>
      <c r="E20" s="1057"/>
      <c r="F20" s="1057"/>
      <c r="G20" s="1057"/>
      <c r="H20" s="1057"/>
      <c r="I20" s="1057"/>
      <c r="J20" s="1057"/>
      <c r="K20" s="1057"/>
      <c r="L20" s="1057"/>
      <c r="M20" s="1057"/>
      <c r="N20" s="1057"/>
      <c r="O20" s="1057"/>
      <c r="P20" s="1057"/>
      <c r="Q20" s="1057"/>
    </row>
    <row r="21" spans="1:17" x14ac:dyDescent="0.25">
      <c r="A21" s="1057"/>
      <c r="B21" s="1057"/>
      <c r="C21" s="1057"/>
      <c r="D21" s="1057"/>
      <c r="E21" s="1057"/>
      <c r="F21" s="1057"/>
      <c r="G21" s="1057"/>
      <c r="H21" s="1057"/>
      <c r="I21" s="1057"/>
      <c r="J21" s="1057"/>
      <c r="K21" s="1057"/>
      <c r="L21" s="1057"/>
      <c r="M21" s="1057"/>
      <c r="N21" s="1057"/>
      <c r="O21" s="1057"/>
      <c r="P21" s="1057"/>
      <c r="Q21" s="1057"/>
    </row>
    <row r="22" spans="1:17" x14ac:dyDescent="0.25">
      <c r="A22" s="1057"/>
      <c r="B22" s="1057"/>
      <c r="C22" s="1057"/>
      <c r="D22" s="1057"/>
      <c r="E22" s="1057"/>
      <c r="F22" s="1057"/>
      <c r="G22" s="1057"/>
      <c r="H22" s="1057"/>
      <c r="I22" s="1057"/>
      <c r="J22" s="1057"/>
      <c r="K22" s="1057"/>
      <c r="L22" s="1057"/>
      <c r="M22" s="1057"/>
      <c r="N22" s="1057"/>
      <c r="O22" s="1057"/>
      <c r="P22" s="1057"/>
      <c r="Q22" s="1057"/>
    </row>
    <row r="23" spans="1:17" x14ac:dyDescent="0.25">
      <c r="A23" s="1057"/>
      <c r="B23" s="1057"/>
      <c r="C23" s="1057"/>
      <c r="D23" s="1057"/>
      <c r="E23" s="1057"/>
      <c r="F23" s="1057"/>
      <c r="G23" s="1057"/>
      <c r="H23" s="1057"/>
      <c r="I23" s="1057"/>
      <c r="J23" s="1057"/>
      <c r="K23" s="1057"/>
      <c r="L23" s="1057"/>
      <c r="M23" s="1057"/>
      <c r="N23" s="1057"/>
      <c r="O23" s="1057"/>
      <c r="P23" s="1057"/>
      <c r="Q23" s="1057"/>
    </row>
    <row r="24" spans="1:17" x14ac:dyDescent="0.25">
      <c r="A24" s="1057"/>
      <c r="B24" s="1057"/>
      <c r="C24" s="1057"/>
      <c r="D24" s="1057"/>
      <c r="E24" s="1057"/>
      <c r="F24" s="1057"/>
      <c r="G24" s="1057"/>
      <c r="H24" s="1057"/>
      <c r="I24" s="1057"/>
      <c r="J24" s="1057"/>
      <c r="K24" s="1057"/>
      <c r="L24" s="1057"/>
      <c r="M24" s="1057"/>
      <c r="N24" s="1057"/>
      <c r="O24" s="1057"/>
      <c r="P24" s="1057"/>
      <c r="Q24" s="1057"/>
    </row>
    <row r="25" spans="1:17" x14ac:dyDescent="0.25">
      <c r="A25" s="1057"/>
      <c r="B25" s="1057"/>
      <c r="C25" s="1057"/>
      <c r="D25" s="1057"/>
      <c r="E25" s="1057"/>
      <c r="F25" s="1057"/>
      <c r="G25" s="1057"/>
      <c r="H25" s="1057"/>
      <c r="I25" s="1057"/>
      <c r="J25" s="1057"/>
      <c r="K25" s="1057"/>
      <c r="L25" s="1057"/>
      <c r="M25" s="1057"/>
      <c r="N25" s="1057"/>
      <c r="O25" s="1057"/>
      <c r="P25" s="1057"/>
      <c r="Q25" s="1057"/>
    </row>
    <row r="26" spans="1:17" x14ac:dyDescent="0.25">
      <c r="A26" s="1057"/>
      <c r="B26" s="1057"/>
      <c r="C26" s="1057"/>
      <c r="D26" s="1057"/>
      <c r="E26" s="1057"/>
      <c r="F26" s="1057"/>
      <c r="G26" s="1057"/>
      <c r="H26" s="1057"/>
      <c r="I26" s="1057"/>
      <c r="J26" s="1057"/>
      <c r="K26" s="1057"/>
      <c r="L26" s="1057"/>
      <c r="M26" s="1057"/>
      <c r="N26" s="1057"/>
      <c r="O26" s="1057"/>
      <c r="P26" s="1057"/>
      <c r="Q26" s="1057"/>
    </row>
    <row r="27" spans="1:17" x14ac:dyDescent="0.25">
      <c r="A27" s="1057"/>
      <c r="B27" s="1057"/>
      <c r="C27" s="1057"/>
      <c r="D27" s="1057"/>
      <c r="E27" s="1057"/>
      <c r="F27" s="1057"/>
      <c r="G27" s="1057"/>
      <c r="H27" s="1057"/>
      <c r="I27" s="1057"/>
      <c r="J27" s="1057"/>
      <c r="K27" s="1057"/>
      <c r="L27" s="1057"/>
      <c r="M27" s="1057"/>
      <c r="N27" s="1057"/>
      <c r="O27" s="1057"/>
      <c r="P27" s="1057"/>
      <c r="Q27" s="1057"/>
    </row>
    <row r="28" spans="1:17" x14ac:dyDescent="0.25">
      <c r="A28" s="1057"/>
      <c r="B28" s="1057"/>
      <c r="C28" s="1057"/>
      <c r="D28" s="1057"/>
      <c r="E28" s="1057"/>
      <c r="F28" s="1057"/>
      <c r="G28" s="1057"/>
      <c r="H28" s="1057"/>
      <c r="I28" s="1057"/>
      <c r="J28" s="1057"/>
      <c r="K28" s="1057"/>
      <c r="L28" s="1057"/>
      <c r="M28" s="1057"/>
      <c r="N28" s="1057"/>
      <c r="O28" s="1057"/>
      <c r="P28" s="1057"/>
      <c r="Q28" s="1057"/>
    </row>
    <row r="29" spans="1:17" x14ac:dyDescent="0.25">
      <c r="A29" s="1057"/>
      <c r="B29" s="1057"/>
      <c r="C29" s="1057"/>
      <c r="D29" s="1057"/>
      <c r="E29" s="1057"/>
      <c r="F29" s="1057"/>
      <c r="G29" s="1057"/>
      <c r="H29" s="1057"/>
      <c r="I29" s="1057"/>
      <c r="J29" s="1057"/>
      <c r="K29" s="1057"/>
      <c r="L29" s="1057"/>
      <c r="M29" s="1057"/>
      <c r="N29" s="1057"/>
      <c r="O29" s="1057"/>
      <c r="P29" s="1057"/>
      <c r="Q29" s="1057"/>
    </row>
    <row r="36" spans="1:1" ht="18.75" x14ac:dyDescent="0.3">
      <c r="A36" s="1092" t="s">
        <v>903</v>
      </c>
    </row>
  </sheetData>
  <mergeCells count="2">
    <mergeCell ref="A1:H2"/>
    <mergeCell ref="B5:F5"/>
  </mergeCells>
  <hyperlinks>
    <hyperlink ref="A3" location="SOMMAIRE!A1" display="Retour Sommaire"/>
  </hyperlink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zoomScaleNormal="100" workbookViewId="0">
      <selection activeCell="R29" sqref="R29"/>
    </sheetView>
  </sheetViews>
  <sheetFormatPr baseColWidth="10" defaultRowHeight="15" x14ac:dyDescent="0.25"/>
  <cols>
    <col min="1" max="1" width="20.140625" customWidth="1"/>
    <col min="2" max="3" width="6.85546875" bestFit="1" customWidth="1"/>
    <col min="4" max="5" width="7.28515625" customWidth="1"/>
    <col min="6" max="6" width="8" customWidth="1"/>
    <col min="7" max="7" width="6.85546875" customWidth="1"/>
    <col min="8" max="9" width="6.85546875" bestFit="1" customWidth="1"/>
    <col min="10" max="10" width="8.7109375" customWidth="1"/>
    <col min="11" max="15" width="6.85546875" bestFit="1" customWidth="1"/>
    <col min="16" max="16" width="7.5703125" customWidth="1"/>
    <col min="17" max="17" width="6.85546875" bestFit="1" customWidth="1"/>
  </cols>
  <sheetData>
    <row r="1" spans="1:17" ht="15" customHeight="1" x14ac:dyDescent="0.25">
      <c r="A1" s="1714" t="s">
        <v>1036</v>
      </c>
      <c r="B1" s="1714"/>
      <c r="C1" s="1714"/>
      <c r="D1" s="1714"/>
      <c r="E1" s="1714"/>
      <c r="F1" s="1714"/>
      <c r="G1" s="1714"/>
      <c r="H1" s="1714"/>
    </row>
    <row r="2" spans="1:17" ht="15" customHeight="1" x14ac:dyDescent="0.25">
      <c r="A2" s="1714"/>
      <c r="B2" s="1714"/>
      <c r="C2" s="1714"/>
      <c r="D2" s="1714"/>
      <c r="E2" s="1714"/>
      <c r="F2" s="1714"/>
      <c r="G2" s="1714"/>
      <c r="H2" s="1714"/>
    </row>
    <row r="3" spans="1:17" s="320" customFormat="1" x14ac:dyDescent="0.25">
      <c r="A3" s="2" t="s">
        <v>901</v>
      </c>
      <c r="J3"/>
      <c r="K3"/>
      <c r="L3"/>
      <c r="M3"/>
      <c r="N3"/>
      <c r="O3"/>
      <c r="P3"/>
    </row>
    <row r="4" spans="1:17" s="320" customFormat="1" x14ac:dyDescent="0.25">
      <c r="A4" s="2"/>
    </row>
    <row r="5" spans="1:17" ht="15" customHeight="1" x14ac:dyDescent="0.25">
      <c r="A5" s="1583"/>
      <c r="B5" s="1716" t="s">
        <v>752</v>
      </c>
      <c r="C5" s="1716"/>
      <c r="D5" s="1716"/>
      <c r="E5" s="1716"/>
      <c r="F5" s="1716"/>
      <c r="G5" s="1716"/>
      <c r="H5" s="1716"/>
      <c r="I5" s="1716"/>
      <c r="J5" s="1716"/>
      <c r="K5" s="1716"/>
      <c r="L5" s="1716"/>
      <c r="M5" s="1716"/>
      <c r="N5" s="1716"/>
      <c r="O5" s="1716"/>
      <c r="P5" s="1716"/>
      <c r="Q5" s="1716"/>
    </row>
    <row r="6" spans="1:17" x14ac:dyDescent="0.25">
      <c r="A6" s="1584"/>
      <c r="B6" s="1718" t="s">
        <v>753</v>
      </c>
      <c r="C6" s="1719"/>
      <c r="D6" s="1719"/>
      <c r="E6" s="1719"/>
      <c r="F6" s="1719"/>
      <c r="G6" s="1719"/>
      <c r="H6" s="1719"/>
      <c r="I6" s="1720"/>
      <c r="J6" s="1718" t="s">
        <v>754</v>
      </c>
      <c r="K6" s="1719"/>
      <c r="L6" s="1719"/>
      <c r="M6" s="1719"/>
      <c r="N6" s="1719"/>
      <c r="O6" s="1719"/>
      <c r="P6" s="1719"/>
      <c r="Q6" s="1719"/>
    </row>
    <row r="7" spans="1:17" x14ac:dyDescent="0.25">
      <c r="A7" s="1587"/>
      <c r="B7" s="1588">
        <v>2014</v>
      </c>
      <c r="C7" s="1588">
        <v>2015</v>
      </c>
      <c r="D7" s="1589">
        <v>2016</v>
      </c>
      <c r="E7" s="1588">
        <v>2017</v>
      </c>
      <c r="F7" s="1589">
        <v>2018</v>
      </c>
      <c r="G7" s="1588">
        <v>2019</v>
      </c>
      <c r="H7" s="1589">
        <v>2020</v>
      </c>
      <c r="I7" s="1588">
        <v>2021</v>
      </c>
      <c r="J7" s="1588">
        <v>2014</v>
      </c>
      <c r="K7" s="1588">
        <v>2015</v>
      </c>
      <c r="L7" s="1589">
        <v>2016</v>
      </c>
      <c r="M7" s="1588">
        <v>2017</v>
      </c>
      <c r="N7" s="1589">
        <v>2018</v>
      </c>
      <c r="O7" s="1588">
        <v>2019</v>
      </c>
      <c r="P7" s="1589">
        <v>2020</v>
      </c>
      <c r="Q7" s="1588">
        <v>2021</v>
      </c>
    </row>
    <row r="8" spans="1:17" x14ac:dyDescent="0.25">
      <c r="A8" s="1590" t="s">
        <v>755</v>
      </c>
      <c r="B8" s="1591">
        <v>948.41769844819987</v>
      </c>
      <c r="C8" s="1591">
        <v>781.26092319699967</v>
      </c>
      <c r="D8" s="1591">
        <v>733.65289013613994</v>
      </c>
      <c r="E8" s="1591">
        <v>539.09351810717999</v>
      </c>
      <c r="F8" s="1591">
        <v>504.02246442548</v>
      </c>
      <c r="G8" s="1591">
        <v>567.37923788195997</v>
      </c>
      <c r="H8" s="1591">
        <v>611.21003538233003</v>
      </c>
      <c r="I8" s="1592">
        <v>509.16119406834991</v>
      </c>
      <c r="J8" s="1599">
        <v>949.88895798050021</v>
      </c>
      <c r="K8" s="1591">
        <v>769.86437420469974</v>
      </c>
      <c r="L8" s="1591">
        <v>741.57117114068967</v>
      </c>
      <c r="M8" s="1591">
        <v>549.19381886023996</v>
      </c>
      <c r="N8" s="1591">
        <v>505.43308429677001</v>
      </c>
      <c r="O8" s="1591">
        <v>562.94478505519999</v>
      </c>
      <c r="P8" s="1591">
        <v>622.79568636737008</v>
      </c>
      <c r="Q8" s="1591">
        <v>499.7606054587701</v>
      </c>
    </row>
    <row r="9" spans="1:17" ht="28.5" x14ac:dyDescent="0.25">
      <c r="A9" s="1593" t="s">
        <v>215</v>
      </c>
      <c r="B9" s="1594">
        <v>698.90560194919999</v>
      </c>
      <c r="C9" s="1594">
        <v>541.53213881299996</v>
      </c>
      <c r="D9" s="1594">
        <v>479.05873182791004</v>
      </c>
      <c r="E9" s="1594">
        <v>339.62932019697996</v>
      </c>
      <c r="F9" s="1594">
        <v>291.59022247120998</v>
      </c>
      <c r="G9" s="1594">
        <v>312.93492538313001</v>
      </c>
      <c r="H9" s="1594">
        <v>349.16909620964003</v>
      </c>
      <c r="I9" s="1595">
        <v>278.33206452535001</v>
      </c>
      <c r="J9" s="1600">
        <v>690.86617425350005</v>
      </c>
      <c r="K9" s="1594">
        <v>531.39462380970008</v>
      </c>
      <c r="L9" s="1594">
        <v>481.74135860678996</v>
      </c>
      <c r="M9" s="1594">
        <v>341.04468658085</v>
      </c>
      <c r="N9" s="1594">
        <v>291.84088818238001</v>
      </c>
      <c r="O9" s="1594">
        <v>304.08045083812999</v>
      </c>
      <c r="P9" s="1594">
        <v>340.44788602291004</v>
      </c>
      <c r="Q9" s="1594">
        <v>290.95969832522997</v>
      </c>
    </row>
    <row r="10" spans="1:17" ht="28.5" x14ac:dyDescent="0.25">
      <c r="A10" s="1590" t="s">
        <v>744</v>
      </c>
      <c r="B10" s="1591">
        <v>145.04956827699999</v>
      </c>
      <c r="C10" s="1591">
        <v>132.08395571400001</v>
      </c>
      <c r="D10" s="1591">
        <v>141.50701551942001</v>
      </c>
      <c r="E10" s="1591">
        <v>112.33890630558</v>
      </c>
      <c r="F10" s="1591">
        <v>117.67964641534</v>
      </c>
      <c r="G10" s="1591">
        <v>152.04376497069998</v>
      </c>
      <c r="H10" s="1591">
        <v>135.45320585978001</v>
      </c>
      <c r="I10" s="1592">
        <v>132.58328339561001</v>
      </c>
      <c r="J10" s="1601">
        <v>161.65202473500003</v>
      </c>
      <c r="K10" s="1591">
        <v>149.10277660500003</v>
      </c>
      <c r="L10" s="1591">
        <v>167.07970364156003</v>
      </c>
      <c r="M10" s="1591">
        <v>140.90794392934998</v>
      </c>
      <c r="N10" s="1591">
        <v>140.31027640445001</v>
      </c>
      <c r="O10" s="1591">
        <v>184.73981130309002</v>
      </c>
      <c r="P10" s="1591">
        <v>196.29948487139001</v>
      </c>
      <c r="Q10" s="1591">
        <v>144.63463284642</v>
      </c>
    </row>
    <row r="11" spans="1:17" x14ac:dyDescent="0.25">
      <c r="A11" s="1593" t="s">
        <v>756</v>
      </c>
      <c r="B11" s="1594">
        <v>104.46252822199999</v>
      </c>
      <c r="C11" s="1594">
        <v>107.64482867000001</v>
      </c>
      <c r="D11" s="1594">
        <v>113.08714278880998</v>
      </c>
      <c r="E11" s="1594">
        <v>87.125291604620003</v>
      </c>
      <c r="F11" s="1594">
        <v>94.752595538930009</v>
      </c>
      <c r="G11" s="1594">
        <v>102.40054752813001</v>
      </c>
      <c r="H11" s="1594">
        <v>126.58773331291</v>
      </c>
      <c r="I11" s="1595">
        <v>98.245846147389997</v>
      </c>
      <c r="J11" s="1600">
        <v>97.370758992000006</v>
      </c>
      <c r="K11" s="1594">
        <v>89.366973790000003</v>
      </c>
      <c r="L11" s="1594">
        <v>92.750108892340009</v>
      </c>
      <c r="M11" s="1594">
        <v>67.241188350040005</v>
      </c>
      <c r="N11" s="1594">
        <v>73.281919709939999</v>
      </c>
      <c r="O11" s="1594">
        <v>74.124522913980002</v>
      </c>
      <c r="P11" s="1594">
        <v>86.048315473069991</v>
      </c>
      <c r="Q11" s="1594">
        <v>64.166274287120004</v>
      </c>
    </row>
    <row r="12" spans="1:17" ht="28.5" x14ac:dyDescent="0.25">
      <c r="A12" s="1590" t="s">
        <v>757</v>
      </c>
      <c r="B12" s="1591">
        <v>20.939240599199991</v>
      </c>
      <c r="C12" s="1591">
        <v>23.531157342999983</v>
      </c>
      <c r="D12" s="1591">
        <v>45.392785395809931</v>
      </c>
      <c r="E12" s="1591">
        <v>26.614272794990001</v>
      </c>
      <c r="F12" s="1591">
        <v>37.14174592392002</v>
      </c>
      <c r="G12" s="1591">
        <v>24.81546665370001</v>
      </c>
      <c r="H12" s="1591">
        <v>42.961659600880012</v>
      </c>
      <c r="I12" s="1592">
        <v>19.248492669520022</v>
      </c>
      <c r="J12" s="1601">
        <v>20.871945007500116</v>
      </c>
      <c r="K12" s="1591">
        <v>25.872298160800106</v>
      </c>
      <c r="L12" s="1591">
        <v>30.52914812679991</v>
      </c>
      <c r="M12" s="1591">
        <v>24.312035453080014</v>
      </c>
      <c r="N12" s="1591">
        <v>34.490613746269986</v>
      </c>
      <c r="O12" s="1591">
        <v>23.461059240370005</v>
      </c>
      <c r="P12" s="1591">
        <v>39.767108686719972</v>
      </c>
      <c r="Q12" s="1591">
        <v>22.52789869785996</v>
      </c>
    </row>
    <row r="13" spans="1:17" ht="19.5" customHeight="1" x14ac:dyDescent="0.25">
      <c r="A13" s="1596" t="s">
        <v>214</v>
      </c>
      <c r="B13" s="1597">
        <v>969.35693904739992</v>
      </c>
      <c r="C13" s="1597">
        <v>804.79208053999969</v>
      </c>
      <c r="D13" s="1597">
        <v>779.04567553194988</v>
      </c>
      <c r="E13" s="1597">
        <v>565.7077909021699</v>
      </c>
      <c r="F13" s="1597">
        <v>541.16421034940004</v>
      </c>
      <c r="G13" s="1597">
        <v>592.19470453565998</v>
      </c>
      <c r="H13" s="1597">
        <v>654.17169498321005</v>
      </c>
      <c r="I13" s="1598">
        <v>528.40968673787006</v>
      </c>
      <c r="J13" s="1602">
        <v>970.76090298800034</v>
      </c>
      <c r="K13" s="1597">
        <v>795.73667236549989</v>
      </c>
      <c r="L13" s="1597">
        <v>772.10031926748957</v>
      </c>
      <c r="M13" s="1597">
        <v>573.50585431332001</v>
      </c>
      <c r="N13" s="1597">
        <v>539.92369804303996</v>
      </c>
      <c r="O13" s="1597">
        <v>586.40584429556998</v>
      </c>
      <c r="P13" s="1597">
        <v>662.56279505408997</v>
      </c>
      <c r="Q13" s="1597">
        <v>522.28850415662998</v>
      </c>
    </row>
    <row r="14" spans="1:17" x14ac:dyDescent="0.25">
      <c r="A14" s="1057"/>
      <c r="B14" s="1057"/>
      <c r="C14" s="1057"/>
      <c r="D14" s="1057"/>
      <c r="E14" s="1057"/>
      <c r="F14" s="1057"/>
      <c r="G14" s="1057"/>
      <c r="H14" s="1057"/>
      <c r="I14" s="1057"/>
      <c r="J14" s="1057"/>
      <c r="K14" s="1057"/>
      <c r="L14" s="1057"/>
      <c r="M14" s="1057"/>
      <c r="N14" s="1057"/>
      <c r="O14" s="1057"/>
      <c r="P14" s="1057"/>
      <c r="Q14" s="1057"/>
    </row>
    <row r="15" spans="1:17" x14ac:dyDescent="0.25">
      <c r="A15" s="1057"/>
      <c r="B15" s="1057"/>
      <c r="C15" s="1057"/>
      <c r="D15" s="1057"/>
      <c r="E15" s="1057"/>
      <c r="F15" s="1057"/>
      <c r="G15" s="1057"/>
      <c r="H15" s="1057"/>
      <c r="I15" s="1057"/>
      <c r="J15" s="1057"/>
      <c r="K15" s="1057"/>
      <c r="L15" s="1057"/>
      <c r="M15" s="1057"/>
      <c r="N15" s="1057"/>
      <c r="O15" s="1057"/>
      <c r="P15" s="1057"/>
      <c r="Q15" s="1057"/>
    </row>
    <row r="16" spans="1:17" x14ac:dyDescent="0.25">
      <c r="A16" s="1057"/>
      <c r="B16" s="1057"/>
      <c r="C16" s="1057"/>
      <c r="D16" s="1057"/>
      <c r="E16" s="1057"/>
      <c r="F16" s="1057"/>
      <c r="G16" s="1057"/>
      <c r="H16" s="1057"/>
      <c r="I16" s="1057"/>
      <c r="J16" s="1057"/>
      <c r="K16" s="1057"/>
      <c r="L16" s="1057"/>
      <c r="M16" s="1057"/>
      <c r="N16" s="1057"/>
      <c r="O16" s="1057"/>
      <c r="P16" s="1057"/>
      <c r="Q16" s="1057"/>
    </row>
    <row r="17" spans="1:17" x14ac:dyDescent="0.25">
      <c r="A17" s="1057"/>
      <c r="B17" s="1057"/>
      <c r="C17" s="1057"/>
      <c r="D17" s="1057"/>
      <c r="E17" s="1057"/>
      <c r="F17" s="1057"/>
      <c r="G17" s="1057"/>
      <c r="H17" s="1057"/>
      <c r="I17" s="1057"/>
      <c r="J17" s="1057"/>
      <c r="K17" s="1057"/>
      <c r="L17" s="1057"/>
      <c r="M17" s="1057"/>
      <c r="N17" s="1057"/>
      <c r="O17" s="1057"/>
      <c r="P17" s="1057"/>
      <c r="Q17" s="1057"/>
    </row>
    <row r="18" spans="1:17" x14ac:dyDescent="0.25">
      <c r="A18" s="1057"/>
      <c r="B18" s="1057"/>
      <c r="C18" s="1057"/>
      <c r="D18" s="1057"/>
      <c r="E18" s="1057"/>
      <c r="F18" s="1057"/>
      <c r="G18" s="1057"/>
      <c r="H18" s="1057"/>
      <c r="I18" s="1057"/>
      <c r="J18" s="1057"/>
      <c r="K18" s="1057"/>
      <c r="L18" s="1057"/>
      <c r="M18" s="1057"/>
      <c r="N18" s="1057"/>
      <c r="O18" s="1057"/>
      <c r="P18" s="1057"/>
      <c r="Q18" s="1057"/>
    </row>
    <row r="19" spans="1:17" x14ac:dyDescent="0.25">
      <c r="A19" s="1057"/>
      <c r="B19" s="1057"/>
      <c r="C19" s="1057"/>
      <c r="D19" s="1057"/>
      <c r="E19" s="1057"/>
      <c r="F19" s="1057"/>
      <c r="G19" s="1057"/>
      <c r="H19" s="1057"/>
      <c r="I19" s="1057"/>
      <c r="J19" s="1057"/>
      <c r="K19" s="1057"/>
      <c r="L19" s="1057"/>
      <c r="M19" s="1057"/>
      <c r="N19" s="1057"/>
      <c r="O19" s="1057"/>
      <c r="P19" s="1057"/>
      <c r="Q19" s="1057"/>
    </row>
    <row r="20" spans="1:17" x14ac:dyDescent="0.25">
      <c r="A20" s="1057"/>
      <c r="B20" s="1057"/>
      <c r="C20" s="1057"/>
      <c r="D20" s="1057"/>
      <c r="E20" s="1057"/>
      <c r="F20" s="1057"/>
      <c r="G20" s="1057"/>
      <c r="H20" s="1057"/>
      <c r="I20" s="1057"/>
      <c r="J20" s="1057"/>
      <c r="K20" s="1057"/>
      <c r="L20" s="1057"/>
      <c r="M20" s="1057"/>
      <c r="N20" s="1057"/>
      <c r="O20" s="1057"/>
      <c r="P20" s="1057"/>
      <c r="Q20" s="1057"/>
    </row>
    <row r="21" spans="1:17" x14ac:dyDescent="0.25">
      <c r="A21" s="1057"/>
      <c r="B21" s="1057"/>
      <c r="C21" s="1057"/>
      <c r="D21" s="1057"/>
      <c r="E21" s="1057"/>
      <c r="F21" s="1057"/>
      <c r="G21" s="1057"/>
      <c r="H21" s="1057"/>
      <c r="I21" s="1057"/>
      <c r="J21" s="1057"/>
      <c r="K21" s="1057"/>
      <c r="L21" s="1057"/>
      <c r="M21" s="1057"/>
      <c r="N21" s="1057"/>
      <c r="O21" s="1057"/>
      <c r="P21" s="1057"/>
      <c r="Q21" s="1057"/>
    </row>
    <row r="22" spans="1:17" x14ac:dyDescent="0.25">
      <c r="A22" s="1057"/>
      <c r="B22" s="1057"/>
      <c r="C22" s="1057"/>
      <c r="D22" s="1057"/>
      <c r="E22" s="1057"/>
      <c r="F22" s="1057"/>
      <c r="G22" s="1057"/>
      <c r="H22" s="1057"/>
      <c r="I22" s="1057"/>
      <c r="J22" s="1057"/>
      <c r="K22" s="1057"/>
      <c r="L22" s="1057"/>
      <c r="M22" s="1057"/>
      <c r="N22" s="1057"/>
      <c r="O22" s="1057"/>
      <c r="P22" s="1057"/>
      <c r="Q22" s="1057"/>
    </row>
    <row r="23" spans="1:17" x14ac:dyDescent="0.25">
      <c r="A23" s="1057"/>
      <c r="B23" s="1057"/>
      <c r="C23" s="1057"/>
      <c r="D23" s="1057"/>
      <c r="E23" s="1057"/>
      <c r="F23" s="1057"/>
      <c r="G23" s="1057"/>
      <c r="H23" s="1057"/>
      <c r="I23" s="1057"/>
      <c r="J23" s="1057"/>
      <c r="K23" s="1057"/>
      <c r="L23" s="1057"/>
      <c r="M23" s="1057"/>
      <c r="N23" s="1057"/>
      <c r="O23" s="1057"/>
      <c r="P23" s="1057"/>
      <c r="Q23" s="1057"/>
    </row>
    <row r="24" spans="1:17" x14ac:dyDescent="0.25">
      <c r="A24" s="1057"/>
      <c r="B24" s="1057"/>
      <c r="C24" s="1057"/>
      <c r="D24" s="1057"/>
      <c r="E24" s="1057"/>
      <c r="F24" s="1057"/>
      <c r="G24" s="1057"/>
      <c r="H24" s="1057"/>
      <c r="I24" s="1057"/>
      <c r="J24" s="1057"/>
      <c r="K24" s="1057"/>
      <c r="L24" s="1057"/>
      <c r="M24" s="1057"/>
      <c r="N24" s="1057"/>
      <c r="O24" s="1057"/>
      <c r="P24" s="1057"/>
      <c r="Q24" s="1057"/>
    </row>
    <row r="25" spans="1:17" x14ac:dyDescent="0.25">
      <c r="A25" s="1057"/>
      <c r="B25" s="1057"/>
      <c r="C25" s="1057"/>
      <c r="D25" s="1057"/>
      <c r="E25" s="1057"/>
      <c r="F25" s="1057"/>
      <c r="G25" s="1057"/>
      <c r="H25" s="1057"/>
      <c r="I25" s="1057"/>
      <c r="J25" s="1057"/>
      <c r="K25" s="1057"/>
      <c r="L25" s="1057"/>
      <c r="M25" s="1057"/>
      <c r="N25" s="1057"/>
      <c r="O25" s="1057"/>
      <c r="P25" s="1057"/>
      <c r="Q25" s="1057"/>
    </row>
    <row r="26" spans="1:17" x14ac:dyDescent="0.25">
      <c r="A26" s="1057"/>
      <c r="B26" s="1057"/>
      <c r="C26" s="1057"/>
      <c r="D26" s="1057"/>
      <c r="E26" s="1057"/>
      <c r="F26" s="1057"/>
      <c r="G26" s="1057"/>
      <c r="H26" s="1057"/>
      <c r="I26" s="1057"/>
      <c r="J26" s="1057"/>
      <c r="K26" s="1057"/>
      <c r="L26" s="1057"/>
      <c r="M26" s="1057"/>
      <c r="N26" s="1057"/>
      <c r="O26" s="1057"/>
      <c r="P26" s="1057"/>
      <c r="Q26" s="1057"/>
    </row>
    <row r="27" spans="1:17" x14ac:dyDescent="0.25">
      <c r="A27" s="1057"/>
      <c r="B27" s="1057"/>
      <c r="C27" s="1057"/>
      <c r="D27" s="1057"/>
      <c r="E27" s="1057"/>
      <c r="F27" s="1057"/>
      <c r="G27" s="1057"/>
      <c r="H27" s="1057"/>
      <c r="I27" s="1057"/>
      <c r="J27" s="1057"/>
      <c r="K27" s="1057"/>
      <c r="L27" s="1057"/>
      <c r="M27" s="1057"/>
      <c r="N27" s="1057"/>
      <c r="O27" s="1057"/>
      <c r="P27" s="1057"/>
      <c r="Q27" s="1057"/>
    </row>
    <row r="28" spans="1:17" x14ac:dyDescent="0.25">
      <c r="A28" s="1057"/>
      <c r="B28" s="1057"/>
      <c r="C28" s="1057"/>
      <c r="D28" s="1057"/>
      <c r="E28" s="1057"/>
      <c r="F28" s="1057"/>
      <c r="G28" s="1057"/>
      <c r="H28" s="1057"/>
      <c r="I28" s="1057"/>
      <c r="J28" s="1057"/>
      <c r="K28" s="1057"/>
      <c r="L28" s="1057"/>
      <c r="M28" s="1057"/>
      <c r="N28" s="1057"/>
      <c r="O28" s="1057"/>
      <c r="P28" s="1057"/>
      <c r="Q28" s="1057"/>
    </row>
    <row r="29" spans="1:17" x14ac:dyDescent="0.25">
      <c r="A29" s="1057"/>
      <c r="B29" s="1057"/>
      <c r="C29" s="1057"/>
      <c r="D29" s="1057"/>
      <c r="E29" s="1057"/>
      <c r="F29" s="1057"/>
      <c r="G29" s="1057"/>
      <c r="H29" s="1057"/>
      <c r="I29" s="1057"/>
      <c r="J29" s="1057"/>
      <c r="K29" s="1057"/>
      <c r="L29" s="1057"/>
      <c r="M29" s="1057"/>
      <c r="N29" s="1057"/>
      <c r="O29" s="1057"/>
      <c r="P29" s="1057"/>
      <c r="Q29" s="1057"/>
    </row>
    <row r="36" spans="1:1" ht="18.75" x14ac:dyDescent="0.3">
      <c r="A36" s="1092" t="s">
        <v>903</v>
      </c>
    </row>
  </sheetData>
  <mergeCells count="4">
    <mergeCell ref="A1:H2"/>
    <mergeCell ref="B5:Q5"/>
    <mergeCell ref="B6:I6"/>
    <mergeCell ref="J6:Q6"/>
  </mergeCells>
  <hyperlinks>
    <hyperlink ref="A3" location="SOMMAIRE!A1" display="Retour Sommaire"/>
  </hyperlink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
  <sheetViews>
    <sheetView showGridLines="0" zoomScaleNormal="100" workbookViewId="0">
      <selection sqref="A1:H2"/>
    </sheetView>
  </sheetViews>
  <sheetFormatPr baseColWidth="10" defaultRowHeight="15" x14ac:dyDescent="0.25"/>
  <cols>
    <col min="1" max="1" width="35.7109375" style="219" customWidth="1"/>
    <col min="2" max="27" width="8.7109375" style="219" customWidth="1"/>
    <col min="28" max="29" width="7.42578125" style="219" bestFit="1" customWidth="1"/>
    <col min="30" max="16384" width="11.42578125" style="219"/>
  </cols>
  <sheetData>
    <row r="1" spans="1:27" customFormat="1" ht="15" customHeight="1" x14ac:dyDescent="0.25">
      <c r="A1" s="1714" t="s">
        <v>1037</v>
      </c>
      <c r="B1" s="1714"/>
      <c r="C1" s="1714"/>
      <c r="D1" s="1714"/>
      <c r="E1" s="1714"/>
      <c r="F1" s="1714"/>
      <c r="G1" s="1714"/>
      <c r="H1" s="1714"/>
    </row>
    <row r="2" spans="1:27" customFormat="1" ht="15" customHeight="1" x14ac:dyDescent="0.25">
      <c r="A2" s="1714"/>
      <c r="B2" s="1714"/>
      <c r="C2" s="1714"/>
      <c r="D2" s="1714"/>
      <c r="E2" s="1714"/>
      <c r="F2" s="1714"/>
      <c r="G2" s="1714"/>
      <c r="H2" s="1714"/>
    </row>
    <row r="3" spans="1:27" x14ac:dyDescent="0.25">
      <c r="A3" s="2" t="s">
        <v>901</v>
      </c>
      <c r="J3"/>
      <c r="K3"/>
      <c r="L3"/>
      <c r="M3"/>
      <c r="N3"/>
      <c r="O3"/>
    </row>
    <row r="4" spans="1:27" x14ac:dyDescent="0.25">
      <c r="A4" s="2"/>
    </row>
    <row r="5" spans="1:27" s="1065" customFormat="1" ht="15" customHeight="1" x14ac:dyDescent="0.25">
      <c r="A5" s="1724"/>
      <c r="B5" s="1603">
        <v>2015</v>
      </c>
      <c r="C5" s="1721">
        <v>2016</v>
      </c>
      <c r="D5" s="1722"/>
      <c r="E5" s="1722"/>
      <c r="F5" s="1723"/>
      <c r="G5" s="1721">
        <v>2017</v>
      </c>
      <c r="H5" s="1722">
        <v>2017</v>
      </c>
      <c r="I5" s="1722">
        <v>2017</v>
      </c>
      <c r="J5" s="1723">
        <v>2017</v>
      </c>
      <c r="K5" s="1721">
        <v>2018</v>
      </c>
      <c r="L5" s="1722">
        <v>2018</v>
      </c>
      <c r="M5" s="1722">
        <v>2018</v>
      </c>
      <c r="N5" s="1723">
        <v>2018</v>
      </c>
      <c r="O5" s="1721">
        <v>2019</v>
      </c>
      <c r="P5" s="1722">
        <v>2019</v>
      </c>
      <c r="Q5" s="1722">
        <v>2019</v>
      </c>
      <c r="R5" s="1723">
        <v>2019</v>
      </c>
      <c r="S5" s="1721">
        <v>2020</v>
      </c>
      <c r="T5" s="1722">
        <v>2020</v>
      </c>
      <c r="U5" s="1722">
        <v>2020</v>
      </c>
      <c r="V5" s="1723">
        <v>2020</v>
      </c>
      <c r="W5" s="1721">
        <v>2021</v>
      </c>
      <c r="X5" s="1722">
        <v>2021</v>
      </c>
      <c r="Y5" s="1722">
        <v>2021</v>
      </c>
      <c r="Z5" s="1723">
        <v>2021</v>
      </c>
    </row>
    <row r="6" spans="1:27" s="1065" customFormat="1" ht="15" customHeight="1" x14ac:dyDescent="0.25">
      <c r="A6" s="1724"/>
      <c r="B6" s="1604" t="s">
        <v>519</v>
      </c>
      <c r="C6" s="1604" t="s">
        <v>520</v>
      </c>
      <c r="D6" s="1604" t="s">
        <v>521</v>
      </c>
      <c r="E6" s="1604" t="s">
        <v>522</v>
      </c>
      <c r="F6" s="1604" t="s">
        <v>519</v>
      </c>
      <c r="G6" s="1604" t="s">
        <v>520</v>
      </c>
      <c r="H6" s="1604" t="s">
        <v>521</v>
      </c>
      <c r="I6" s="1604" t="s">
        <v>522</v>
      </c>
      <c r="J6" s="1604" t="s">
        <v>519</v>
      </c>
      <c r="K6" s="1604" t="s">
        <v>520</v>
      </c>
      <c r="L6" s="1604" t="s">
        <v>521</v>
      </c>
      <c r="M6" s="1604" t="s">
        <v>522</v>
      </c>
      <c r="N6" s="1604" t="s">
        <v>519</v>
      </c>
      <c r="O6" s="1604" t="s">
        <v>520</v>
      </c>
      <c r="P6" s="1604" t="s">
        <v>521</v>
      </c>
      <c r="Q6" s="1604" t="s">
        <v>522</v>
      </c>
      <c r="R6" s="1604" t="s">
        <v>519</v>
      </c>
      <c r="S6" s="1605" t="s">
        <v>520</v>
      </c>
      <c r="T6" s="1604" t="s">
        <v>521</v>
      </c>
      <c r="U6" s="1604" t="s">
        <v>522</v>
      </c>
      <c r="V6" s="1606" t="s">
        <v>519</v>
      </c>
      <c r="W6" s="1607" t="s">
        <v>520</v>
      </c>
      <c r="X6" s="1604" t="s">
        <v>521</v>
      </c>
      <c r="Y6" s="1604" t="s">
        <v>522</v>
      </c>
      <c r="Z6" s="1607" t="s">
        <v>519</v>
      </c>
    </row>
    <row r="7" spans="1:27" s="1078" customFormat="1" ht="15" customHeight="1" x14ac:dyDescent="0.25">
      <c r="A7" s="1608" t="s">
        <v>497</v>
      </c>
      <c r="B7" s="1609"/>
      <c r="C7" s="1610"/>
      <c r="D7" s="1610"/>
      <c r="E7" s="1610"/>
      <c r="F7" s="1611"/>
      <c r="G7" s="1610"/>
      <c r="H7" s="1610"/>
      <c r="I7" s="1610"/>
      <c r="J7" s="1611"/>
      <c r="K7" s="1610"/>
      <c r="L7" s="1610"/>
      <c r="M7" s="1610"/>
      <c r="N7" s="1611"/>
      <c r="O7" s="1612"/>
      <c r="P7" s="1610"/>
      <c r="Q7" s="1610"/>
      <c r="R7" s="1613"/>
      <c r="S7" s="1610"/>
      <c r="T7" s="1610"/>
      <c r="U7" s="1610"/>
      <c r="V7" s="1610"/>
      <c r="W7" s="1612"/>
      <c r="X7" s="1610"/>
      <c r="Y7" s="1610"/>
      <c r="Z7" s="1613"/>
    </row>
    <row r="8" spans="1:27" s="1078" customFormat="1" ht="30.75" customHeight="1" x14ac:dyDescent="0.25">
      <c r="A8" s="1614" t="s">
        <v>523</v>
      </c>
      <c r="B8" s="1615">
        <v>1470.26933755</v>
      </c>
      <c r="C8" s="1616">
        <v>1853.246057584</v>
      </c>
      <c r="D8" s="1616">
        <v>1621.3441945898799</v>
      </c>
      <c r="E8" s="1616">
        <v>1555.57036366844</v>
      </c>
      <c r="F8" s="1617">
        <v>1407.5943952314901</v>
      </c>
      <c r="G8" s="1616">
        <v>1443.3652010685801</v>
      </c>
      <c r="H8" s="1616">
        <v>1359.46791061149</v>
      </c>
      <c r="I8" s="1616">
        <v>1407.5803183180101</v>
      </c>
      <c r="J8" s="1617">
        <v>1186</v>
      </c>
      <c r="K8" s="1618">
        <v>1452.5858558786501</v>
      </c>
      <c r="L8" s="1616">
        <v>1527.3469455700799</v>
      </c>
      <c r="M8" s="1616">
        <v>1515.4042752633898</v>
      </c>
      <c r="N8" s="1617">
        <v>1315.69812574873</v>
      </c>
      <c r="O8" s="1619">
        <v>1534.4771316215899</v>
      </c>
      <c r="P8" s="1620">
        <v>1647.4508848511998</v>
      </c>
      <c r="Q8" s="1620">
        <v>1817.3005390041501</v>
      </c>
      <c r="R8" s="1621">
        <v>1409.8299663704001</v>
      </c>
      <c r="S8" s="1620">
        <v>1899.1208718696901</v>
      </c>
      <c r="T8" s="1620">
        <v>1698.9482707644902</v>
      </c>
      <c r="U8" s="1620">
        <v>1694.4205547435899</v>
      </c>
      <c r="V8" s="1620">
        <v>1574.8017569271499</v>
      </c>
      <c r="W8" s="1619">
        <v>1747.5020171646099</v>
      </c>
      <c r="X8" s="1620">
        <v>1674.0761169480797</v>
      </c>
      <c r="Y8" s="1620">
        <v>1694.38640181146</v>
      </c>
      <c r="Z8" s="1621">
        <v>1443.5493738248001</v>
      </c>
    </row>
    <row r="9" spans="1:27" s="1078" customFormat="1" ht="15" customHeight="1" x14ac:dyDescent="0.25">
      <c r="A9" s="1614" t="s">
        <v>524</v>
      </c>
      <c r="B9" s="1615">
        <v>378.34864099999999</v>
      </c>
      <c r="C9" s="1616">
        <v>352.77579799999995</v>
      </c>
      <c r="D9" s="1616">
        <v>366.16217599999993</v>
      </c>
      <c r="E9" s="1616">
        <v>346.64126700000003</v>
      </c>
      <c r="F9" s="1617">
        <v>374.90172000000001</v>
      </c>
      <c r="G9" s="1616">
        <v>353.59146000000004</v>
      </c>
      <c r="H9" s="1616">
        <v>231.09411999999998</v>
      </c>
      <c r="I9" s="1616">
        <v>178.62603200000001</v>
      </c>
      <c r="J9" s="1617">
        <v>180</v>
      </c>
      <c r="K9" s="1618">
        <v>205.61913600000003</v>
      </c>
      <c r="L9" s="1616">
        <v>167.57380899999998</v>
      </c>
      <c r="M9" s="1616">
        <v>184.32623799999999</v>
      </c>
      <c r="N9" s="1617">
        <v>221.33438099999998</v>
      </c>
      <c r="O9" s="1619">
        <v>179.65370200000001</v>
      </c>
      <c r="P9" s="1620">
        <v>191.52668500000001</v>
      </c>
      <c r="Q9" s="1620">
        <v>274.73793800000004</v>
      </c>
      <c r="R9" s="1621">
        <v>242.49788899999999</v>
      </c>
      <c r="S9" s="1620">
        <v>466.16203100000001</v>
      </c>
      <c r="T9" s="1620">
        <v>403.10494900000003</v>
      </c>
      <c r="U9" s="1620">
        <v>336.54432099999997</v>
      </c>
      <c r="V9" s="1620">
        <v>314.461364</v>
      </c>
      <c r="W9" s="1619">
        <v>284.44891000000001</v>
      </c>
      <c r="X9" s="1620">
        <v>208.63105300000001</v>
      </c>
      <c r="Y9" s="1620">
        <v>206.531228</v>
      </c>
      <c r="Z9" s="1621">
        <v>176.56438100000003</v>
      </c>
      <c r="AA9" s="1622"/>
    </row>
    <row r="10" spans="1:27" s="1078" customFormat="1" ht="15" customHeight="1" x14ac:dyDescent="0.25">
      <c r="A10" s="1608" t="s">
        <v>300</v>
      </c>
      <c r="B10" s="1623"/>
      <c r="C10" s="1624"/>
      <c r="D10" s="1624"/>
      <c r="E10" s="1624"/>
      <c r="F10" s="1625"/>
      <c r="G10" s="1624"/>
      <c r="H10" s="1624"/>
      <c r="I10" s="1624"/>
      <c r="J10" s="1625"/>
      <c r="K10" s="1624"/>
      <c r="L10" s="1624"/>
      <c r="M10" s="1624"/>
      <c r="N10" s="1625"/>
      <c r="O10" s="1626"/>
      <c r="P10" s="1624"/>
      <c r="Q10" s="1624"/>
      <c r="R10" s="1625"/>
      <c r="S10" s="1624"/>
      <c r="T10" s="1624"/>
      <c r="U10" s="1624"/>
      <c r="V10" s="1624"/>
      <c r="W10" s="1626"/>
      <c r="X10" s="1624"/>
      <c r="Y10" s="1624"/>
      <c r="Z10" s="1625"/>
    </row>
    <row r="11" spans="1:27" s="1078" customFormat="1" ht="28.5" customHeight="1" x14ac:dyDescent="0.25">
      <c r="A11" s="1614" t="s">
        <v>525</v>
      </c>
      <c r="B11" s="1615">
        <v>97.659987304400019</v>
      </c>
      <c r="C11" s="1616">
        <v>113.66275012600001</v>
      </c>
      <c r="D11" s="1616">
        <v>119.68404788799999</v>
      </c>
      <c r="E11" s="1616">
        <v>115.12949726400001</v>
      </c>
      <c r="F11" s="1617">
        <v>89.100160813000002</v>
      </c>
      <c r="G11" s="1616">
        <v>95.932772883999988</v>
      </c>
      <c r="H11" s="1616">
        <v>89.675683995</v>
      </c>
      <c r="I11" s="1616">
        <v>81.737668518000007</v>
      </c>
      <c r="J11" s="1617">
        <v>71</v>
      </c>
      <c r="K11" s="1618">
        <v>65.614098524200003</v>
      </c>
      <c r="L11" s="1616">
        <v>64.120205611119999</v>
      </c>
      <c r="M11" s="1616">
        <v>62.050234777030006</v>
      </c>
      <c r="N11" s="1617">
        <v>61.445268732779994</v>
      </c>
      <c r="O11" s="1618">
        <v>72.805189572380016</v>
      </c>
      <c r="P11" s="1616">
        <v>85.191666485910005</v>
      </c>
      <c r="Q11" s="1616">
        <v>92.669692656399988</v>
      </c>
      <c r="R11" s="1617">
        <v>72.404653421219976</v>
      </c>
      <c r="S11" s="1616">
        <v>78.316818334229978</v>
      </c>
      <c r="T11" s="1616">
        <v>73.155485639269997</v>
      </c>
      <c r="U11" s="1616">
        <v>70.313112340030003</v>
      </c>
      <c r="V11" s="1616">
        <v>79.548295692940002</v>
      </c>
      <c r="W11" s="1618">
        <v>69.898546231910004</v>
      </c>
      <c r="X11" s="1616">
        <v>65.814313035200001</v>
      </c>
      <c r="Y11" s="1616">
        <v>67.706622965299999</v>
      </c>
      <c r="Z11" s="1617">
        <v>60.354554223169991</v>
      </c>
    </row>
    <row r="12" spans="1:27" s="1078" customFormat="1" ht="15" customHeight="1" x14ac:dyDescent="0.25">
      <c r="A12" s="1614" t="s">
        <v>524</v>
      </c>
      <c r="B12" s="1615">
        <v>36.102565000000006</v>
      </c>
      <c r="C12" s="1616">
        <v>40.628219999999999</v>
      </c>
      <c r="D12" s="1616">
        <v>47.986963000000003</v>
      </c>
      <c r="E12" s="1616">
        <v>47.292313999999998</v>
      </c>
      <c r="F12" s="1617">
        <v>51.510654999999993</v>
      </c>
      <c r="G12" s="1616">
        <v>68.778742000000008</v>
      </c>
      <c r="H12" s="1616">
        <v>22.579720999999999</v>
      </c>
      <c r="I12" s="1616">
        <v>23.554902000000002</v>
      </c>
      <c r="J12" s="1617">
        <v>22</v>
      </c>
      <c r="K12" s="1618">
        <v>28.152954999999999</v>
      </c>
      <c r="L12" s="1616">
        <v>27.314912</v>
      </c>
      <c r="M12" s="1616">
        <v>22.354478</v>
      </c>
      <c r="N12" s="1627">
        <v>25.519208000000003</v>
      </c>
      <c r="O12" s="1618">
        <v>29.306043999999996</v>
      </c>
      <c r="P12" s="1616">
        <v>20.246535999999999</v>
      </c>
      <c r="Q12" s="1616">
        <v>21.557335000000002</v>
      </c>
      <c r="R12" s="1617">
        <v>18.145112999999998</v>
      </c>
      <c r="S12" s="1616">
        <v>7.5332169999999996</v>
      </c>
      <c r="T12" s="1616">
        <v>9.3896219999999992</v>
      </c>
      <c r="U12" s="1616">
        <v>8.1113669999999995</v>
      </c>
      <c r="V12" s="1616">
        <v>8.8634819999999994</v>
      </c>
      <c r="W12" s="1618">
        <v>13.492622000000001</v>
      </c>
      <c r="X12" s="1616">
        <v>8.7083820000000003</v>
      </c>
      <c r="Y12" s="1616">
        <v>7.5603290000000003</v>
      </c>
      <c r="Z12" s="1617">
        <v>8.6002289999999988</v>
      </c>
    </row>
    <row r="13" spans="1:27" s="1634" customFormat="1" ht="15" customHeight="1" x14ac:dyDescent="0.25">
      <c r="A13" s="1628" t="s">
        <v>214</v>
      </c>
      <c r="B13" s="1629"/>
      <c r="C13" s="1630"/>
      <c r="D13" s="1630"/>
      <c r="E13" s="1630"/>
      <c r="F13" s="1631"/>
      <c r="G13" s="1630"/>
      <c r="H13" s="1630"/>
      <c r="I13" s="1630"/>
      <c r="J13" s="1631"/>
      <c r="K13" s="1630"/>
      <c r="L13" s="1630"/>
      <c r="M13" s="1630"/>
      <c r="N13" s="1631"/>
      <c r="O13" s="1632"/>
      <c r="P13" s="1630"/>
      <c r="Q13" s="1630"/>
      <c r="R13" s="1633"/>
      <c r="S13" s="1630"/>
      <c r="T13" s="1630"/>
      <c r="U13" s="1630"/>
      <c r="V13" s="1630"/>
      <c r="W13" s="1632"/>
      <c r="X13" s="1630"/>
      <c r="Y13" s="1630"/>
      <c r="Z13" s="1633"/>
    </row>
    <row r="14" spans="1:27" s="1078" customFormat="1" ht="30.75" customHeight="1" x14ac:dyDescent="0.25">
      <c r="A14" s="1614" t="s">
        <v>523</v>
      </c>
      <c r="B14" s="1615">
        <v>1567.9293248544</v>
      </c>
      <c r="C14" s="1616">
        <v>1966.90880771</v>
      </c>
      <c r="D14" s="1616">
        <v>1741.0282424778798</v>
      </c>
      <c r="E14" s="1616">
        <v>1670.6998609324401</v>
      </c>
      <c r="F14" s="1617">
        <v>1496.6945560444901</v>
      </c>
      <c r="G14" s="1616">
        <v>1539.2979739525802</v>
      </c>
      <c r="H14" s="1616">
        <v>1449.1435946064901</v>
      </c>
      <c r="I14" s="1616">
        <v>1489.31798683601</v>
      </c>
      <c r="J14" s="1617">
        <v>1235.8101317717098</v>
      </c>
      <c r="K14" s="1618">
        <v>1518.1999544028502</v>
      </c>
      <c r="L14" s="1616">
        <v>1591.4671511811998</v>
      </c>
      <c r="M14" s="1616">
        <v>1577.4545100404198</v>
      </c>
      <c r="N14" s="1617">
        <v>1377.1433944815101</v>
      </c>
      <c r="O14" s="1619">
        <v>1607.2823211939699</v>
      </c>
      <c r="P14" s="1620">
        <v>1732.6425513371098</v>
      </c>
      <c r="Q14" s="1620">
        <v>1909.9702316605501</v>
      </c>
      <c r="R14" s="1621">
        <v>1482.2346197916202</v>
      </c>
      <c r="S14" s="1620">
        <v>1977.4376902039201</v>
      </c>
      <c r="T14" s="1620">
        <v>1772.1037564037601</v>
      </c>
      <c r="U14" s="1620">
        <v>1764.73366708362</v>
      </c>
      <c r="V14" s="1620">
        <v>1654.3500526200899</v>
      </c>
      <c r="W14" s="1619">
        <v>1817.4005633965198</v>
      </c>
      <c r="X14" s="1620">
        <v>1739.8904299832798</v>
      </c>
      <c r="Y14" s="1620">
        <v>1762.0930247767601</v>
      </c>
      <c r="Z14" s="1621">
        <v>1503.9039280479701</v>
      </c>
    </row>
    <row r="15" spans="1:27" s="1078" customFormat="1" ht="15" customHeight="1" x14ac:dyDescent="0.25">
      <c r="A15" s="1614" t="s">
        <v>524</v>
      </c>
      <c r="B15" s="1615">
        <v>414.45120600000001</v>
      </c>
      <c r="C15" s="1616">
        <v>393.40401799999995</v>
      </c>
      <c r="D15" s="1616">
        <v>414.14913899999993</v>
      </c>
      <c r="E15" s="1616">
        <v>393.933581</v>
      </c>
      <c r="F15" s="1617">
        <v>426.412375</v>
      </c>
      <c r="G15" s="1616">
        <v>422.37020200000006</v>
      </c>
      <c r="H15" s="1616">
        <v>253.67384099999998</v>
      </c>
      <c r="I15" s="1616">
        <v>202.18093400000001</v>
      </c>
      <c r="J15" s="1617">
        <v>201.70272199999999</v>
      </c>
      <c r="K15" s="1618">
        <v>233.77209100000002</v>
      </c>
      <c r="L15" s="1616">
        <v>194.88872099999998</v>
      </c>
      <c r="M15" s="1616">
        <v>206.68071599999999</v>
      </c>
      <c r="N15" s="1617">
        <v>246.85358899999997</v>
      </c>
      <c r="O15" s="1618">
        <v>208.959746</v>
      </c>
      <c r="P15" s="1616">
        <v>211.77322100000001</v>
      </c>
      <c r="Q15" s="1616">
        <v>296.29527300000007</v>
      </c>
      <c r="R15" s="1617">
        <v>260.64300199999997</v>
      </c>
      <c r="S15" s="1616">
        <v>473.69524799999999</v>
      </c>
      <c r="T15" s="1616">
        <v>412.49457100000001</v>
      </c>
      <c r="U15" s="1616">
        <v>344.65568799999994</v>
      </c>
      <c r="V15" s="1616">
        <v>323.32484599999998</v>
      </c>
      <c r="W15" s="1618">
        <v>297.941532</v>
      </c>
      <c r="X15" s="1616">
        <v>217.33943500000001</v>
      </c>
      <c r="Y15" s="1616">
        <v>214.09155699999999</v>
      </c>
      <c r="Z15" s="1617">
        <v>185.16461000000004</v>
      </c>
    </row>
    <row r="16" spans="1:27" x14ac:dyDescent="0.25">
      <c r="C16" s="634"/>
    </row>
    <row r="17" spans="3:3" x14ac:dyDescent="0.25">
      <c r="C17" s="1635"/>
    </row>
    <row r="38" spans="1:1" ht="18.75" x14ac:dyDescent="0.3">
      <c r="A38" s="1092" t="s">
        <v>903</v>
      </c>
    </row>
  </sheetData>
  <mergeCells count="8">
    <mergeCell ref="S5:V5"/>
    <mergeCell ref="W5:Z5"/>
    <mergeCell ref="A1:H2"/>
    <mergeCell ref="A5:A6"/>
    <mergeCell ref="C5:F5"/>
    <mergeCell ref="G5:J5"/>
    <mergeCell ref="K5:N5"/>
    <mergeCell ref="O5:R5"/>
  </mergeCells>
  <hyperlinks>
    <hyperlink ref="A3" location="SOMMAIRE!A1" display="Retour Sommaire"/>
  </hyperlinks>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43"/>
  <sheetViews>
    <sheetView showGridLines="0" zoomScaleNormal="100" workbookViewId="0">
      <selection sqref="A1:H2"/>
    </sheetView>
  </sheetViews>
  <sheetFormatPr baseColWidth="10" defaultRowHeight="15" x14ac:dyDescent="0.25"/>
  <cols>
    <col min="1" max="1" width="35.7109375" style="219" customWidth="1"/>
    <col min="2" max="27" width="8.7109375" style="219" customWidth="1"/>
    <col min="28" max="29" width="7.42578125" style="219" bestFit="1" customWidth="1"/>
    <col min="30" max="16384" width="11.42578125" style="219"/>
  </cols>
  <sheetData>
    <row r="1" spans="1:108" customFormat="1" ht="15" customHeight="1" x14ac:dyDescent="0.25">
      <c r="A1" s="1714" t="s">
        <v>1038</v>
      </c>
      <c r="B1" s="1714"/>
      <c r="C1" s="1714"/>
      <c r="D1" s="1714"/>
      <c r="E1" s="1714"/>
      <c r="F1" s="1714"/>
      <c r="G1" s="1714"/>
      <c r="H1" s="1714"/>
      <c r="J1" s="219"/>
      <c r="K1" s="219"/>
      <c r="L1" s="219"/>
      <c r="M1" s="219"/>
      <c r="N1" s="219"/>
      <c r="O1" s="219"/>
      <c r="P1" s="219"/>
    </row>
    <row r="2" spans="1:108" customFormat="1" ht="15" customHeight="1" x14ac:dyDescent="0.25">
      <c r="A2" s="1714"/>
      <c r="B2" s="1714"/>
      <c r="C2" s="1714"/>
      <c r="D2" s="1714"/>
      <c r="E2" s="1714"/>
      <c r="F2" s="1714"/>
      <c r="G2" s="1714"/>
      <c r="H2" s="1714"/>
      <c r="J2" s="219"/>
      <c r="K2" s="219"/>
      <c r="L2" s="219"/>
      <c r="M2" s="219"/>
      <c r="N2" s="219"/>
      <c r="O2" s="219"/>
      <c r="P2" s="219"/>
    </row>
    <row r="3" spans="1:108" x14ac:dyDescent="0.25">
      <c r="A3" s="2" t="s">
        <v>901</v>
      </c>
    </row>
    <row r="4" spans="1:108" x14ac:dyDescent="0.25">
      <c r="A4" s="2"/>
    </row>
    <row r="5" spans="1:108" x14ac:dyDescent="0.25">
      <c r="A5" s="2"/>
    </row>
    <row r="6" spans="1:108" s="1065" customFormat="1" ht="18" customHeight="1" x14ac:dyDescent="0.25">
      <c r="A6" s="1724"/>
      <c r="B6" s="1725" t="s">
        <v>497</v>
      </c>
      <c r="C6" s="1670"/>
      <c r="D6" s="1670"/>
      <c r="E6" s="1670"/>
      <c r="F6" s="1670"/>
      <c r="G6" s="1670"/>
      <c r="H6" s="1670"/>
      <c r="I6" s="1725" t="s">
        <v>300</v>
      </c>
      <c r="J6" s="1670"/>
      <c r="K6" s="1670"/>
      <c r="L6" s="1670"/>
      <c r="M6" s="1670"/>
      <c r="N6" s="1670"/>
      <c r="O6" s="1670"/>
      <c r="P6" s="1725" t="s">
        <v>498</v>
      </c>
      <c r="Q6" s="1670"/>
      <c r="R6" s="1670"/>
      <c r="S6" s="1670"/>
      <c r="T6" s="1670"/>
      <c r="U6" s="1670"/>
      <c r="V6" s="1670"/>
      <c r="W6" s="1725" t="s">
        <v>214</v>
      </c>
      <c r="X6" s="1670"/>
      <c r="Y6" s="1670"/>
      <c r="Z6" s="1670"/>
      <c r="AA6" s="1670"/>
      <c r="AB6" s="1670"/>
      <c r="AC6" s="1726"/>
    </row>
    <row r="7" spans="1:108" s="1065" customFormat="1" ht="15" customHeight="1" x14ac:dyDescent="0.25">
      <c r="A7" s="1724"/>
      <c r="B7" s="1636">
        <v>2015</v>
      </c>
      <c r="C7" s="1636">
        <v>2016</v>
      </c>
      <c r="D7" s="1636">
        <v>2017</v>
      </c>
      <c r="E7" s="1637">
        <v>2018</v>
      </c>
      <c r="F7" s="1636">
        <v>2019</v>
      </c>
      <c r="G7" s="1636">
        <v>2020</v>
      </c>
      <c r="H7" s="1636">
        <v>2021</v>
      </c>
      <c r="I7" s="1636">
        <v>2015</v>
      </c>
      <c r="J7" s="1636">
        <v>2016</v>
      </c>
      <c r="K7" s="1636">
        <v>2017</v>
      </c>
      <c r="L7" s="1636">
        <v>2018</v>
      </c>
      <c r="M7" s="1636">
        <v>2019</v>
      </c>
      <c r="N7" s="1636">
        <v>2020</v>
      </c>
      <c r="O7" s="1636">
        <v>2021</v>
      </c>
      <c r="P7" s="1636">
        <v>2015</v>
      </c>
      <c r="Q7" s="1636">
        <v>2016</v>
      </c>
      <c r="R7" s="1636">
        <v>2017</v>
      </c>
      <c r="S7" s="1636">
        <v>2018</v>
      </c>
      <c r="T7" s="1636">
        <v>2019</v>
      </c>
      <c r="U7" s="1636">
        <v>2020</v>
      </c>
      <c r="V7" s="1636">
        <v>2021</v>
      </c>
      <c r="W7" s="1636">
        <v>2015</v>
      </c>
      <c r="X7" s="1636">
        <v>2016</v>
      </c>
      <c r="Y7" s="1636">
        <v>2017</v>
      </c>
      <c r="Z7" s="1636">
        <v>2018</v>
      </c>
      <c r="AA7" s="1636">
        <v>2019</v>
      </c>
      <c r="AB7" s="1636">
        <v>2020</v>
      </c>
      <c r="AC7" s="1636">
        <v>2021</v>
      </c>
    </row>
    <row r="8" spans="1:108" s="1641" customFormat="1" ht="15" customHeight="1" x14ac:dyDescent="0.25">
      <c r="A8" s="1608" t="s">
        <v>536</v>
      </c>
      <c r="B8" s="1638">
        <v>1703.3432368333999</v>
      </c>
      <c r="C8" s="1638">
        <v>1746.5402552313401</v>
      </c>
      <c r="D8" s="1638">
        <v>1760.2220141477608</v>
      </c>
      <c r="E8" s="1638">
        <v>1802.63732441102</v>
      </c>
      <c r="F8" s="1639">
        <v>1861.33744367178</v>
      </c>
      <c r="G8" s="1638">
        <v>1902.68098965373</v>
      </c>
      <c r="H8" s="1640">
        <v>1976.0426233002604</v>
      </c>
      <c r="I8" s="1638">
        <v>125.78135791620001</v>
      </c>
      <c r="J8" s="1638">
        <v>183.75374752769</v>
      </c>
      <c r="K8" s="1638">
        <v>159.22058914506997</v>
      </c>
      <c r="L8" s="1638">
        <v>173.20443973716996</v>
      </c>
      <c r="M8" s="1638">
        <v>179.70830897888999</v>
      </c>
      <c r="N8" s="1638">
        <v>183.59169528683998</v>
      </c>
      <c r="O8" s="1640">
        <v>187.55920730600948</v>
      </c>
      <c r="P8" s="1638">
        <v>145.70404427732998</v>
      </c>
      <c r="Q8" s="1638">
        <v>96.77752027873359</v>
      </c>
      <c r="R8" s="1638">
        <v>129.44431650454987</v>
      </c>
      <c r="S8" s="1638">
        <v>132.16864868485888</v>
      </c>
      <c r="T8" s="1638">
        <v>134.11465582883682</v>
      </c>
      <c r="U8" s="1638">
        <v>142.32629162064134</v>
      </c>
      <c r="V8" s="1640">
        <v>147.80204400183933</v>
      </c>
      <c r="W8" s="1638">
        <v>1974.82863902693</v>
      </c>
      <c r="X8" s="1638">
        <v>2027.0715230377637</v>
      </c>
      <c r="Y8" s="1638">
        <v>2048.8869197973804</v>
      </c>
      <c r="Z8" s="1638">
        <v>2108.0104128330486</v>
      </c>
      <c r="AA8" s="1638">
        <v>2175.1604084795067</v>
      </c>
      <c r="AB8" s="1638">
        <v>2228.5989765612112</v>
      </c>
      <c r="AC8" s="1640">
        <v>2311.4038746081092</v>
      </c>
    </row>
    <row r="9" spans="1:108" s="1644" customFormat="1" ht="14.25" x14ac:dyDescent="0.25">
      <c r="A9" s="1407" t="s">
        <v>538</v>
      </c>
      <c r="B9" s="1642">
        <v>1417.287928666</v>
      </c>
      <c r="C9" s="1642">
        <v>1459.7302056216101</v>
      </c>
      <c r="D9" s="1642">
        <v>1483.1687710610208</v>
      </c>
      <c r="E9" s="1642">
        <v>1527.3741065064601</v>
      </c>
      <c r="F9" s="1642">
        <v>1561.3647937130399</v>
      </c>
      <c r="G9" s="1642">
        <v>1568.28317318988</v>
      </c>
      <c r="H9" s="1643">
        <v>1639.9440111185554</v>
      </c>
      <c r="I9" s="1642">
        <v>119.77724502090001</v>
      </c>
      <c r="J9" s="1642">
        <v>152.94313440957001</v>
      </c>
      <c r="K9" s="1642">
        <v>129.32258820592995</v>
      </c>
      <c r="L9" s="1642">
        <v>168.22199054416996</v>
      </c>
      <c r="M9" s="1642">
        <v>168.99190920181999</v>
      </c>
      <c r="N9" s="1642">
        <v>173.79489905311999</v>
      </c>
      <c r="O9" s="1643">
        <v>181.91519264533949</v>
      </c>
      <c r="P9" s="1642">
        <v>142.8004244220717</v>
      </c>
      <c r="Q9" s="1642">
        <v>95.140214802492125</v>
      </c>
      <c r="R9" s="1642">
        <v>125.60381686399774</v>
      </c>
      <c r="S9" s="1642">
        <v>130.01335049016936</v>
      </c>
      <c r="T9" s="1642">
        <v>132.16987644684681</v>
      </c>
      <c r="U9" s="1642">
        <v>140.32954104006134</v>
      </c>
      <c r="V9" s="1643">
        <v>146.01137414881015</v>
      </c>
      <c r="W9" s="1642">
        <v>1679.8655981089717</v>
      </c>
      <c r="X9" s="1642">
        <v>1707.8135548336722</v>
      </c>
      <c r="Y9" s="1642">
        <v>1738.0951761309486</v>
      </c>
      <c r="Z9" s="1642">
        <v>1825.6094475407995</v>
      </c>
      <c r="AA9" s="1642">
        <v>1862.5265793617066</v>
      </c>
      <c r="AB9" s="1642">
        <v>1882.4076132830612</v>
      </c>
      <c r="AC9" s="1643">
        <v>1967.8705779127049</v>
      </c>
    </row>
    <row r="10" spans="1:108" s="1644" customFormat="1" ht="15" customHeight="1" x14ac:dyDescent="0.25">
      <c r="A10" s="1407" t="s">
        <v>539</v>
      </c>
      <c r="B10" s="1642">
        <v>252.89946635409999</v>
      </c>
      <c r="C10" s="1642">
        <v>260.54164683202998</v>
      </c>
      <c r="D10" s="1642">
        <v>259.49725711885998</v>
      </c>
      <c r="E10" s="1642">
        <v>253.55245646322999</v>
      </c>
      <c r="F10" s="1642">
        <v>281.87406720215006</v>
      </c>
      <c r="G10" s="1642">
        <v>299.41995679596005</v>
      </c>
      <c r="H10" s="1643">
        <v>299.89517913333998</v>
      </c>
      <c r="I10" s="1642">
        <v>2.2257005843000002</v>
      </c>
      <c r="J10" s="1642">
        <v>28.109307468899999</v>
      </c>
      <c r="K10" s="1642">
        <v>28.589374101079997</v>
      </c>
      <c r="L10" s="1642">
        <v>3.7540596904200001</v>
      </c>
      <c r="M10" s="1642">
        <v>9.9687279035700005</v>
      </c>
      <c r="N10" s="1642">
        <v>8.1278995851999998</v>
      </c>
      <c r="O10" s="1643">
        <v>4.1543020046699999</v>
      </c>
      <c r="P10" s="1642">
        <v>2.8715963292583004</v>
      </c>
      <c r="Q10" s="1642">
        <v>1.6373054762414598</v>
      </c>
      <c r="R10" s="1642">
        <v>3.8404996405521405</v>
      </c>
      <c r="S10" s="1642">
        <v>2.1552981946895207</v>
      </c>
      <c r="T10" s="1642">
        <v>1.9447793819899999</v>
      </c>
      <c r="U10" s="1642">
        <v>1.4795571159799998</v>
      </c>
      <c r="V10" s="1643">
        <v>1.3811401472492002</v>
      </c>
      <c r="W10" s="1642">
        <v>257.99676326765831</v>
      </c>
      <c r="X10" s="1642">
        <v>290.28825977717145</v>
      </c>
      <c r="Y10" s="1642">
        <v>291.92713086049213</v>
      </c>
      <c r="Z10" s="1642">
        <v>259.46181434833949</v>
      </c>
      <c r="AA10" s="1642">
        <v>293.78757448771006</v>
      </c>
      <c r="AB10" s="1642">
        <v>309.02741349714006</v>
      </c>
      <c r="AC10" s="1643">
        <v>305.43062128525918</v>
      </c>
    </row>
    <row r="11" spans="1:108" s="1407" customFormat="1" ht="15" customHeight="1" x14ac:dyDescent="0.25">
      <c r="A11" s="1407" t="s">
        <v>540</v>
      </c>
      <c r="B11" s="1642">
        <v>33.1540520247</v>
      </c>
      <c r="C11" s="1642">
        <v>26.2609018952</v>
      </c>
      <c r="D11" s="1642">
        <v>17.554260197249999</v>
      </c>
      <c r="E11" s="1642">
        <v>21.70480108361</v>
      </c>
      <c r="F11" s="1642">
        <v>18.056380562730002</v>
      </c>
      <c r="G11" s="1642">
        <v>34.900118185059995</v>
      </c>
      <c r="H11" s="1643">
        <v>36.139993142445</v>
      </c>
      <c r="I11" s="1642">
        <v>3.7784123109999999</v>
      </c>
      <c r="J11" s="1642">
        <v>2.6979968935900001</v>
      </c>
      <c r="K11" s="1642">
        <v>1.3053180824300001</v>
      </c>
      <c r="L11" s="1642">
        <v>1.2252478412000001</v>
      </c>
      <c r="M11" s="1642">
        <v>0.74567394862000003</v>
      </c>
      <c r="N11" s="1642">
        <v>1.6641026295199999</v>
      </c>
      <c r="O11" s="1643">
        <v>1.470533326</v>
      </c>
      <c r="P11" s="1642">
        <v>3.1632454999999997E-2</v>
      </c>
      <c r="Q11" s="1642">
        <v>0</v>
      </c>
      <c r="R11" s="1642">
        <v>0</v>
      </c>
      <c r="S11" s="1642">
        <v>0</v>
      </c>
      <c r="T11" s="1642">
        <v>0</v>
      </c>
      <c r="U11" s="1642">
        <v>0.51719346460000004</v>
      </c>
      <c r="V11" s="1643">
        <v>0.40952970578000003</v>
      </c>
      <c r="W11" s="1642">
        <v>36.964096790699998</v>
      </c>
      <c r="X11" s="1642">
        <v>28.958898788790002</v>
      </c>
      <c r="Y11" s="1642">
        <v>18.859578279679997</v>
      </c>
      <c r="Z11" s="1642">
        <v>22.930048924810002</v>
      </c>
      <c r="AA11" s="1642">
        <v>18.802054511350001</v>
      </c>
      <c r="AB11" s="1642">
        <v>37.081414279179995</v>
      </c>
      <c r="AC11" s="1643">
        <v>38.020056174225004</v>
      </c>
      <c r="AD11" s="1644"/>
      <c r="AE11" s="1644"/>
      <c r="AF11" s="1644"/>
      <c r="AG11" s="1644"/>
      <c r="AH11" s="1644"/>
      <c r="AI11" s="1644"/>
      <c r="AJ11" s="1644"/>
      <c r="AK11" s="1644"/>
      <c r="AL11" s="1644"/>
      <c r="AM11" s="1644"/>
      <c r="AN11" s="1644"/>
      <c r="AO11" s="1644"/>
      <c r="AP11" s="1644"/>
      <c r="AQ11" s="1644"/>
      <c r="AR11" s="1644"/>
      <c r="AS11" s="1644"/>
      <c r="AT11" s="1644"/>
      <c r="AU11" s="1644"/>
      <c r="AV11" s="1644"/>
      <c r="AW11" s="1644"/>
      <c r="AX11" s="1644"/>
      <c r="AY11" s="1644"/>
      <c r="AZ11" s="1644"/>
      <c r="BA11" s="1644"/>
      <c r="BB11" s="1644"/>
      <c r="BC11" s="1644"/>
      <c r="BD11" s="1644"/>
      <c r="BE11" s="1644"/>
      <c r="BF11" s="1644"/>
      <c r="BG11" s="1644"/>
      <c r="BH11" s="1644"/>
      <c r="BI11" s="1644"/>
      <c r="BJ11" s="1644"/>
      <c r="BK11" s="1644"/>
      <c r="BL11" s="1644"/>
      <c r="BM11" s="1644"/>
      <c r="BN11" s="1644"/>
      <c r="BO11" s="1644"/>
      <c r="BP11" s="1644"/>
      <c r="BQ11" s="1644"/>
      <c r="BR11" s="1644"/>
      <c r="BS11" s="1644"/>
      <c r="BT11" s="1644"/>
      <c r="BU11" s="1644"/>
      <c r="BV11" s="1644"/>
      <c r="BW11" s="1644"/>
      <c r="BX11" s="1644"/>
      <c r="BY11" s="1644"/>
      <c r="BZ11" s="1644"/>
      <c r="CA11" s="1644"/>
      <c r="CB11" s="1644"/>
      <c r="CC11" s="1644"/>
      <c r="CD11" s="1644"/>
      <c r="CE11" s="1644"/>
      <c r="CF11" s="1644"/>
      <c r="CG11" s="1644"/>
      <c r="CH11" s="1644"/>
      <c r="CI11" s="1644"/>
      <c r="CJ11" s="1644"/>
      <c r="CK11" s="1644"/>
      <c r="CL11" s="1644"/>
      <c r="CM11" s="1644"/>
      <c r="CN11" s="1644"/>
      <c r="CO11" s="1644"/>
      <c r="CP11" s="1644"/>
      <c r="CQ11" s="1644"/>
      <c r="CR11" s="1644"/>
      <c r="CS11" s="1644"/>
      <c r="CT11" s="1644"/>
      <c r="CU11" s="1644"/>
      <c r="CV11" s="1644"/>
      <c r="CW11" s="1644"/>
      <c r="CX11" s="1644"/>
      <c r="CY11" s="1644"/>
      <c r="CZ11" s="1644"/>
      <c r="DA11" s="1644"/>
      <c r="DB11" s="1644"/>
      <c r="DC11" s="1644"/>
      <c r="DD11" s="1644"/>
    </row>
    <row r="12" spans="1:108" s="1407" customFormat="1" ht="14.25" x14ac:dyDescent="0.25">
      <c r="A12" s="1407" t="s">
        <v>541</v>
      </c>
      <c r="B12" s="1642">
        <v>1.7897886E-3</v>
      </c>
      <c r="C12" s="1642">
        <v>7.5008825000000001E-3</v>
      </c>
      <c r="D12" s="1642">
        <v>1.72577063E-3</v>
      </c>
      <c r="E12" s="1642">
        <v>5.9603577200000001E-3</v>
      </c>
      <c r="F12" s="1642">
        <v>4.2202193860000008E-2</v>
      </c>
      <c r="G12" s="1642">
        <v>7.774148283E-2</v>
      </c>
      <c r="H12" s="1643">
        <v>6.3439905919999998E-2</v>
      </c>
      <c r="I12" s="1642">
        <v>0</v>
      </c>
      <c r="J12" s="1642">
        <v>3.3087556300000001E-3</v>
      </c>
      <c r="K12" s="1642">
        <v>3.3087556300000001E-3</v>
      </c>
      <c r="L12" s="1642">
        <v>3.1416613799999998E-3</v>
      </c>
      <c r="M12" s="1642">
        <v>1.9979248800000003E-3</v>
      </c>
      <c r="N12" s="1642">
        <v>4.7940190000000001E-3</v>
      </c>
      <c r="O12" s="1643">
        <v>1.9179330000000001E-2</v>
      </c>
      <c r="P12" s="1642">
        <v>3.91071E-4</v>
      </c>
      <c r="Q12" s="1642">
        <v>0</v>
      </c>
      <c r="R12" s="1642">
        <v>0</v>
      </c>
      <c r="S12" s="1642">
        <v>0</v>
      </c>
      <c r="T12" s="1642">
        <v>0</v>
      </c>
      <c r="U12" s="1642">
        <v>0</v>
      </c>
      <c r="V12" s="1643">
        <v>0</v>
      </c>
      <c r="W12" s="1642">
        <v>2.1808596E-3</v>
      </c>
      <c r="X12" s="1642">
        <v>1.080963813E-2</v>
      </c>
      <c r="Y12" s="1642">
        <v>5.0345262599999999E-3</v>
      </c>
      <c r="Z12" s="1642">
        <v>9.1020191000000007E-3</v>
      </c>
      <c r="AA12" s="1642">
        <v>4.4200118740000009E-2</v>
      </c>
      <c r="AB12" s="1642">
        <v>8.2535501829999997E-2</v>
      </c>
      <c r="AC12" s="1643">
        <v>8.2619235920000006E-2</v>
      </c>
      <c r="AD12" s="1644"/>
      <c r="AE12" s="1644"/>
      <c r="AF12" s="1644"/>
      <c r="AG12" s="1644"/>
      <c r="AH12" s="1644"/>
      <c r="AI12" s="1644"/>
      <c r="AJ12" s="1644"/>
      <c r="AK12" s="1644"/>
      <c r="AL12" s="1644"/>
      <c r="AM12" s="1644"/>
      <c r="AN12" s="1644"/>
      <c r="AO12" s="1644"/>
      <c r="AP12" s="1644"/>
      <c r="AQ12" s="1644"/>
      <c r="AR12" s="1644"/>
      <c r="AS12" s="1644"/>
      <c r="AT12" s="1644"/>
      <c r="AU12" s="1644"/>
      <c r="AV12" s="1644"/>
      <c r="AW12" s="1644"/>
      <c r="AX12" s="1644"/>
      <c r="AY12" s="1644"/>
      <c r="AZ12" s="1644"/>
      <c r="BA12" s="1644"/>
      <c r="BB12" s="1644"/>
      <c r="BC12" s="1644"/>
      <c r="BD12" s="1644"/>
      <c r="BE12" s="1644"/>
      <c r="BF12" s="1644"/>
      <c r="BG12" s="1644"/>
      <c r="BH12" s="1644"/>
      <c r="BI12" s="1644"/>
      <c r="BJ12" s="1644"/>
      <c r="BK12" s="1644"/>
      <c r="BL12" s="1644"/>
      <c r="BM12" s="1644"/>
      <c r="BN12" s="1644"/>
      <c r="BO12" s="1644"/>
      <c r="BP12" s="1644"/>
      <c r="BQ12" s="1644"/>
      <c r="BR12" s="1644"/>
      <c r="BS12" s="1644"/>
      <c r="BT12" s="1644"/>
      <c r="BU12" s="1644"/>
      <c r="BV12" s="1644"/>
      <c r="BW12" s="1644"/>
      <c r="BX12" s="1644"/>
      <c r="BY12" s="1644"/>
      <c r="BZ12" s="1644"/>
      <c r="CA12" s="1644"/>
      <c r="CB12" s="1644"/>
      <c r="CC12" s="1644"/>
      <c r="CD12" s="1644"/>
      <c r="CE12" s="1644"/>
      <c r="CF12" s="1644"/>
      <c r="CG12" s="1644"/>
      <c r="CH12" s="1644"/>
      <c r="CI12" s="1644"/>
      <c r="CJ12" s="1644"/>
      <c r="CK12" s="1644"/>
      <c r="CL12" s="1644"/>
      <c r="CM12" s="1644"/>
      <c r="CN12" s="1644"/>
      <c r="CO12" s="1644"/>
      <c r="CP12" s="1644"/>
      <c r="CQ12" s="1644"/>
      <c r="CR12" s="1644"/>
      <c r="CS12" s="1644"/>
      <c r="CT12" s="1644"/>
      <c r="CU12" s="1644"/>
      <c r="CV12" s="1644"/>
      <c r="CW12" s="1644"/>
      <c r="CX12" s="1644"/>
      <c r="CY12" s="1644"/>
      <c r="CZ12" s="1644"/>
      <c r="DA12" s="1644"/>
      <c r="DB12" s="1644"/>
      <c r="DC12" s="1644"/>
      <c r="DD12" s="1644"/>
    </row>
    <row r="13" spans="1:108" s="1641" customFormat="1" ht="15" customHeight="1" x14ac:dyDescent="0.25">
      <c r="A13" s="1608" t="s">
        <v>542</v>
      </c>
      <c r="B13" s="1638">
        <v>173.04754661490003</v>
      </c>
      <c r="C13" s="1638">
        <v>168.87994460908976</v>
      </c>
      <c r="D13" s="1638">
        <v>142.75355052648015</v>
      </c>
      <c r="E13" s="1638">
        <v>154.23731641062</v>
      </c>
      <c r="F13" s="1638">
        <v>144.79529806196001</v>
      </c>
      <c r="G13" s="1638">
        <v>172.49000428794997</v>
      </c>
      <c r="H13" s="1640">
        <v>176.21098020678249</v>
      </c>
      <c r="I13" s="1638">
        <v>17.7576799733</v>
      </c>
      <c r="J13" s="1638">
        <v>23.730029358050942</v>
      </c>
      <c r="K13" s="1638">
        <v>16.01198589262</v>
      </c>
      <c r="L13" s="1638">
        <v>14.848401082252876</v>
      </c>
      <c r="M13" s="1638">
        <v>13.665851966190742</v>
      </c>
      <c r="N13" s="1638">
        <v>12.648212530277648</v>
      </c>
      <c r="O13" s="1640">
        <v>13.348303757868321</v>
      </c>
      <c r="P13" s="1638">
        <v>3.3456352923699999</v>
      </c>
      <c r="Q13" s="1638">
        <v>1.0300112774615906</v>
      </c>
      <c r="R13" s="1638">
        <v>2.6985898795755574</v>
      </c>
      <c r="S13" s="1638">
        <v>3.8922181189784437</v>
      </c>
      <c r="T13" s="1638">
        <v>3.8417739559110595</v>
      </c>
      <c r="U13" s="1638">
        <v>1.82050148759286</v>
      </c>
      <c r="V13" s="1640">
        <v>1.1609611559871957</v>
      </c>
      <c r="W13" s="1638">
        <v>194.15086188057001</v>
      </c>
      <c r="X13" s="1638">
        <v>193.63998524460231</v>
      </c>
      <c r="Y13" s="1638">
        <v>161.46412629867572</v>
      </c>
      <c r="Z13" s="1638">
        <v>172.97793561185131</v>
      </c>
      <c r="AA13" s="1638">
        <v>162.30292398406181</v>
      </c>
      <c r="AB13" s="1638">
        <v>186.95871830582047</v>
      </c>
      <c r="AC13" s="1640">
        <v>190.720245120638</v>
      </c>
    </row>
    <row r="14" spans="1:108" s="1644" customFormat="1" ht="14.25" x14ac:dyDescent="0.25">
      <c r="A14" s="1407" t="s">
        <v>543</v>
      </c>
      <c r="B14" s="1642">
        <v>69.844488488600007</v>
      </c>
      <c r="C14" s="1642">
        <v>64.172838649989771</v>
      </c>
      <c r="D14" s="1642">
        <v>57.566162949330177</v>
      </c>
      <c r="E14" s="1642">
        <v>69.524353658099997</v>
      </c>
      <c r="F14" s="1642">
        <v>61.416321656099996</v>
      </c>
      <c r="G14" s="1642">
        <v>68.670852766549999</v>
      </c>
      <c r="H14" s="1643">
        <v>67.094864792130011</v>
      </c>
      <c r="I14" s="1642">
        <v>5.8757094016</v>
      </c>
      <c r="J14" s="1642">
        <v>9.7590127092109409</v>
      </c>
      <c r="K14" s="1642">
        <v>6.677709386930001</v>
      </c>
      <c r="L14" s="1642">
        <v>5.4004972696328748</v>
      </c>
      <c r="M14" s="1642">
        <v>5.9549524201207404</v>
      </c>
      <c r="N14" s="1642">
        <v>4.5089463596076467</v>
      </c>
      <c r="O14" s="1643">
        <v>5.5572623125899998</v>
      </c>
      <c r="P14" s="1642">
        <v>0.77575772420000011</v>
      </c>
      <c r="Q14" s="1642">
        <v>0.53730397508796535</v>
      </c>
      <c r="R14" s="1642">
        <v>0.35968336665485717</v>
      </c>
      <c r="S14" s="1642">
        <v>0.73496149769204289</v>
      </c>
      <c r="T14" s="1642">
        <v>0.35587106147999992</v>
      </c>
      <c r="U14" s="1642">
        <v>0.36534316279000001</v>
      </c>
      <c r="V14" s="1643">
        <v>0.2840039149695</v>
      </c>
      <c r="W14" s="1642">
        <v>76.495955614400017</v>
      </c>
      <c r="X14" s="1642">
        <v>74.469155334288672</v>
      </c>
      <c r="Y14" s="1642">
        <v>64.603555702915045</v>
      </c>
      <c r="Z14" s="1642">
        <v>75.659812425424917</v>
      </c>
      <c r="AA14" s="1642">
        <v>67.727145137700745</v>
      </c>
      <c r="AB14" s="1642">
        <v>73.545142288947645</v>
      </c>
      <c r="AC14" s="1643">
        <v>72.936131019689512</v>
      </c>
    </row>
    <row r="15" spans="1:108" s="1644" customFormat="1" ht="14.25" x14ac:dyDescent="0.25">
      <c r="A15" s="1407" t="s">
        <v>544</v>
      </c>
      <c r="B15" s="1642">
        <v>81.929495995800011</v>
      </c>
      <c r="C15" s="1642">
        <v>84.324367759519987</v>
      </c>
      <c r="D15" s="1642">
        <v>72.950563642039995</v>
      </c>
      <c r="E15" s="1642">
        <v>69.342446276230007</v>
      </c>
      <c r="F15" s="1642">
        <v>71.804807333970018</v>
      </c>
      <c r="G15" s="1642">
        <v>90.404200686769997</v>
      </c>
      <c r="H15" s="1643">
        <v>93.985332059252499</v>
      </c>
      <c r="I15" s="1642">
        <v>7.0674609832000002</v>
      </c>
      <c r="J15" s="1642">
        <v>7.4307232948100008</v>
      </c>
      <c r="K15" s="1642">
        <v>5.2241794330899989</v>
      </c>
      <c r="L15" s="1642">
        <v>5.7140664126600003</v>
      </c>
      <c r="M15" s="1642">
        <v>5.1629664925800007</v>
      </c>
      <c r="N15" s="1642">
        <v>6.0195111690400012</v>
      </c>
      <c r="O15" s="1643">
        <v>5.9834037790204899</v>
      </c>
      <c r="P15" s="1642">
        <v>1.2742791943699998</v>
      </c>
      <c r="Q15" s="1642">
        <v>0.27778166421362527</v>
      </c>
      <c r="R15" s="1642">
        <v>0.8398367016806999</v>
      </c>
      <c r="S15" s="1642">
        <v>1.2228416352864007</v>
      </c>
      <c r="T15" s="1642">
        <v>1.1676373961010595</v>
      </c>
      <c r="U15" s="1642">
        <v>0.49105917956285994</v>
      </c>
      <c r="V15" s="1643">
        <v>0.45167327977461708</v>
      </c>
      <c r="W15" s="1642">
        <v>90.271236173369999</v>
      </c>
      <c r="X15" s="1642">
        <v>92.032872718543615</v>
      </c>
      <c r="Y15" s="1642">
        <v>79.014579776810692</v>
      </c>
      <c r="Z15" s="1642">
        <v>76.27935432417641</v>
      </c>
      <c r="AA15" s="1642">
        <v>78.135411222651072</v>
      </c>
      <c r="AB15" s="1642">
        <v>96.914771035372851</v>
      </c>
      <c r="AC15" s="1643">
        <v>100.4204091180476</v>
      </c>
    </row>
    <row r="16" spans="1:108" s="1644" customFormat="1" ht="14.25" x14ac:dyDescent="0.25">
      <c r="A16" s="1407" t="s">
        <v>545</v>
      </c>
      <c r="B16" s="1642">
        <v>21.245257105499999</v>
      </c>
      <c r="C16" s="1642">
        <v>20.35408659258</v>
      </c>
      <c r="D16" s="1642">
        <v>12.219645197609999</v>
      </c>
      <c r="E16" s="1642">
        <v>15.34529648454</v>
      </c>
      <c r="F16" s="1642">
        <v>11.52049793688</v>
      </c>
      <c r="G16" s="1642">
        <v>13.40462946813</v>
      </c>
      <c r="H16" s="1643">
        <v>15.07321154047</v>
      </c>
      <c r="I16" s="1642">
        <v>4.8133661922000002</v>
      </c>
      <c r="J16" s="1642">
        <v>6.5401685790299995</v>
      </c>
      <c r="K16" s="1642">
        <v>4.1099722975999988</v>
      </c>
      <c r="L16" s="1642">
        <v>3.7336964739600003</v>
      </c>
      <c r="M16" s="1642">
        <v>2.5465913034900001</v>
      </c>
      <c r="N16" s="1642">
        <v>2.1196557136300003</v>
      </c>
      <c r="O16" s="1643">
        <v>1.8071755412578299</v>
      </c>
      <c r="P16" s="1642">
        <v>1.2955983738000001</v>
      </c>
      <c r="Q16" s="1642">
        <v>0.21492563815999999</v>
      </c>
      <c r="R16" s="1642">
        <v>1.49906981124</v>
      </c>
      <c r="S16" s="1642">
        <v>1.9343655</v>
      </c>
      <c r="T16" s="1642">
        <v>2.3182654983300002</v>
      </c>
      <c r="U16" s="1642">
        <v>0.96409914523999996</v>
      </c>
      <c r="V16" s="1643">
        <v>0.4252839612430786</v>
      </c>
      <c r="W16" s="1642">
        <v>27.3542216715</v>
      </c>
      <c r="X16" s="1642">
        <v>27.109180809769999</v>
      </c>
      <c r="Y16" s="1642">
        <v>17.82868730645</v>
      </c>
      <c r="Z16" s="1642">
        <v>21.013358458500001</v>
      </c>
      <c r="AA16" s="1642">
        <v>16.385354738700002</v>
      </c>
      <c r="AB16" s="1642">
        <v>16.488384326999999</v>
      </c>
      <c r="AC16" s="1643">
        <v>17.305671042970907</v>
      </c>
    </row>
    <row r="17" spans="1:29" s="1644" customFormat="1" ht="28.5" x14ac:dyDescent="0.25">
      <c r="A17" s="1407" t="s">
        <v>546</v>
      </c>
      <c r="B17" s="1642">
        <v>2.8305025000000001E-2</v>
      </c>
      <c r="C17" s="1642">
        <v>2.8651606999999999E-2</v>
      </c>
      <c r="D17" s="1642">
        <v>1.7178737499999999E-2</v>
      </c>
      <c r="E17" s="1642">
        <v>2.521999175E-2</v>
      </c>
      <c r="F17" s="1642">
        <v>5.3671135010000003E-2</v>
      </c>
      <c r="G17" s="1642">
        <v>1.03213665E-2</v>
      </c>
      <c r="H17" s="1643">
        <v>5.757181493E-2</v>
      </c>
      <c r="I17" s="1642">
        <v>1.1433963E-3</v>
      </c>
      <c r="J17" s="1642">
        <v>1.2477500000000001E-4</v>
      </c>
      <c r="K17" s="1642">
        <v>1.2477500000000001E-4</v>
      </c>
      <c r="L17" s="1642">
        <v>1.4092600000000001E-4</v>
      </c>
      <c r="M17" s="1642">
        <v>1.3417500000000001E-3</v>
      </c>
      <c r="N17" s="1642">
        <v>9.9288000000000002E-5</v>
      </c>
      <c r="O17" s="1643">
        <v>4.6212500000000002E-4</v>
      </c>
      <c r="P17" s="1642">
        <v>0</v>
      </c>
      <c r="Q17" s="1642">
        <v>0</v>
      </c>
      <c r="R17" s="1642">
        <v>0</v>
      </c>
      <c r="S17" s="1642">
        <v>4.9486E-5</v>
      </c>
      <c r="T17" s="1642">
        <v>0</v>
      </c>
      <c r="U17" s="1642">
        <v>0</v>
      </c>
      <c r="V17" s="1643">
        <v>0</v>
      </c>
      <c r="W17" s="1642">
        <v>2.9448421299999999E-2</v>
      </c>
      <c r="X17" s="1642">
        <v>2.8776382E-2</v>
      </c>
      <c r="Y17" s="1642">
        <v>1.73035125E-2</v>
      </c>
      <c r="Z17" s="1642">
        <v>2.5410403750000001E-2</v>
      </c>
      <c r="AA17" s="1642">
        <v>5.5012885010000005E-2</v>
      </c>
      <c r="AB17" s="1642">
        <v>1.0420654499999999E-2</v>
      </c>
      <c r="AC17" s="1643">
        <v>5.803393993E-2</v>
      </c>
    </row>
    <row r="18" spans="1:29" s="1641" customFormat="1" ht="15" customHeight="1" x14ac:dyDescent="0.25">
      <c r="A18" s="1608" t="s">
        <v>336</v>
      </c>
      <c r="B18" s="1638">
        <v>309.1116290562</v>
      </c>
      <c r="C18" s="1638">
        <v>313.96208442448346</v>
      </c>
      <c r="D18" s="1638">
        <v>318.80609770579815</v>
      </c>
      <c r="E18" s="1638">
        <v>342.61708731673997</v>
      </c>
      <c r="F18" s="1638">
        <v>353.47085024205001</v>
      </c>
      <c r="G18" s="1638">
        <v>349.38333206114999</v>
      </c>
      <c r="H18" s="1640">
        <v>354.94870477657253</v>
      </c>
      <c r="I18" s="1638">
        <v>25.304425547999998</v>
      </c>
      <c r="J18" s="1638">
        <v>24.33915117295</v>
      </c>
      <c r="K18" s="1638">
        <v>25.395253751109994</v>
      </c>
      <c r="L18" s="1638">
        <v>24.791279379109998</v>
      </c>
      <c r="M18" s="1638">
        <v>30.199740183150002</v>
      </c>
      <c r="N18" s="1638">
        <v>27.26950002145</v>
      </c>
      <c r="O18" s="1640">
        <v>26.338574451939436</v>
      </c>
      <c r="P18" s="1638">
        <v>14.215639698400004</v>
      </c>
      <c r="Q18" s="1638">
        <v>12.549667741855528</v>
      </c>
      <c r="R18" s="1638">
        <v>12.283967548370461</v>
      </c>
      <c r="S18" s="1638">
        <v>13.177193863868887</v>
      </c>
      <c r="T18" s="1638">
        <v>12.152551200996609</v>
      </c>
      <c r="U18" s="1638">
        <v>12.047146340298859</v>
      </c>
      <c r="V18" s="1640">
        <v>12.213379094024479</v>
      </c>
      <c r="W18" s="1638">
        <v>348.63169430260001</v>
      </c>
      <c r="X18" s="1638">
        <v>350.85090333928895</v>
      </c>
      <c r="Y18" s="1638">
        <v>356.4853190052786</v>
      </c>
      <c r="Z18" s="1638">
        <v>380.58556055971883</v>
      </c>
      <c r="AA18" s="1638">
        <v>395.82314162619662</v>
      </c>
      <c r="AB18" s="1638">
        <v>388.69997842289882</v>
      </c>
      <c r="AC18" s="1640">
        <v>393.50065832253648</v>
      </c>
    </row>
    <row r="19" spans="1:29" s="1644" customFormat="1" ht="14.25" x14ac:dyDescent="0.25">
      <c r="A19" s="1645" t="s">
        <v>547</v>
      </c>
      <c r="B19" s="1642">
        <v>213.71208030880001</v>
      </c>
      <c r="C19" s="1642">
        <v>218.56498122575999</v>
      </c>
      <c r="D19" s="1642">
        <v>231.50232810725998</v>
      </c>
      <c r="E19" s="1642">
        <v>250.09958317749999</v>
      </c>
      <c r="F19" s="1642">
        <v>245.43748448065003</v>
      </c>
      <c r="G19" s="1642">
        <v>248.2341543595</v>
      </c>
      <c r="H19" s="1643">
        <v>242.55645223875001</v>
      </c>
      <c r="I19" s="1642">
        <v>13.250879178900002</v>
      </c>
      <c r="J19" s="1642">
        <v>16.300480226179999</v>
      </c>
      <c r="K19" s="1642">
        <v>16.082699781339997</v>
      </c>
      <c r="L19" s="1642">
        <v>17.229601305909998</v>
      </c>
      <c r="M19" s="1642">
        <v>17.463454856070001</v>
      </c>
      <c r="N19" s="1642">
        <v>17.546635117090002</v>
      </c>
      <c r="O19" s="1643">
        <v>17.954023109589439</v>
      </c>
      <c r="P19" s="1642">
        <v>10.871688158500003</v>
      </c>
      <c r="Q19" s="1642">
        <v>8.8237361151999707</v>
      </c>
      <c r="R19" s="1642">
        <v>8.8415081484256408</v>
      </c>
      <c r="S19" s="1642">
        <v>9.2861625723173891</v>
      </c>
      <c r="T19" s="1642">
        <v>8.38219785720133</v>
      </c>
      <c r="U19" s="1642">
        <v>8.5419845093494953</v>
      </c>
      <c r="V19" s="1643">
        <v>8.6004883103438008</v>
      </c>
      <c r="W19" s="1642">
        <v>237.83464764620001</v>
      </c>
      <c r="X19" s="1642">
        <v>243.68919756713998</v>
      </c>
      <c r="Y19" s="1642">
        <v>256.42653603702564</v>
      </c>
      <c r="Z19" s="1642">
        <v>276.6153470557274</v>
      </c>
      <c r="AA19" s="1642">
        <v>271.28313719392139</v>
      </c>
      <c r="AB19" s="1642">
        <v>274.32277398593948</v>
      </c>
      <c r="AC19" s="1643">
        <v>269.11096365868326</v>
      </c>
    </row>
    <row r="20" spans="1:29" s="1644" customFormat="1" ht="14.25" x14ac:dyDescent="0.25">
      <c r="A20" s="1645" t="s">
        <v>548</v>
      </c>
      <c r="B20" s="1642">
        <v>95.39954874739999</v>
      </c>
      <c r="C20" s="1642">
        <v>95.397103198723471</v>
      </c>
      <c r="D20" s="1642">
        <v>87.303769598538167</v>
      </c>
      <c r="E20" s="1642">
        <v>92.517504139239989</v>
      </c>
      <c r="F20" s="1642">
        <v>108.03336576139999</v>
      </c>
      <c r="G20" s="1642">
        <v>101.14917770165</v>
      </c>
      <c r="H20" s="1643">
        <v>112.3922525378225</v>
      </c>
      <c r="I20" s="1642">
        <v>12.053546369099998</v>
      </c>
      <c r="J20" s="1642">
        <v>8.0386709467700008</v>
      </c>
      <c r="K20" s="1642">
        <v>9.3125539697699971</v>
      </c>
      <c r="L20" s="1642">
        <v>7.5616780731999995</v>
      </c>
      <c r="M20" s="1642">
        <v>12.736285327080001</v>
      </c>
      <c r="N20" s="1642">
        <v>9.7228649043599997</v>
      </c>
      <c r="O20" s="1643">
        <v>8.3845513423499991</v>
      </c>
      <c r="P20" s="1642">
        <v>3.3439515399000013</v>
      </c>
      <c r="Q20" s="1642">
        <v>3.7259316266555564</v>
      </c>
      <c r="R20" s="1642">
        <v>3.4424593999448194</v>
      </c>
      <c r="S20" s="1642">
        <v>3.8910312915514984</v>
      </c>
      <c r="T20" s="1642">
        <v>3.7703533437952794</v>
      </c>
      <c r="U20" s="1642">
        <v>3.5051618309493642</v>
      </c>
      <c r="V20" s="1643">
        <v>3.6128907836806783</v>
      </c>
      <c r="W20" s="1642">
        <v>110.79704665639998</v>
      </c>
      <c r="X20" s="1642">
        <v>107.16170577214902</v>
      </c>
      <c r="Y20" s="1642">
        <v>100.05878296825298</v>
      </c>
      <c r="Z20" s="1642">
        <v>103.97021350399149</v>
      </c>
      <c r="AA20" s="1642">
        <v>124.54000443227527</v>
      </c>
      <c r="AB20" s="1642">
        <v>114.37720443695936</v>
      </c>
      <c r="AC20" s="1643">
        <v>124.38969466385318</v>
      </c>
    </row>
    <row r="21" spans="1:29" s="1641" customFormat="1" ht="15" customHeight="1" x14ac:dyDescent="0.25">
      <c r="A21" s="1608" t="s">
        <v>214</v>
      </c>
      <c r="B21" s="1638">
        <v>2185.5024125045002</v>
      </c>
      <c r="C21" s="1638">
        <v>2229.3822842649133</v>
      </c>
      <c r="D21" s="1638">
        <v>2221.7816623800391</v>
      </c>
      <c r="E21" s="1638">
        <v>2299.49172813838</v>
      </c>
      <c r="F21" s="1638">
        <v>2359.6035919757901</v>
      </c>
      <c r="G21" s="1638">
        <v>2424.5543260028298</v>
      </c>
      <c r="H21" s="1640">
        <v>2507.2023082836154</v>
      </c>
      <c r="I21" s="1638">
        <v>168.84346343750002</v>
      </c>
      <c r="J21" s="1638">
        <v>231.82292805869093</v>
      </c>
      <c r="K21" s="1638">
        <v>200.62782878879995</v>
      </c>
      <c r="L21" s="1638">
        <v>212.84412019853283</v>
      </c>
      <c r="M21" s="1638">
        <v>223.57390112823072</v>
      </c>
      <c r="N21" s="1638">
        <v>223.50940783856763</v>
      </c>
      <c r="O21" s="1640">
        <v>227.24608551581724</v>
      </c>
      <c r="P21" s="1638">
        <v>163.26531926809997</v>
      </c>
      <c r="Q21" s="1638">
        <v>110.35719929805072</v>
      </c>
      <c r="R21" s="1638">
        <v>144.42687393249588</v>
      </c>
      <c r="S21" s="1638">
        <v>149.23806066770621</v>
      </c>
      <c r="T21" s="1638">
        <v>150.10898098574449</v>
      </c>
      <c r="U21" s="1638">
        <v>156.19393944853306</v>
      </c>
      <c r="V21" s="1640">
        <v>161.176384251851</v>
      </c>
      <c r="W21" s="1638">
        <v>2517.6111952101</v>
      </c>
      <c r="X21" s="1638">
        <v>2571.562411621655</v>
      </c>
      <c r="Y21" s="1638">
        <v>2566.8363651013346</v>
      </c>
      <c r="Z21" s="1638">
        <v>2661.5739090046191</v>
      </c>
      <c r="AA21" s="1638">
        <v>2733.2864740897653</v>
      </c>
      <c r="AB21" s="1638">
        <v>2804.2576732899306</v>
      </c>
      <c r="AC21" s="1640">
        <v>2895.624778051284</v>
      </c>
    </row>
    <row r="40" spans="1:108" x14ac:dyDescent="0.2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row>
    <row r="41" spans="1:108" x14ac:dyDescent="0.2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row>
    <row r="43" spans="1:108" ht="18.75" x14ac:dyDescent="0.3">
      <c r="A43" s="1092" t="s">
        <v>903</v>
      </c>
    </row>
  </sheetData>
  <mergeCells count="6">
    <mergeCell ref="W6:AC6"/>
    <mergeCell ref="A1:H2"/>
    <mergeCell ref="A6:A7"/>
    <mergeCell ref="B6:H6"/>
    <mergeCell ref="I6:O6"/>
    <mergeCell ref="P6:V6"/>
  </mergeCells>
  <hyperlinks>
    <hyperlink ref="A3" location="SOMMAIRE!A1" display="Retour Sommaire"/>
  </hyperlinks>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Normal="100" workbookViewId="0">
      <selection sqref="A1:H2"/>
    </sheetView>
  </sheetViews>
  <sheetFormatPr baseColWidth="10" defaultRowHeight="15" x14ac:dyDescent="0.25"/>
  <cols>
    <col min="2" max="2" width="13.85546875" customWidth="1"/>
    <col min="7" max="7" width="16.7109375" customWidth="1"/>
    <col min="11" max="11" width="15.28515625" customWidth="1"/>
  </cols>
  <sheetData>
    <row r="1" spans="1:13" x14ac:dyDescent="0.25">
      <c r="A1" s="1667" t="s">
        <v>1039</v>
      </c>
      <c r="B1" s="1667"/>
      <c r="C1" s="1667"/>
      <c r="D1" s="1667"/>
      <c r="E1" s="1667"/>
      <c r="F1" s="1667"/>
      <c r="G1" s="1667"/>
      <c r="H1" s="1667"/>
    </row>
    <row r="2" spans="1:13" x14ac:dyDescent="0.25">
      <c r="A2" s="1667"/>
      <c r="B2" s="1667"/>
      <c r="C2" s="1667"/>
      <c r="D2" s="1667"/>
      <c r="E2" s="1667"/>
      <c r="F2" s="1667"/>
      <c r="G2" s="1667"/>
      <c r="H2" s="1667"/>
    </row>
    <row r="3" spans="1:13" x14ac:dyDescent="0.25">
      <c r="A3" s="2" t="s">
        <v>901</v>
      </c>
    </row>
    <row r="4" spans="1:13" x14ac:dyDescent="0.25">
      <c r="A4" s="2"/>
    </row>
    <row r="5" spans="1:13" s="1057" customFormat="1" ht="28.5" x14ac:dyDescent="0.25">
      <c r="A5" s="1200"/>
      <c r="B5" s="1646" t="s">
        <v>1040</v>
      </c>
      <c r="C5" s="1646" t="s">
        <v>1041</v>
      </c>
      <c r="D5" s="1646" t="s">
        <v>264</v>
      </c>
      <c r="E5" s="1646" t="s">
        <v>230</v>
      </c>
      <c r="F5" s="1646" t="s">
        <v>240</v>
      </c>
      <c r="G5" s="1646" t="s">
        <v>233</v>
      </c>
      <c r="I5"/>
      <c r="J5"/>
      <c r="K5"/>
      <c r="L5"/>
      <c r="M5"/>
    </row>
    <row r="6" spans="1:13" s="1057" customFormat="1" ht="14.25" x14ac:dyDescent="0.25">
      <c r="A6" s="1647">
        <v>2016</v>
      </c>
      <c r="B6" s="1648">
        <v>0.14113415662401099</v>
      </c>
      <c r="C6" s="1572">
        <v>0.138762841418927</v>
      </c>
      <c r="D6" s="1572">
        <v>0.13712205025321</v>
      </c>
      <c r="E6" s="1572">
        <v>0.149296769962213</v>
      </c>
      <c r="F6" s="1572">
        <v>0.10763123084132699</v>
      </c>
      <c r="G6" s="1572">
        <v>0.12737928828504599</v>
      </c>
      <c r="I6" s="1649"/>
    </row>
    <row r="7" spans="1:13" s="1057" customFormat="1" ht="14.25" x14ac:dyDescent="0.25">
      <c r="A7" s="1647">
        <v>2017</v>
      </c>
      <c r="B7" s="1572">
        <v>0.15021261479246198</v>
      </c>
      <c r="C7" s="1572">
        <v>0.14770823819339399</v>
      </c>
      <c r="D7" s="1572">
        <v>0.141826922917313</v>
      </c>
      <c r="E7" s="1572">
        <v>0.158450924442045</v>
      </c>
      <c r="F7" s="1572">
        <v>0.135987914529517</v>
      </c>
      <c r="G7" s="1572">
        <v>0.126241924540651</v>
      </c>
      <c r="I7" s="1078"/>
    </row>
    <row r="8" spans="1:13" s="1057" customFormat="1" ht="14.25" x14ac:dyDescent="0.25">
      <c r="A8" s="1647">
        <v>2018</v>
      </c>
      <c r="B8" s="1572">
        <v>0.147537735999272</v>
      </c>
      <c r="C8" s="1572">
        <v>0.14564294932517</v>
      </c>
      <c r="D8" s="1572">
        <v>0.14374057812441898</v>
      </c>
      <c r="E8" s="1572">
        <v>0.15526555345342299</v>
      </c>
      <c r="F8" s="1572">
        <v>0.13080969653937902</v>
      </c>
      <c r="G8" s="1572">
        <v>0.12196979544355299</v>
      </c>
      <c r="I8" s="1078"/>
    </row>
    <row r="9" spans="1:13" s="1057" customFormat="1" ht="14.25" x14ac:dyDescent="0.25">
      <c r="A9" s="1647">
        <v>2019</v>
      </c>
      <c r="B9" s="1572">
        <v>0.15020890537493001</v>
      </c>
      <c r="C9" s="1572">
        <v>0.14836636594748401</v>
      </c>
      <c r="D9" s="1572">
        <v>0.15131924443082501</v>
      </c>
      <c r="E9" s="1572">
        <v>0.15023908334453501</v>
      </c>
      <c r="F9" s="1572">
        <v>0.14049999939129398</v>
      </c>
      <c r="G9" s="1572">
        <v>0.12515947947449299</v>
      </c>
      <c r="I9" s="1078"/>
    </row>
    <row r="10" spans="1:13" s="1057" customFormat="1" ht="14.25" x14ac:dyDescent="0.25">
      <c r="A10" s="1647">
        <v>2018</v>
      </c>
      <c r="B10" s="1572">
        <v>0.15806863199200499</v>
      </c>
      <c r="C10" s="1572">
        <v>0.15562882800932398</v>
      </c>
      <c r="D10" s="1572">
        <v>0.15982608813072902</v>
      </c>
      <c r="E10" s="1572">
        <v>0.15431650406074199</v>
      </c>
      <c r="F10" s="1572">
        <v>0.156621765693265</v>
      </c>
      <c r="G10" s="1572">
        <v>0.132297648513066</v>
      </c>
      <c r="I10" s="1078"/>
    </row>
    <row r="11" spans="1:13" s="1057" customFormat="1" ht="14.25" x14ac:dyDescent="0.25">
      <c r="A11" s="1650">
        <v>2019</v>
      </c>
      <c r="B11" s="1651">
        <v>0.15730697321941201</v>
      </c>
      <c r="C11" s="1651">
        <v>0.15497819734172</v>
      </c>
      <c r="D11" s="1651">
        <v>0.16139251957586001</v>
      </c>
      <c r="E11" s="1651">
        <v>0.15202463690720699</v>
      </c>
      <c r="F11" s="1651">
        <v>0.15461600782324</v>
      </c>
      <c r="G11" s="1651">
        <v>0.13246403292797798</v>
      </c>
      <c r="I11" s="1078"/>
    </row>
    <row r="12" spans="1:13" x14ac:dyDescent="0.25">
      <c r="A12" s="1652"/>
      <c r="B12" s="1652"/>
      <c r="C12" s="1652"/>
      <c r="D12" s="1652"/>
      <c r="E12" s="1652"/>
      <c r="F12" s="1652"/>
      <c r="G12" s="1652"/>
      <c r="H12" s="1652"/>
      <c r="I12" s="1652"/>
    </row>
    <row r="13" spans="1:13" x14ac:dyDescent="0.25">
      <c r="A13" s="1653"/>
      <c r="B13" s="1653"/>
      <c r="C13" s="1653"/>
      <c r="D13" s="1653"/>
      <c r="E13" s="1653"/>
      <c r="F13" s="1653"/>
      <c r="G13" s="1653"/>
      <c r="H13" s="1652"/>
      <c r="I13" s="1652"/>
    </row>
    <row r="14" spans="1:13" x14ac:dyDescent="0.25">
      <c r="A14" s="1653"/>
      <c r="B14" s="1653"/>
      <c r="C14" s="1653"/>
      <c r="D14" s="1653"/>
      <c r="E14" s="1653"/>
      <c r="F14" s="1653"/>
      <c r="G14" s="1653"/>
      <c r="H14" s="1652"/>
      <c r="I14" s="1652"/>
    </row>
    <row r="15" spans="1:13" x14ac:dyDescent="0.25">
      <c r="A15" s="1653"/>
      <c r="B15" s="1653"/>
      <c r="C15" s="1653"/>
      <c r="D15" s="1653"/>
      <c r="E15" s="1653"/>
      <c r="F15" s="1653"/>
      <c r="G15" s="1653"/>
      <c r="H15" s="1652"/>
      <c r="I15" s="1652"/>
    </row>
    <row r="16" spans="1:13" x14ac:dyDescent="0.25">
      <c r="A16" s="1653"/>
      <c r="B16" s="1653"/>
      <c r="C16" s="1653"/>
      <c r="D16" s="1653"/>
      <c r="E16" s="1653"/>
      <c r="F16" s="1653"/>
      <c r="G16" s="1653"/>
      <c r="H16" s="1652"/>
      <c r="I16" s="1652"/>
    </row>
    <row r="17" spans="1:9" x14ac:dyDescent="0.25">
      <c r="A17" s="1653"/>
      <c r="B17" s="1653"/>
      <c r="C17" s="1653"/>
      <c r="D17" s="1653"/>
      <c r="E17" s="1653"/>
      <c r="F17" s="1653"/>
      <c r="G17" s="1653"/>
      <c r="H17" s="1652"/>
      <c r="I17" s="1652"/>
    </row>
    <row r="18" spans="1:9" x14ac:dyDescent="0.25">
      <c r="A18" s="1653"/>
      <c r="B18" s="1653"/>
      <c r="C18" s="1653"/>
      <c r="D18" s="1653"/>
      <c r="E18" s="1653"/>
      <c r="F18" s="1653"/>
      <c r="G18" s="1653"/>
      <c r="H18" s="1652"/>
      <c r="I18" s="1652"/>
    </row>
    <row r="19" spans="1:9" x14ac:dyDescent="0.25">
      <c r="A19" s="1653"/>
      <c r="B19" s="1653"/>
      <c r="C19" s="1653"/>
      <c r="D19" s="1653"/>
      <c r="E19" s="1653"/>
      <c r="F19" s="1653"/>
      <c r="G19" s="1653"/>
      <c r="H19" s="1652"/>
      <c r="I19" s="1652"/>
    </row>
    <row r="20" spans="1:9" x14ac:dyDescent="0.25">
      <c r="A20" s="1652"/>
      <c r="B20" s="1652"/>
      <c r="C20" s="1652"/>
      <c r="D20" s="1652"/>
      <c r="E20" s="1652"/>
      <c r="F20" s="1652"/>
      <c r="G20" s="1652"/>
      <c r="H20" s="1652"/>
      <c r="I20" s="1652"/>
    </row>
    <row r="21" spans="1:9" x14ac:dyDescent="0.25">
      <c r="A21" s="1653"/>
      <c r="B21" s="1653"/>
      <c r="C21" s="1653"/>
      <c r="D21" s="1653"/>
      <c r="E21" s="1653"/>
      <c r="F21" s="1653"/>
      <c r="G21" s="1653"/>
      <c r="H21" s="1653"/>
      <c r="I21" s="1653"/>
    </row>
    <row r="22" spans="1:9" x14ac:dyDescent="0.25">
      <c r="A22" s="1653"/>
      <c r="B22" s="1653"/>
      <c r="C22" s="1653"/>
      <c r="D22" s="1653"/>
      <c r="E22" s="1653"/>
      <c r="F22" s="1653"/>
      <c r="G22" s="1653"/>
      <c r="H22" s="1653"/>
      <c r="I22" s="1653"/>
    </row>
    <row r="23" spans="1:9" x14ac:dyDescent="0.25">
      <c r="A23" s="1653"/>
      <c r="B23" s="1653"/>
      <c r="C23" s="1653"/>
      <c r="D23" s="1653"/>
      <c r="E23" s="1653"/>
      <c r="F23" s="1653"/>
      <c r="G23" s="1653"/>
      <c r="H23" s="1653"/>
      <c r="I23" s="1653"/>
    </row>
    <row r="24" spans="1:9" x14ac:dyDescent="0.25">
      <c r="A24" s="1653"/>
      <c r="B24" s="1653"/>
      <c r="C24" s="1653"/>
      <c r="D24" s="1653"/>
      <c r="E24" s="1653"/>
      <c r="F24" s="1653"/>
      <c r="G24" s="1653"/>
      <c r="H24" s="1653"/>
      <c r="I24" s="1653"/>
    </row>
    <row r="25" spans="1:9" x14ac:dyDescent="0.25">
      <c r="A25" s="1653"/>
      <c r="B25" s="1653"/>
      <c r="C25" s="1653"/>
      <c r="D25" s="1653"/>
      <c r="E25" s="1653"/>
      <c r="F25" s="1653"/>
      <c r="G25" s="1653"/>
      <c r="H25" s="1653"/>
      <c r="I25" s="1653"/>
    </row>
    <row r="26" spans="1:9" x14ac:dyDescent="0.25">
      <c r="A26" s="1653"/>
      <c r="B26" s="1653"/>
      <c r="C26" s="1653"/>
      <c r="D26" s="1653"/>
      <c r="E26" s="1653"/>
      <c r="F26" s="1653"/>
      <c r="G26" s="1653"/>
      <c r="H26" s="1653"/>
      <c r="I26" s="1653"/>
    </row>
    <row r="27" spans="1:9" x14ac:dyDescent="0.25">
      <c r="A27" s="1653"/>
      <c r="B27" s="1653"/>
      <c r="C27" s="1653"/>
      <c r="D27" s="1653"/>
      <c r="E27" s="1653"/>
      <c r="F27" s="1653"/>
      <c r="G27" s="1653"/>
      <c r="H27" s="1653"/>
      <c r="I27" s="1653"/>
    </row>
    <row r="36" spans="1:1" ht="18.75" x14ac:dyDescent="0.3">
      <c r="A36" s="1092" t="s">
        <v>1042</v>
      </c>
    </row>
  </sheetData>
  <mergeCells count="1">
    <mergeCell ref="A1:H2"/>
  </mergeCells>
  <hyperlinks>
    <hyperlink ref="A3" location="SOMMAIRE!A1" display="Retour Sommaire"/>
  </hyperlinks>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zoomScaleNormal="100" workbookViewId="0">
      <selection sqref="A1:H2"/>
    </sheetView>
  </sheetViews>
  <sheetFormatPr baseColWidth="10" defaultRowHeight="15" x14ac:dyDescent="0.25"/>
  <cols>
    <col min="4" max="4" width="13.42578125" customWidth="1"/>
    <col min="7" max="7" width="13.7109375" bestFit="1" customWidth="1"/>
    <col min="10" max="10" width="15" bestFit="1" customWidth="1"/>
    <col min="11" max="11" width="26" bestFit="1" customWidth="1"/>
  </cols>
  <sheetData>
    <row r="1" spans="1:13" x14ac:dyDescent="0.25">
      <c r="A1" s="1664" t="s">
        <v>1043</v>
      </c>
      <c r="B1" s="1664"/>
      <c r="C1" s="1664"/>
      <c r="D1" s="1664"/>
      <c r="E1" s="1664"/>
      <c r="F1" s="1664"/>
      <c r="G1" s="1664"/>
      <c r="H1" s="1664"/>
      <c r="J1" s="219"/>
      <c r="K1" s="219"/>
      <c r="L1" s="219"/>
    </row>
    <row r="2" spans="1:13" x14ac:dyDescent="0.25">
      <c r="A2" s="1664"/>
      <c r="B2" s="1664"/>
      <c r="C2" s="1664"/>
      <c r="D2" s="1664"/>
      <c r="E2" s="1664"/>
      <c r="F2" s="1664"/>
      <c r="G2" s="1664"/>
      <c r="H2" s="1664"/>
      <c r="J2" s="219"/>
      <c r="K2" s="219"/>
      <c r="L2" s="219"/>
    </row>
    <row r="3" spans="1:13" x14ac:dyDescent="0.25">
      <c r="A3" s="2" t="s">
        <v>901</v>
      </c>
      <c r="B3" s="219"/>
      <c r="C3" s="219"/>
      <c r="D3" s="219"/>
      <c r="E3" s="219"/>
      <c r="F3" s="219"/>
      <c r="G3" s="219"/>
      <c r="H3" s="219"/>
      <c r="I3" s="219"/>
      <c r="J3" s="219"/>
      <c r="K3" s="219"/>
      <c r="L3" s="219"/>
      <c r="M3" s="219"/>
    </row>
    <row r="4" spans="1:13" x14ac:dyDescent="0.25">
      <c r="A4" s="2"/>
      <c r="B4" s="219"/>
      <c r="C4" s="219"/>
      <c r="D4" s="219"/>
      <c r="E4" s="219"/>
      <c r="F4" s="219"/>
      <c r="G4" s="219"/>
      <c r="H4" s="219"/>
      <c r="I4" s="219"/>
      <c r="J4" s="219"/>
      <c r="K4" s="219"/>
      <c r="L4" s="219"/>
      <c r="M4" s="219"/>
    </row>
    <row r="5" spans="1:13" s="1057" customFormat="1" x14ac:dyDescent="0.25">
      <c r="A5" s="1200" t="s">
        <v>562</v>
      </c>
      <c r="B5" s="1646" t="s">
        <v>233</v>
      </c>
      <c r="C5" s="1646" t="s">
        <v>264</v>
      </c>
      <c r="D5" s="1646" t="s">
        <v>1044</v>
      </c>
      <c r="E5" s="1646" t="s">
        <v>1041</v>
      </c>
      <c r="F5" s="1646" t="s">
        <v>240</v>
      </c>
      <c r="G5" s="1646" t="s">
        <v>230</v>
      </c>
      <c r="J5" s="219"/>
      <c r="K5" s="219"/>
      <c r="L5" s="219"/>
      <c r="M5" s="1065"/>
    </row>
    <row r="6" spans="1:13" s="1057" customFormat="1" x14ac:dyDescent="0.25">
      <c r="A6" s="1647">
        <v>2017</v>
      </c>
      <c r="B6" s="1648">
        <v>5.3087310231664398E-3</v>
      </c>
      <c r="C6" s="1648">
        <v>4.3337331053701503E-3</v>
      </c>
      <c r="D6" s="1648">
        <v>4.1759233982162801E-3</v>
      </c>
      <c r="E6" s="1648">
        <v>4.1388913606909897E-3</v>
      </c>
      <c r="F6" s="1648">
        <v>5.7975963450511703E-3</v>
      </c>
      <c r="G6" s="1648">
        <v>1.9071231991682699E-3</v>
      </c>
      <c r="H6" s="1654"/>
      <c r="J6" s="219"/>
      <c r="K6" s="219"/>
      <c r="L6" s="219"/>
      <c r="M6" s="1065"/>
    </row>
    <row r="7" spans="1:13" s="1057" customFormat="1" x14ac:dyDescent="0.25">
      <c r="A7" s="1647">
        <v>2018</v>
      </c>
      <c r="B7" s="1648">
        <v>6.1313393844275796E-3</v>
      </c>
      <c r="C7" s="1648">
        <v>4.44531852612503E-3</v>
      </c>
      <c r="D7" s="1648">
        <v>4.3357794631018794E-3</v>
      </c>
      <c r="E7" s="1648">
        <v>4.1263908343389397E-3</v>
      </c>
      <c r="F7" s="1648">
        <v>4.4479268125969902E-3</v>
      </c>
      <c r="G7" s="1648">
        <v>1.5954404805435601E-3</v>
      </c>
      <c r="H7" s="1654"/>
      <c r="J7" s="219"/>
      <c r="K7" s="219"/>
      <c r="L7" s="219"/>
      <c r="M7" s="1065"/>
    </row>
    <row r="8" spans="1:13" s="1057" customFormat="1" x14ac:dyDescent="0.25">
      <c r="A8" s="1650">
        <v>2019</v>
      </c>
      <c r="B8" s="1655">
        <v>5.1094662912794398E-3</v>
      </c>
      <c r="C8" s="1655">
        <v>4.2914724623766198E-3</v>
      </c>
      <c r="D8" s="1655">
        <v>3.8133115950349699E-3</v>
      </c>
      <c r="E8" s="1655">
        <v>3.6844199677246699E-3</v>
      </c>
      <c r="F8" s="1655">
        <v>3.6609463713297404E-3</v>
      </c>
      <c r="G8" s="1655">
        <v>1.24255262801134E-3</v>
      </c>
      <c r="H8" s="1654"/>
      <c r="J8" s="219"/>
      <c r="K8" s="219"/>
      <c r="L8" s="219"/>
      <c r="M8" s="1065"/>
    </row>
    <row r="9" spans="1:13" x14ac:dyDescent="0.25">
      <c r="A9" s="219"/>
      <c r="B9" s="219"/>
      <c r="C9" s="219"/>
      <c r="D9" s="219"/>
      <c r="E9" s="219"/>
      <c r="F9" s="219"/>
      <c r="G9" s="219"/>
      <c r="H9" s="219"/>
      <c r="I9" s="219"/>
      <c r="J9" s="219"/>
      <c r="K9" s="219"/>
      <c r="L9" s="219"/>
      <c r="M9" s="219"/>
    </row>
    <row r="10" spans="1:13" x14ac:dyDescent="0.25">
      <c r="A10" s="219"/>
      <c r="H10" s="219"/>
      <c r="I10" s="219"/>
      <c r="J10" s="219"/>
      <c r="K10" s="219"/>
      <c r="L10" s="219"/>
      <c r="M10" s="219"/>
    </row>
    <row r="11" spans="1:13" x14ac:dyDescent="0.25">
      <c r="A11" s="219"/>
      <c r="B11" s="219"/>
      <c r="C11" s="219"/>
      <c r="D11" s="219"/>
      <c r="E11" s="219"/>
      <c r="F11" s="219"/>
      <c r="G11" s="219"/>
      <c r="H11" s="219"/>
      <c r="I11" s="219"/>
      <c r="J11" s="219"/>
      <c r="K11" s="219"/>
      <c r="L11" s="219"/>
      <c r="M11" s="219"/>
    </row>
    <row r="12" spans="1:13" x14ac:dyDescent="0.25">
      <c r="A12" s="219"/>
      <c r="B12" s="219"/>
      <c r="C12" s="219"/>
      <c r="D12" s="219"/>
      <c r="E12" s="219"/>
      <c r="F12" s="219"/>
      <c r="G12" s="219"/>
      <c r="H12" s="219"/>
      <c r="I12" s="219"/>
      <c r="J12" s="219"/>
      <c r="K12" s="219"/>
      <c r="L12" s="219"/>
      <c r="M12" s="219"/>
    </row>
    <row r="13" spans="1:13" x14ac:dyDescent="0.25">
      <c r="A13" s="219"/>
      <c r="B13" s="219"/>
      <c r="C13" s="219"/>
      <c r="D13" s="219"/>
      <c r="E13" s="219"/>
      <c r="F13" s="219"/>
      <c r="G13" s="219"/>
      <c r="H13" s="219"/>
      <c r="I13" s="219"/>
      <c r="J13" s="219"/>
      <c r="K13" s="219"/>
      <c r="L13" s="219"/>
      <c r="M13" s="219"/>
    </row>
    <row r="14" spans="1:13" x14ac:dyDescent="0.25">
      <c r="A14" s="219"/>
      <c r="B14" s="219"/>
      <c r="C14" s="219"/>
      <c r="D14" s="219"/>
      <c r="E14" s="219"/>
      <c r="F14" s="219"/>
      <c r="G14" s="219"/>
      <c r="H14" s="219"/>
      <c r="I14" s="219"/>
      <c r="J14" s="219"/>
      <c r="K14" s="219"/>
      <c r="L14" s="219"/>
      <c r="M14" s="219"/>
    </row>
    <row r="15" spans="1:13" x14ac:dyDescent="0.25">
      <c r="A15" s="219"/>
      <c r="B15" s="219"/>
      <c r="C15" s="219"/>
      <c r="D15" s="219"/>
      <c r="E15" s="219"/>
      <c r="F15" s="219"/>
      <c r="G15" s="219"/>
      <c r="H15" s="219"/>
      <c r="I15" s="219"/>
      <c r="J15" s="219"/>
      <c r="K15" s="219"/>
      <c r="L15" s="219"/>
      <c r="M15" s="219"/>
    </row>
    <row r="16" spans="1:13" x14ac:dyDescent="0.25">
      <c r="A16" s="219"/>
      <c r="B16" s="219"/>
      <c r="C16" s="219"/>
      <c r="D16" s="219"/>
      <c r="E16" s="219"/>
      <c r="F16" s="219"/>
      <c r="G16" s="219"/>
      <c r="H16" s="219"/>
      <c r="I16" s="219"/>
      <c r="J16" s="219"/>
      <c r="K16" s="219"/>
      <c r="L16" s="219"/>
      <c r="M16" s="219"/>
    </row>
    <row r="17" spans="1:13" x14ac:dyDescent="0.25">
      <c r="A17" s="219"/>
      <c r="B17" s="219"/>
      <c r="C17" s="219"/>
      <c r="D17" s="219"/>
      <c r="E17" s="219"/>
      <c r="F17" s="219"/>
      <c r="G17" s="219"/>
      <c r="H17" s="219"/>
      <c r="I17" s="219"/>
      <c r="J17" s="219"/>
      <c r="K17" s="219"/>
      <c r="L17" s="219"/>
      <c r="M17" s="219"/>
    </row>
    <row r="18" spans="1:13" x14ac:dyDescent="0.25">
      <c r="A18" s="219"/>
      <c r="B18" s="219"/>
      <c r="C18" s="219"/>
      <c r="D18" s="219"/>
      <c r="E18" s="219"/>
      <c r="F18" s="219"/>
      <c r="G18" s="219"/>
      <c r="H18" s="219"/>
      <c r="I18" s="219"/>
      <c r="J18" s="219"/>
      <c r="K18" s="219"/>
      <c r="L18" s="219"/>
      <c r="M18" s="219"/>
    </row>
    <row r="19" spans="1:13" x14ac:dyDescent="0.25">
      <c r="A19" s="219"/>
      <c r="B19" s="219"/>
      <c r="C19" s="219"/>
      <c r="D19" s="219"/>
      <c r="E19" s="219"/>
      <c r="F19" s="219"/>
      <c r="G19" s="219"/>
      <c r="H19" s="219"/>
      <c r="I19" s="219"/>
      <c r="J19" s="219"/>
      <c r="K19" s="219"/>
      <c r="L19" s="219"/>
      <c r="M19" s="219"/>
    </row>
    <row r="20" spans="1:13" x14ac:dyDescent="0.25">
      <c r="A20" s="219"/>
      <c r="B20" s="219"/>
      <c r="C20" s="219"/>
      <c r="D20" s="219"/>
      <c r="E20" s="219"/>
      <c r="F20" s="219"/>
      <c r="G20" s="219"/>
      <c r="H20" s="219"/>
      <c r="I20" s="219"/>
      <c r="J20" s="219"/>
      <c r="K20" s="219"/>
      <c r="L20" s="219"/>
      <c r="M20" s="219"/>
    </row>
    <row r="21" spans="1:13" x14ac:dyDescent="0.25">
      <c r="A21" s="219"/>
      <c r="B21" s="219"/>
      <c r="C21" s="219"/>
      <c r="D21" s="219"/>
      <c r="E21" s="219"/>
      <c r="F21" s="219"/>
      <c r="G21" s="219"/>
      <c r="H21" s="219"/>
      <c r="I21" s="219"/>
      <c r="J21" s="219"/>
      <c r="K21" s="219"/>
      <c r="L21" s="219"/>
      <c r="M21" s="219"/>
    </row>
    <row r="22" spans="1:13" x14ac:dyDescent="0.25">
      <c r="A22" s="219"/>
      <c r="B22" s="219"/>
      <c r="C22" s="219"/>
      <c r="D22" s="219"/>
      <c r="E22" s="219"/>
      <c r="F22" s="219"/>
      <c r="G22" s="219"/>
      <c r="H22" s="219"/>
      <c r="I22" s="219"/>
      <c r="J22" s="219"/>
      <c r="K22" s="219"/>
      <c r="L22" s="219"/>
      <c r="M22" s="219"/>
    </row>
    <row r="23" spans="1:13" x14ac:dyDescent="0.25">
      <c r="A23" s="219"/>
      <c r="B23" s="219"/>
      <c r="C23" s="219"/>
      <c r="D23" s="219"/>
      <c r="E23" s="219"/>
      <c r="F23" s="219"/>
      <c r="G23" s="219"/>
      <c r="H23" s="219"/>
      <c r="I23" s="219"/>
      <c r="J23" s="219"/>
      <c r="K23" s="219"/>
      <c r="L23" s="219"/>
      <c r="M23" s="219"/>
    </row>
    <row r="24" spans="1:13" x14ac:dyDescent="0.25">
      <c r="A24" s="219"/>
      <c r="B24" s="219"/>
      <c r="C24" s="219"/>
      <c r="D24" s="219"/>
      <c r="E24" s="219"/>
      <c r="F24" s="219"/>
      <c r="G24" s="219"/>
      <c r="H24" s="219"/>
      <c r="I24" s="219"/>
      <c r="J24" s="219"/>
      <c r="K24" s="219"/>
      <c r="L24" s="219"/>
      <c r="M24" s="219"/>
    </row>
    <row r="25" spans="1:13" x14ac:dyDescent="0.25">
      <c r="A25" s="219"/>
      <c r="B25" s="219"/>
      <c r="C25" s="219"/>
      <c r="D25" s="219"/>
      <c r="E25" s="219"/>
      <c r="F25" s="219"/>
      <c r="G25" s="219"/>
      <c r="H25" s="219"/>
      <c r="I25" s="219"/>
      <c r="J25" s="219"/>
      <c r="K25" s="219"/>
      <c r="L25" s="219"/>
      <c r="M25" s="219"/>
    </row>
    <row r="26" spans="1:13" x14ac:dyDescent="0.25">
      <c r="A26" s="219"/>
      <c r="B26" s="219"/>
      <c r="C26" s="219"/>
      <c r="D26" s="219"/>
      <c r="E26" s="219"/>
      <c r="F26" s="219"/>
      <c r="G26" s="219"/>
      <c r="H26" s="219"/>
      <c r="I26" s="219"/>
      <c r="J26" s="219"/>
      <c r="K26" s="219"/>
      <c r="L26" s="219"/>
      <c r="M26" s="219"/>
    </row>
    <row r="27" spans="1:13" x14ac:dyDescent="0.25">
      <c r="A27" s="219"/>
      <c r="B27" s="219"/>
      <c r="C27" s="219"/>
      <c r="D27" s="219"/>
      <c r="E27" s="219"/>
      <c r="F27" s="219"/>
      <c r="G27" s="219"/>
      <c r="H27" s="219"/>
      <c r="I27" s="219"/>
      <c r="J27" s="219"/>
      <c r="K27" s="219"/>
      <c r="L27" s="219"/>
      <c r="M27" s="219"/>
    </row>
    <row r="28" spans="1:13" x14ac:dyDescent="0.25">
      <c r="A28" s="219"/>
      <c r="B28" s="219"/>
      <c r="C28" s="219"/>
      <c r="D28" s="219"/>
      <c r="E28" s="219"/>
      <c r="F28" s="219"/>
      <c r="G28" s="219"/>
      <c r="H28" s="219"/>
      <c r="I28" s="219"/>
      <c r="J28" s="219"/>
      <c r="K28" s="219"/>
      <c r="L28" s="219"/>
      <c r="M28" s="219"/>
    </row>
    <row r="29" spans="1:13" x14ac:dyDescent="0.25">
      <c r="A29" s="219"/>
      <c r="B29" s="219"/>
      <c r="C29" s="219"/>
      <c r="D29" s="219"/>
      <c r="E29" s="219"/>
      <c r="F29" s="219"/>
      <c r="G29" s="219"/>
      <c r="H29" s="219"/>
      <c r="I29" s="219"/>
      <c r="J29" s="219"/>
      <c r="K29" s="219"/>
      <c r="L29" s="219"/>
      <c r="M29" s="219"/>
    </row>
    <row r="30" spans="1:13" x14ac:dyDescent="0.25">
      <c r="A30" s="219"/>
      <c r="B30" s="219"/>
      <c r="C30" s="219"/>
      <c r="D30" s="219"/>
      <c r="E30" s="219"/>
      <c r="F30" s="219"/>
      <c r="G30" s="219"/>
      <c r="H30" s="219"/>
      <c r="I30" s="219"/>
      <c r="J30" s="219"/>
      <c r="K30" s="219"/>
      <c r="L30" s="219"/>
      <c r="M30" s="219"/>
    </row>
    <row r="31" spans="1:13" ht="18.75" x14ac:dyDescent="0.3">
      <c r="A31" s="1092" t="s">
        <v>1042</v>
      </c>
      <c r="B31" s="219"/>
      <c r="C31" s="219"/>
      <c r="D31" s="219"/>
      <c r="E31" s="219"/>
      <c r="F31" s="219"/>
      <c r="G31" s="219"/>
      <c r="H31" s="219"/>
      <c r="I31" s="219"/>
      <c r="J31" s="219"/>
      <c r="K31" s="219"/>
      <c r="L31" s="219"/>
      <c r="M31" s="219"/>
    </row>
    <row r="32" spans="1:13" x14ac:dyDescent="0.25">
      <c r="A32" s="219"/>
      <c r="B32" s="219"/>
      <c r="C32" s="219"/>
      <c r="D32" s="219"/>
      <c r="E32" s="219"/>
      <c r="F32" s="219"/>
      <c r="G32" s="219"/>
      <c r="H32" s="219"/>
      <c r="I32" s="219"/>
      <c r="J32" s="219"/>
      <c r="K32" s="219"/>
      <c r="L32" s="219"/>
      <c r="M32" s="219"/>
    </row>
    <row r="33" spans="1:13" x14ac:dyDescent="0.25">
      <c r="A33" s="219"/>
      <c r="B33" s="219"/>
      <c r="C33" s="219"/>
      <c r="D33" s="219"/>
      <c r="E33" s="219"/>
      <c r="F33" s="219"/>
      <c r="G33" s="219"/>
      <c r="H33" s="219"/>
      <c r="I33" s="219"/>
      <c r="J33" s="219"/>
      <c r="K33" s="219"/>
      <c r="L33" s="219"/>
      <c r="M33" s="219"/>
    </row>
    <row r="34" spans="1:13" x14ac:dyDescent="0.25">
      <c r="A34" s="219"/>
      <c r="B34" s="219"/>
      <c r="C34" s="219"/>
      <c r="D34" s="219"/>
      <c r="E34" s="219"/>
      <c r="F34" s="219"/>
      <c r="G34" s="219"/>
      <c r="H34" s="219"/>
      <c r="I34" s="219"/>
      <c r="J34" s="219"/>
      <c r="K34" s="219"/>
      <c r="L34" s="219"/>
      <c r="M34" s="219"/>
    </row>
    <row r="35" spans="1:13" x14ac:dyDescent="0.25">
      <c r="A35" s="219"/>
      <c r="B35" s="219"/>
      <c r="C35" s="219"/>
      <c r="D35" s="219"/>
      <c r="E35" s="219"/>
      <c r="F35" s="219"/>
      <c r="G35" s="219"/>
      <c r="H35" s="219"/>
      <c r="I35" s="219"/>
      <c r="J35" s="219"/>
      <c r="K35" s="219"/>
      <c r="L35" s="219"/>
      <c r="M35" s="219"/>
    </row>
    <row r="36" spans="1:13" x14ac:dyDescent="0.25">
      <c r="A36" s="219"/>
      <c r="B36" s="219"/>
      <c r="C36" s="219"/>
      <c r="D36" s="219"/>
      <c r="E36" s="219"/>
      <c r="F36" s="219"/>
      <c r="G36" s="219"/>
      <c r="H36" s="219"/>
      <c r="I36" s="219"/>
      <c r="J36" s="219"/>
      <c r="K36" s="219"/>
      <c r="L36" s="219"/>
      <c r="M36" s="219"/>
    </row>
    <row r="37" spans="1:13" x14ac:dyDescent="0.25">
      <c r="A37" s="219"/>
      <c r="B37" s="219"/>
      <c r="C37" s="219"/>
      <c r="D37" s="219"/>
      <c r="E37" s="219"/>
      <c r="F37" s="219"/>
      <c r="G37" s="219"/>
      <c r="H37" s="219"/>
      <c r="I37" s="219"/>
      <c r="J37" s="219"/>
      <c r="K37" s="219"/>
      <c r="L37" s="219"/>
      <c r="M37" s="219"/>
    </row>
    <row r="38" spans="1:13" x14ac:dyDescent="0.25">
      <c r="A38" s="219"/>
      <c r="B38" s="219"/>
      <c r="C38" s="219"/>
      <c r="D38" s="219"/>
      <c r="E38" s="219"/>
      <c r="F38" s="219"/>
      <c r="G38" s="219"/>
      <c r="H38" s="219"/>
      <c r="I38" s="219"/>
      <c r="J38" s="219"/>
      <c r="K38" s="219"/>
      <c r="L38" s="219"/>
      <c r="M38" s="219"/>
    </row>
  </sheetData>
  <mergeCells count="1">
    <mergeCell ref="A1:H2"/>
  </mergeCells>
  <hyperlinks>
    <hyperlink ref="A3" location="SOMMAIRE!A1" display="Retour Sommaire"/>
  </hyperlinks>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85" zoomScaleNormal="85" workbookViewId="0">
      <selection sqref="A1:H2"/>
    </sheetView>
  </sheetViews>
  <sheetFormatPr baseColWidth="10" defaultRowHeight="15" x14ac:dyDescent="0.25"/>
  <cols>
    <col min="4" max="4" width="13.5703125" customWidth="1"/>
    <col min="10" max="10" width="14.7109375" bestFit="1" customWidth="1"/>
    <col min="11" max="11" width="24.28515625" bestFit="1" customWidth="1"/>
  </cols>
  <sheetData>
    <row r="1" spans="1:12" x14ac:dyDescent="0.25">
      <c r="A1" s="1664" t="s">
        <v>1045</v>
      </c>
      <c r="B1" s="1664"/>
      <c r="C1" s="1664"/>
      <c r="D1" s="1664"/>
      <c r="E1" s="1664"/>
      <c r="F1" s="1664"/>
      <c r="G1" s="1664"/>
      <c r="H1" s="1664"/>
      <c r="J1" s="219"/>
      <c r="K1" s="219"/>
      <c r="L1" s="219"/>
    </row>
    <row r="2" spans="1:12" x14ac:dyDescent="0.25">
      <c r="A2" s="1664"/>
      <c r="B2" s="1664"/>
      <c r="C2" s="1664"/>
      <c r="D2" s="1664"/>
      <c r="E2" s="1664"/>
      <c r="F2" s="1664"/>
      <c r="G2" s="1664"/>
      <c r="H2" s="1664"/>
      <c r="J2" s="219"/>
      <c r="K2" s="219"/>
      <c r="L2" s="219"/>
    </row>
    <row r="3" spans="1:12" x14ac:dyDescent="0.25">
      <c r="A3" s="2" t="s">
        <v>901</v>
      </c>
      <c r="B3" s="219"/>
      <c r="C3" s="219"/>
      <c r="D3" s="219"/>
      <c r="E3" s="219"/>
      <c r="F3" s="219"/>
      <c r="G3" s="219"/>
      <c r="H3" s="219"/>
      <c r="I3" s="219"/>
      <c r="J3" s="219"/>
      <c r="K3" s="219"/>
      <c r="L3" s="219"/>
    </row>
    <row r="4" spans="1:12" x14ac:dyDescent="0.25">
      <c r="A4" s="2"/>
      <c r="B4" s="219"/>
      <c r="C4" s="219"/>
      <c r="D4" s="219"/>
      <c r="E4" s="219"/>
      <c r="F4" s="219"/>
      <c r="G4" s="219"/>
      <c r="H4" s="219"/>
      <c r="I4" s="219"/>
      <c r="J4" s="219"/>
      <c r="K4" s="219"/>
      <c r="L4" s="219"/>
    </row>
    <row r="5" spans="1:12" s="1057" customFormat="1" x14ac:dyDescent="0.25">
      <c r="A5" s="1200" t="s">
        <v>562</v>
      </c>
      <c r="B5" s="1646" t="s">
        <v>233</v>
      </c>
      <c r="C5" s="1646" t="s">
        <v>264</v>
      </c>
      <c r="D5" s="1646" t="s">
        <v>1044</v>
      </c>
      <c r="E5" s="1646" t="s">
        <v>1041</v>
      </c>
      <c r="F5" s="1646" t="s">
        <v>240</v>
      </c>
      <c r="G5" s="1646" t="s">
        <v>230</v>
      </c>
      <c r="H5" s="1065"/>
      <c r="J5" s="219"/>
      <c r="K5" s="219"/>
      <c r="L5" s="219"/>
    </row>
    <row r="6" spans="1:12" s="1057" customFormat="1" x14ac:dyDescent="0.25">
      <c r="A6" s="1647">
        <v>2017</v>
      </c>
      <c r="B6" s="1572">
        <v>7.1025080369066296E-2</v>
      </c>
      <c r="C6" s="1572">
        <v>6.408048434950081E-2</v>
      </c>
      <c r="D6" s="1572">
        <v>5.79129782879194E-2</v>
      </c>
      <c r="E6" s="1572">
        <v>5.6984528624491701E-2</v>
      </c>
      <c r="F6" s="1572">
        <v>7.0876053295555103E-2</v>
      </c>
      <c r="G6" s="1572">
        <v>2.7273357563172496E-2</v>
      </c>
      <c r="H6" s="1065"/>
      <c r="J6" s="219"/>
      <c r="K6" s="219"/>
      <c r="L6" s="219"/>
    </row>
    <row r="7" spans="1:12" s="1057" customFormat="1" x14ac:dyDescent="0.25">
      <c r="A7" s="1647">
        <v>2018</v>
      </c>
      <c r="B7" s="1572">
        <v>8.2716159289089097E-2</v>
      </c>
      <c r="C7" s="1572">
        <v>6.7096460354362397E-2</v>
      </c>
      <c r="D7" s="1572">
        <v>6.08223952710659E-2</v>
      </c>
      <c r="E7" s="1572">
        <v>5.7618907019466106E-2</v>
      </c>
      <c r="F7" s="1572">
        <v>5.8482373043335797E-2</v>
      </c>
      <c r="G7" s="1572">
        <v>2.2182650666164001E-2</v>
      </c>
      <c r="H7" s="1065"/>
      <c r="J7" s="219"/>
      <c r="K7" s="219"/>
      <c r="L7" s="219"/>
    </row>
    <row r="8" spans="1:12" s="1057" customFormat="1" x14ac:dyDescent="0.25">
      <c r="A8" s="1650">
        <v>2019</v>
      </c>
      <c r="B8" s="1651">
        <v>6.8452365298581605E-2</v>
      </c>
      <c r="C8" s="1651">
        <v>6.4045164328054904E-2</v>
      </c>
      <c r="D8" s="1651">
        <v>5.3766608679463E-2</v>
      </c>
      <c r="E8" s="1651">
        <v>5.1074681808935797E-2</v>
      </c>
      <c r="F8" s="1651">
        <v>4.7627272762454702E-2</v>
      </c>
      <c r="G8" s="1651">
        <v>1.7287629070650602E-2</v>
      </c>
      <c r="H8" s="1065"/>
      <c r="J8" s="219"/>
      <c r="K8" s="219"/>
      <c r="L8" s="219"/>
    </row>
    <row r="9" spans="1:12" x14ac:dyDescent="0.25">
      <c r="A9" s="219"/>
      <c r="B9" s="219"/>
      <c r="C9" s="219"/>
      <c r="D9" s="219"/>
      <c r="E9" s="219"/>
      <c r="F9" s="219"/>
      <c r="G9" s="219"/>
      <c r="H9" s="219"/>
      <c r="I9" s="219"/>
      <c r="J9" s="219"/>
      <c r="K9" s="219"/>
      <c r="L9" s="219"/>
    </row>
    <row r="10" spans="1:12" x14ac:dyDescent="0.25">
      <c r="A10" s="219"/>
      <c r="H10" s="219"/>
      <c r="I10" s="219"/>
      <c r="J10" s="219"/>
      <c r="K10" s="219"/>
      <c r="L10" s="219"/>
    </row>
    <row r="11" spans="1:12" x14ac:dyDescent="0.25">
      <c r="A11" s="219"/>
      <c r="B11" s="219"/>
      <c r="C11" s="219"/>
      <c r="D11" s="219"/>
      <c r="E11" s="219"/>
      <c r="F11" s="219"/>
      <c r="G11" s="219"/>
      <c r="H11" s="219"/>
      <c r="I11" s="219"/>
      <c r="J11" s="219"/>
      <c r="K11" s="219"/>
      <c r="L11" s="219"/>
    </row>
    <row r="12" spans="1:12" x14ac:dyDescent="0.25">
      <c r="A12" s="219"/>
      <c r="B12" s="219"/>
      <c r="C12" s="219"/>
      <c r="D12" s="219"/>
      <c r="E12" s="219"/>
      <c r="F12" s="219"/>
      <c r="G12" s="219"/>
      <c r="H12" s="219"/>
      <c r="I12" s="219"/>
      <c r="J12" s="219"/>
      <c r="K12" s="219"/>
      <c r="L12" s="219"/>
    </row>
    <row r="13" spans="1:12" x14ac:dyDescent="0.25">
      <c r="A13" s="219"/>
      <c r="B13" s="219"/>
      <c r="C13" s="219"/>
      <c r="D13" s="219"/>
      <c r="E13" s="219"/>
      <c r="F13" s="219"/>
      <c r="G13" s="219"/>
      <c r="H13" s="219"/>
      <c r="I13" s="219"/>
      <c r="J13" s="219"/>
      <c r="K13" s="219"/>
      <c r="L13" s="219"/>
    </row>
    <row r="14" spans="1:12" x14ac:dyDescent="0.25">
      <c r="A14" s="219"/>
      <c r="B14" s="219"/>
      <c r="C14" s="219"/>
      <c r="D14" s="219"/>
      <c r="E14" s="219"/>
      <c r="F14" s="219"/>
      <c r="G14" s="219"/>
      <c r="H14" s="219"/>
      <c r="I14" s="219"/>
      <c r="J14" s="219"/>
      <c r="K14" s="219"/>
      <c r="L14" s="219"/>
    </row>
    <row r="15" spans="1:12" x14ac:dyDescent="0.25">
      <c r="A15" s="219"/>
      <c r="B15" s="219"/>
      <c r="C15" s="219"/>
      <c r="D15" s="219"/>
      <c r="E15" s="219"/>
      <c r="F15" s="219"/>
      <c r="G15" s="219"/>
      <c r="H15" s="219"/>
      <c r="I15" s="219"/>
      <c r="J15" s="219"/>
      <c r="K15" s="219"/>
      <c r="L15" s="219"/>
    </row>
    <row r="16" spans="1:12" x14ac:dyDescent="0.25">
      <c r="A16" s="219"/>
      <c r="B16" s="219"/>
      <c r="C16" s="219"/>
      <c r="D16" s="219"/>
      <c r="E16" s="219"/>
      <c r="F16" s="219"/>
      <c r="G16" s="219"/>
      <c r="H16" s="219"/>
      <c r="I16" s="219"/>
      <c r="J16" s="219"/>
      <c r="K16" s="219"/>
      <c r="L16" s="219"/>
    </row>
    <row r="17" spans="1:12" x14ac:dyDescent="0.25">
      <c r="A17" s="219"/>
      <c r="B17" s="219"/>
      <c r="C17" s="219"/>
      <c r="D17" s="219"/>
      <c r="E17" s="219"/>
      <c r="F17" s="219"/>
      <c r="G17" s="219"/>
      <c r="H17" s="219"/>
      <c r="I17" s="219"/>
      <c r="J17" s="219"/>
      <c r="K17" s="219"/>
      <c r="L17" s="219"/>
    </row>
    <row r="18" spans="1:12" x14ac:dyDescent="0.25">
      <c r="A18" s="219"/>
      <c r="B18" s="219"/>
      <c r="C18" s="219"/>
      <c r="D18" s="219"/>
      <c r="E18" s="219"/>
      <c r="F18" s="219"/>
      <c r="G18" s="219"/>
      <c r="H18" s="219"/>
      <c r="I18" s="219"/>
      <c r="J18" s="219"/>
      <c r="K18" s="219"/>
      <c r="L18" s="219"/>
    </row>
    <row r="19" spans="1:12" x14ac:dyDescent="0.25">
      <c r="A19" s="219"/>
      <c r="B19" s="219"/>
      <c r="C19" s="219"/>
      <c r="D19" s="219"/>
      <c r="E19" s="219"/>
      <c r="F19" s="219"/>
      <c r="G19" s="219"/>
      <c r="H19" s="219"/>
      <c r="I19" s="219"/>
      <c r="J19" s="219"/>
      <c r="K19" s="219"/>
      <c r="L19" s="219"/>
    </row>
    <row r="20" spans="1:12" x14ac:dyDescent="0.25">
      <c r="A20" s="219"/>
      <c r="B20" s="219"/>
      <c r="C20" s="219"/>
      <c r="D20" s="219"/>
      <c r="E20" s="219"/>
      <c r="F20" s="219"/>
      <c r="G20" s="219"/>
      <c r="H20" s="219"/>
      <c r="I20" s="219"/>
      <c r="J20" s="219"/>
      <c r="K20" s="219"/>
      <c r="L20" s="219"/>
    </row>
    <row r="21" spans="1:12" x14ac:dyDescent="0.25">
      <c r="A21" s="219"/>
      <c r="B21" s="219"/>
      <c r="C21" s="219"/>
      <c r="D21" s="219"/>
      <c r="E21" s="219"/>
      <c r="F21" s="219"/>
      <c r="G21" s="219"/>
      <c r="H21" s="219"/>
      <c r="I21" s="219"/>
      <c r="J21" s="219"/>
      <c r="K21" s="219"/>
      <c r="L21" s="219"/>
    </row>
    <row r="22" spans="1:12" x14ac:dyDescent="0.25">
      <c r="A22" s="219"/>
      <c r="B22" s="219"/>
      <c r="C22" s="219"/>
      <c r="D22" s="219"/>
      <c r="E22" s="219"/>
      <c r="F22" s="219"/>
      <c r="G22" s="219"/>
      <c r="H22" s="219"/>
      <c r="I22" s="219"/>
      <c r="J22" s="219"/>
      <c r="K22" s="219"/>
      <c r="L22" s="219"/>
    </row>
    <row r="23" spans="1:12" x14ac:dyDescent="0.25">
      <c r="A23" s="219"/>
      <c r="B23" s="219"/>
      <c r="C23" s="219"/>
      <c r="D23" s="219"/>
      <c r="E23" s="219"/>
      <c r="F23" s="219"/>
      <c r="G23" s="219"/>
      <c r="H23" s="219"/>
      <c r="I23" s="219"/>
      <c r="J23" s="219"/>
      <c r="K23" s="219"/>
      <c r="L23" s="219"/>
    </row>
    <row r="24" spans="1:12" x14ac:dyDescent="0.25">
      <c r="A24" s="219"/>
      <c r="B24" s="219"/>
      <c r="C24" s="219"/>
      <c r="D24" s="219"/>
      <c r="E24" s="219"/>
      <c r="F24" s="219"/>
      <c r="G24" s="219"/>
      <c r="H24" s="219"/>
      <c r="I24" s="219"/>
      <c r="J24" s="219"/>
      <c r="K24" s="219"/>
      <c r="L24" s="219"/>
    </row>
    <row r="25" spans="1:12" x14ac:dyDescent="0.25">
      <c r="A25" s="219"/>
      <c r="B25" s="219"/>
      <c r="C25" s="219"/>
      <c r="D25" s="219"/>
      <c r="E25" s="219"/>
      <c r="F25" s="219"/>
      <c r="G25" s="219"/>
      <c r="H25" s="219"/>
      <c r="I25" s="219"/>
      <c r="J25" s="219"/>
      <c r="K25" s="219"/>
      <c r="L25" s="219"/>
    </row>
    <row r="26" spans="1:12" x14ac:dyDescent="0.25">
      <c r="A26" s="219"/>
      <c r="B26" s="219"/>
      <c r="C26" s="219"/>
      <c r="D26" s="219"/>
      <c r="E26" s="219"/>
      <c r="F26" s="219"/>
      <c r="G26" s="219"/>
      <c r="H26" s="219"/>
      <c r="I26" s="219"/>
      <c r="J26" s="219"/>
      <c r="K26" s="219"/>
      <c r="L26" s="219"/>
    </row>
    <row r="27" spans="1:12" x14ac:dyDescent="0.25">
      <c r="A27" s="219"/>
      <c r="B27" s="219"/>
      <c r="C27" s="219"/>
      <c r="D27" s="219"/>
      <c r="E27" s="219"/>
      <c r="F27" s="219"/>
      <c r="G27" s="219"/>
      <c r="H27" s="219"/>
      <c r="I27" s="219"/>
      <c r="J27" s="219"/>
      <c r="K27" s="219"/>
      <c r="L27" s="219"/>
    </row>
    <row r="28" spans="1:12" x14ac:dyDescent="0.25">
      <c r="A28" s="219"/>
      <c r="B28" s="219"/>
      <c r="C28" s="219"/>
      <c r="D28" s="219"/>
      <c r="E28" s="219"/>
      <c r="F28" s="219"/>
      <c r="G28" s="219"/>
      <c r="H28" s="219"/>
      <c r="I28" s="219"/>
      <c r="J28" s="219"/>
      <c r="K28" s="219"/>
      <c r="L28" s="219"/>
    </row>
    <row r="29" spans="1:12" x14ac:dyDescent="0.25">
      <c r="A29" s="219"/>
      <c r="B29" s="219"/>
      <c r="C29" s="219"/>
      <c r="D29" s="219"/>
      <c r="E29" s="219"/>
      <c r="F29" s="219"/>
      <c r="G29" s="219"/>
      <c r="H29" s="219"/>
      <c r="I29" s="219"/>
      <c r="J29" s="219"/>
      <c r="K29" s="219"/>
      <c r="L29" s="219"/>
    </row>
    <row r="30" spans="1:12" x14ac:dyDescent="0.25">
      <c r="A30" s="219"/>
      <c r="B30" s="219"/>
      <c r="C30" s="219"/>
      <c r="D30" s="219"/>
      <c r="E30" s="219"/>
      <c r="F30" s="219"/>
      <c r="G30" s="219"/>
      <c r="H30" s="219"/>
      <c r="I30" s="219"/>
      <c r="J30" s="219"/>
      <c r="K30" s="219"/>
      <c r="L30" s="219"/>
    </row>
    <row r="31" spans="1:12" x14ac:dyDescent="0.25">
      <c r="A31" s="219"/>
      <c r="B31" s="219"/>
      <c r="C31" s="219"/>
      <c r="D31" s="219"/>
      <c r="E31" s="219"/>
      <c r="F31" s="219"/>
      <c r="G31" s="219"/>
      <c r="H31" s="219"/>
      <c r="I31" s="219"/>
      <c r="J31" s="219"/>
      <c r="K31" s="219"/>
      <c r="L31" s="219"/>
    </row>
    <row r="32" spans="1:12" ht="18.75" x14ac:dyDescent="0.3">
      <c r="A32" s="1092" t="s">
        <v>1042</v>
      </c>
      <c r="B32" s="219"/>
      <c r="C32" s="219"/>
      <c r="D32" s="219"/>
      <c r="E32" s="219"/>
      <c r="F32" s="219"/>
      <c r="G32" s="219"/>
      <c r="H32" s="219"/>
      <c r="I32" s="219"/>
      <c r="J32" s="219"/>
      <c r="K32" s="219"/>
      <c r="L32" s="219"/>
    </row>
    <row r="33" spans="1:12" x14ac:dyDescent="0.25">
      <c r="A33" s="219"/>
      <c r="B33" s="219"/>
      <c r="C33" s="219"/>
      <c r="D33" s="219"/>
      <c r="E33" s="219"/>
      <c r="F33" s="219"/>
      <c r="G33" s="219"/>
      <c r="H33" s="219"/>
      <c r="I33" s="219"/>
      <c r="J33" s="219"/>
      <c r="K33" s="219"/>
      <c r="L33" s="219"/>
    </row>
    <row r="34" spans="1:12" x14ac:dyDescent="0.25">
      <c r="A34" s="219"/>
      <c r="B34" s="219"/>
      <c r="C34" s="219"/>
      <c r="D34" s="219"/>
      <c r="E34" s="219"/>
      <c r="F34" s="219"/>
      <c r="G34" s="219"/>
      <c r="H34" s="219"/>
      <c r="I34" s="219"/>
      <c r="J34" s="219"/>
      <c r="K34" s="219"/>
      <c r="L34" s="219"/>
    </row>
  </sheetData>
  <mergeCells count="1">
    <mergeCell ref="A1:H2"/>
  </mergeCells>
  <hyperlinks>
    <hyperlink ref="A3" location="SOMMAIRE!A1" display="Retour Sommaire"/>
  </hyperlink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zoomScaleNormal="100" workbookViewId="0">
      <selection sqref="A1:H2"/>
    </sheetView>
  </sheetViews>
  <sheetFormatPr baseColWidth="10" defaultRowHeight="15" x14ac:dyDescent="0.25"/>
  <cols>
    <col min="1" max="1" width="25.28515625" customWidth="1"/>
    <col min="2" max="3" width="10.7109375" customWidth="1"/>
    <col min="4" max="4" width="12.140625" customWidth="1"/>
    <col min="5" max="7" width="10.7109375" customWidth="1"/>
    <col min="12" max="12" width="18.140625" customWidth="1"/>
  </cols>
  <sheetData>
    <row r="1" spans="1:13" x14ac:dyDescent="0.25">
      <c r="A1" s="1664" t="s">
        <v>1046</v>
      </c>
      <c r="B1" s="1664"/>
      <c r="C1" s="1664"/>
      <c r="D1" s="1664"/>
      <c r="E1" s="1664"/>
      <c r="F1" s="1664"/>
      <c r="G1" s="1664"/>
      <c r="H1" s="1664"/>
    </row>
    <row r="2" spans="1:13" ht="23.25" customHeight="1" x14ac:dyDescent="0.25">
      <c r="A2" s="1664"/>
      <c r="B2" s="1664"/>
      <c r="C2" s="1664"/>
      <c r="D2" s="1664"/>
      <c r="E2" s="1664"/>
      <c r="F2" s="1664"/>
      <c r="G2" s="1664"/>
      <c r="H2" s="1664"/>
    </row>
    <row r="3" spans="1:13" x14ac:dyDescent="0.25">
      <c r="A3" s="2" t="s">
        <v>901</v>
      </c>
    </row>
    <row r="4" spans="1:13" x14ac:dyDescent="0.25">
      <c r="B4" s="1656"/>
      <c r="C4" s="1652"/>
      <c r="D4" s="1652"/>
      <c r="E4" s="1652"/>
      <c r="F4" s="1652"/>
      <c r="G4" s="1652"/>
      <c r="H4" s="1652"/>
      <c r="I4" s="1652"/>
    </row>
    <row r="5" spans="1:13" s="1057" customFormat="1" ht="17.25" customHeight="1" x14ac:dyDescent="0.25">
      <c r="A5" s="1657"/>
      <c r="B5" s="1646" t="s">
        <v>230</v>
      </c>
      <c r="C5" s="1646" t="s">
        <v>264</v>
      </c>
      <c r="D5" s="1646" t="s">
        <v>1044</v>
      </c>
      <c r="E5" s="1646" t="s">
        <v>1041</v>
      </c>
      <c r="F5" s="1646" t="s">
        <v>233</v>
      </c>
      <c r="G5" s="1646" t="s">
        <v>240</v>
      </c>
      <c r="J5"/>
      <c r="K5"/>
      <c r="L5"/>
      <c r="M5"/>
    </row>
    <row r="6" spans="1:13" s="1057" customFormat="1" ht="28.5" x14ac:dyDescent="0.25">
      <c r="A6" s="1658" t="s">
        <v>1047</v>
      </c>
      <c r="B6" s="1659">
        <v>1.21399041479979E-2</v>
      </c>
      <c r="C6" s="1659">
        <v>2.35119352376763E-2</v>
      </c>
      <c r="D6" s="1659">
        <v>2.39306204766002E-2</v>
      </c>
      <c r="E6" s="1659">
        <v>2.3900778036693899E-2</v>
      </c>
      <c r="F6" s="1659">
        <v>3.7945965783877801E-2</v>
      </c>
      <c r="G6" s="1659">
        <v>3.5475702794323598E-2</v>
      </c>
      <c r="J6"/>
      <c r="K6"/>
      <c r="L6"/>
      <c r="M6"/>
    </row>
    <row r="7" spans="1:13" s="1057" customFormat="1" ht="42.75" x14ac:dyDescent="0.25">
      <c r="A7" s="1660" t="s">
        <v>1048</v>
      </c>
      <c r="B7" s="1648">
        <v>2.2132393044077499E-2</v>
      </c>
      <c r="C7" s="1648">
        <v>3.4566534442475302E-2</v>
      </c>
      <c r="D7" s="1648">
        <v>3.7478339177422E-2</v>
      </c>
      <c r="E7" s="1648">
        <v>3.8756501138274599E-2</v>
      </c>
      <c r="F7" s="1648">
        <v>4.8201459989695897E-2</v>
      </c>
      <c r="G7" s="1648">
        <v>5.6474986245007699E-2</v>
      </c>
      <c r="J7"/>
      <c r="K7"/>
      <c r="L7"/>
      <c r="M7"/>
    </row>
    <row r="17" spans="11:11" x14ac:dyDescent="0.25">
      <c r="K17" s="1661"/>
    </row>
    <row r="33" spans="1:1" ht="18.75" x14ac:dyDescent="0.3">
      <c r="A33" s="1092" t="s">
        <v>1042</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7"/>
  <dimension ref="A1:E35"/>
  <sheetViews>
    <sheetView showGridLines="0" workbookViewId="0"/>
  </sheetViews>
  <sheetFormatPr baseColWidth="10" defaultRowHeight="15" x14ac:dyDescent="0.25"/>
  <cols>
    <col min="2" max="2" width="71.7109375" customWidth="1"/>
  </cols>
  <sheetData>
    <row r="1" spans="1:5" x14ac:dyDescent="0.25">
      <c r="A1" s="2" t="s">
        <v>0</v>
      </c>
    </row>
    <row r="2" spans="1:5" ht="23.25" x14ac:dyDescent="0.35">
      <c r="B2" s="3" t="s">
        <v>2</v>
      </c>
    </row>
    <row r="3" spans="1:5" x14ac:dyDescent="0.25">
      <c r="B3" s="4" t="s">
        <v>677</v>
      </c>
    </row>
    <row r="4" spans="1:5" x14ac:dyDescent="0.25">
      <c r="B4" s="5"/>
      <c r="C4" s="6">
        <v>43830</v>
      </c>
      <c r="D4" s="7">
        <v>44196</v>
      </c>
      <c r="E4" s="7">
        <v>44561</v>
      </c>
    </row>
    <row r="5" spans="1:5" x14ac:dyDescent="0.25">
      <c r="B5" s="8" t="s">
        <v>184</v>
      </c>
      <c r="C5" s="9">
        <v>334</v>
      </c>
      <c r="D5" s="10">
        <v>321</v>
      </c>
      <c r="E5" s="10">
        <v>319</v>
      </c>
    </row>
    <row r="6" spans="1:5" x14ac:dyDescent="0.25">
      <c r="B6" s="8" t="s">
        <v>185</v>
      </c>
      <c r="C6" s="9">
        <v>261</v>
      </c>
      <c r="D6" s="10">
        <v>249</v>
      </c>
      <c r="E6" s="10">
        <v>249</v>
      </c>
    </row>
    <row r="7" spans="1:5" x14ac:dyDescent="0.25">
      <c r="B7" s="11" t="s">
        <v>186</v>
      </c>
      <c r="C7" s="12">
        <v>165</v>
      </c>
      <c r="D7" s="13">
        <v>153</v>
      </c>
      <c r="E7" s="13">
        <v>153</v>
      </c>
    </row>
    <row r="8" spans="1:5" x14ac:dyDescent="0.25">
      <c r="B8" s="14" t="s">
        <v>187</v>
      </c>
      <c r="C8" s="12">
        <v>23</v>
      </c>
      <c r="D8" s="13">
        <v>18</v>
      </c>
      <c r="E8" s="13">
        <v>21</v>
      </c>
    </row>
    <row r="9" spans="1:5" x14ac:dyDescent="0.25">
      <c r="B9" s="11" t="s">
        <v>188</v>
      </c>
      <c r="C9" s="12">
        <v>78</v>
      </c>
      <c r="D9" s="13">
        <v>78</v>
      </c>
      <c r="E9" s="13">
        <v>78</v>
      </c>
    </row>
    <row r="10" spans="1:5" x14ac:dyDescent="0.25">
      <c r="B10" s="11" t="s">
        <v>189</v>
      </c>
      <c r="C10" s="12">
        <v>18</v>
      </c>
      <c r="D10" s="13">
        <v>18</v>
      </c>
      <c r="E10" s="13">
        <v>18</v>
      </c>
    </row>
    <row r="11" spans="1:5" x14ac:dyDescent="0.25">
      <c r="B11" s="15" t="s">
        <v>190</v>
      </c>
      <c r="C11" s="12">
        <v>73</v>
      </c>
      <c r="D11" s="13">
        <v>72</v>
      </c>
      <c r="E11" s="13">
        <v>70</v>
      </c>
    </row>
    <row r="12" spans="1:5" x14ac:dyDescent="0.25">
      <c r="B12" s="8" t="s">
        <v>191</v>
      </c>
      <c r="C12" s="9">
        <v>20</v>
      </c>
      <c r="D12" s="10">
        <v>20</v>
      </c>
      <c r="E12" s="10">
        <v>19</v>
      </c>
    </row>
    <row r="13" spans="1:5" x14ac:dyDescent="0.25">
      <c r="B13" s="16" t="s">
        <v>192</v>
      </c>
      <c r="C13" s="17">
        <v>354</v>
      </c>
      <c r="D13" s="18">
        <v>341</v>
      </c>
      <c r="E13" s="18">
        <v>338</v>
      </c>
    </row>
    <row r="14" spans="1:5" x14ac:dyDescent="0.25">
      <c r="B14" s="16" t="s">
        <v>193</v>
      </c>
      <c r="C14" s="17">
        <v>92</v>
      </c>
      <c r="D14" s="18">
        <v>94</v>
      </c>
      <c r="E14" s="18">
        <v>102</v>
      </c>
    </row>
    <row r="15" spans="1:5" x14ac:dyDescent="0.25">
      <c r="B15" s="19" t="s">
        <v>194</v>
      </c>
      <c r="C15" s="17">
        <v>138</v>
      </c>
      <c r="D15" s="18">
        <v>135</v>
      </c>
      <c r="E15" s="18">
        <v>131</v>
      </c>
    </row>
    <row r="16" spans="1:5" x14ac:dyDescent="0.25">
      <c r="B16" s="20" t="s">
        <v>195</v>
      </c>
      <c r="C16" s="17">
        <v>31</v>
      </c>
      <c r="D16" s="18">
        <v>38</v>
      </c>
      <c r="E16" s="18">
        <v>38</v>
      </c>
    </row>
    <row r="17" spans="2:5" x14ac:dyDescent="0.25">
      <c r="B17" s="19" t="s">
        <v>196</v>
      </c>
      <c r="C17" s="17">
        <v>5</v>
      </c>
      <c r="D17" s="18">
        <v>4</v>
      </c>
      <c r="E17" s="18">
        <v>3</v>
      </c>
    </row>
    <row r="18" spans="2:5" x14ac:dyDescent="0.25">
      <c r="B18" s="19" t="s">
        <v>197</v>
      </c>
      <c r="C18" s="17">
        <v>20</v>
      </c>
      <c r="D18" s="18">
        <v>17</v>
      </c>
      <c r="E18" s="18">
        <v>17</v>
      </c>
    </row>
    <row r="19" spans="2:5" x14ac:dyDescent="0.25">
      <c r="B19" s="16" t="s">
        <v>198</v>
      </c>
      <c r="C19" s="17">
        <v>163</v>
      </c>
      <c r="D19" s="18">
        <v>156</v>
      </c>
      <c r="E19" s="18">
        <v>151</v>
      </c>
    </row>
    <row r="20" spans="2:5" x14ac:dyDescent="0.25">
      <c r="B20" s="16" t="s">
        <v>199</v>
      </c>
      <c r="C20" s="17">
        <v>44</v>
      </c>
      <c r="D20" s="18">
        <v>44</v>
      </c>
      <c r="E20" s="18">
        <v>49</v>
      </c>
    </row>
    <row r="21" spans="2:5" x14ac:dyDescent="0.25">
      <c r="B21" s="16" t="s">
        <v>200</v>
      </c>
      <c r="C21" s="17">
        <v>14</v>
      </c>
      <c r="D21" s="18">
        <v>15</v>
      </c>
      <c r="E21" s="18">
        <v>16</v>
      </c>
    </row>
    <row r="22" spans="2:5" x14ac:dyDescent="0.25">
      <c r="B22" s="21" t="s">
        <v>201</v>
      </c>
      <c r="C22" s="22">
        <v>4</v>
      </c>
      <c r="D22" s="23">
        <v>8</v>
      </c>
      <c r="E22" s="23">
        <v>8</v>
      </c>
    </row>
    <row r="23" spans="2:5" x14ac:dyDescent="0.25">
      <c r="B23" s="24"/>
      <c r="C23" s="25"/>
      <c r="D23" s="26"/>
      <c r="E23" s="26"/>
    </row>
    <row r="24" spans="2:5" x14ac:dyDescent="0.25">
      <c r="B24" s="27" t="s">
        <v>202</v>
      </c>
      <c r="C24" s="28">
        <v>671</v>
      </c>
      <c r="D24" s="28">
        <v>658</v>
      </c>
      <c r="E24" s="28">
        <v>664</v>
      </c>
    </row>
    <row r="25" spans="2:5" x14ac:dyDescent="0.25">
      <c r="B25" s="29"/>
      <c r="C25" s="30"/>
      <c r="D25" s="31"/>
      <c r="E25" s="31"/>
    </row>
    <row r="26" spans="2:5" x14ac:dyDescent="0.25">
      <c r="B26" s="32" t="s">
        <v>203</v>
      </c>
      <c r="C26" s="25">
        <v>186</v>
      </c>
      <c r="D26" s="26">
        <v>194</v>
      </c>
      <c r="E26" s="26">
        <v>211</v>
      </c>
    </row>
    <row r="27" spans="2:5" x14ac:dyDescent="0.25">
      <c r="B27" s="24" t="s">
        <v>204</v>
      </c>
      <c r="C27" s="25">
        <v>4</v>
      </c>
      <c r="D27" s="26">
        <v>5</v>
      </c>
      <c r="E27" s="26">
        <v>5</v>
      </c>
    </row>
    <row r="28" spans="2:5" x14ac:dyDescent="0.25">
      <c r="B28" s="24"/>
      <c r="C28" s="26"/>
      <c r="D28" s="26"/>
      <c r="E28" s="26"/>
    </row>
    <row r="29" spans="2:5" x14ac:dyDescent="0.25">
      <c r="B29" s="33" t="s">
        <v>205</v>
      </c>
      <c r="C29" s="28">
        <v>190</v>
      </c>
      <c r="D29" s="28">
        <v>199</v>
      </c>
      <c r="E29" s="28">
        <v>216</v>
      </c>
    </row>
    <row r="30" spans="2:5" x14ac:dyDescent="0.25">
      <c r="B30" s="34"/>
      <c r="C30" s="35"/>
      <c r="D30" s="35"/>
      <c r="E30" s="35"/>
    </row>
    <row r="31" spans="2:5" x14ac:dyDescent="0.25">
      <c r="B31" s="34" t="s">
        <v>206</v>
      </c>
      <c r="C31" s="36">
        <v>70</v>
      </c>
      <c r="D31" s="13">
        <v>72</v>
      </c>
      <c r="E31" s="13">
        <v>65</v>
      </c>
    </row>
    <row r="32" spans="2:5" x14ac:dyDescent="0.25">
      <c r="B32" s="24" t="s">
        <v>207</v>
      </c>
      <c r="C32" s="25">
        <v>60</v>
      </c>
      <c r="D32" s="26">
        <v>55</v>
      </c>
      <c r="E32" s="26">
        <v>33</v>
      </c>
    </row>
    <row r="33" spans="2:5" x14ac:dyDescent="0.25">
      <c r="B33" s="32" t="s">
        <v>208</v>
      </c>
      <c r="C33" s="25">
        <v>26</v>
      </c>
      <c r="D33" s="26">
        <v>21</v>
      </c>
      <c r="E33" s="26">
        <v>15</v>
      </c>
    </row>
    <row r="34" spans="2:5" x14ac:dyDescent="0.25">
      <c r="B34" s="32"/>
      <c r="C34" s="26"/>
      <c r="D34" s="26"/>
      <c r="E34" s="26"/>
    </row>
    <row r="35" spans="2:5" x14ac:dyDescent="0.25">
      <c r="B35" s="33" t="s">
        <v>209</v>
      </c>
      <c r="C35" s="28">
        <v>156</v>
      </c>
      <c r="D35" s="28">
        <v>148</v>
      </c>
      <c r="E35" s="28">
        <v>113</v>
      </c>
    </row>
  </sheetData>
  <hyperlinks>
    <hyperlink ref="A1" location="Sommaire!A1" display="Retour sommaire"/>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8"/>
  <dimension ref="A1:AN10"/>
  <sheetViews>
    <sheetView showGridLines="0" zoomScale="70" zoomScaleNormal="70" workbookViewId="0"/>
  </sheetViews>
  <sheetFormatPr baseColWidth="10" defaultRowHeight="15" x14ac:dyDescent="0.25"/>
  <cols>
    <col min="2" max="2" width="39.140625" customWidth="1"/>
  </cols>
  <sheetData>
    <row r="1" spans="1:40" x14ac:dyDescent="0.25">
      <c r="A1" s="2" t="s">
        <v>0</v>
      </c>
    </row>
    <row r="2" spans="1:40" ht="23.25" x14ac:dyDescent="0.35">
      <c r="B2" s="3" t="s">
        <v>4</v>
      </c>
    </row>
    <row r="3" spans="1:40" ht="57.75" customHeight="1" x14ac:dyDescent="0.25">
      <c r="B3" s="1727" t="s">
        <v>678</v>
      </c>
      <c r="C3" s="1727"/>
      <c r="D3" s="1727"/>
      <c r="E3" s="1727"/>
      <c r="F3" s="1727"/>
      <c r="G3" s="1727"/>
      <c r="H3" s="1727"/>
      <c r="I3" s="1727"/>
      <c r="J3" s="1727"/>
      <c r="K3" s="1727"/>
      <c r="L3" s="1727"/>
      <c r="M3" s="1727"/>
      <c r="N3" s="1727"/>
    </row>
    <row r="4" spans="1:40" x14ac:dyDescent="0.25">
      <c r="B4" s="37"/>
      <c r="C4" s="980">
        <v>1984</v>
      </c>
      <c r="D4" s="980">
        <v>1985</v>
      </c>
      <c r="E4" s="980">
        <v>1986</v>
      </c>
      <c r="F4" s="980">
        <v>1987</v>
      </c>
      <c r="G4" s="980">
        <v>1988</v>
      </c>
      <c r="H4" s="980">
        <v>1989</v>
      </c>
      <c r="I4" s="980">
        <v>1990</v>
      </c>
      <c r="J4" s="980">
        <v>1991</v>
      </c>
      <c r="K4" s="980">
        <v>1992</v>
      </c>
      <c r="L4" s="980">
        <v>1993</v>
      </c>
      <c r="M4" s="980">
        <v>1994</v>
      </c>
      <c r="N4" s="980">
        <v>1995</v>
      </c>
      <c r="O4" s="980">
        <v>1996</v>
      </c>
      <c r="P4" s="980">
        <v>1997</v>
      </c>
      <c r="Q4" s="980">
        <v>1998</v>
      </c>
      <c r="R4" s="980">
        <v>1999</v>
      </c>
      <c r="S4" s="980">
        <v>2000</v>
      </c>
      <c r="T4" s="980">
        <v>2001</v>
      </c>
      <c r="U4" s="980">
        <v>2002</v>
      </c>
      <c r="V4" s="980">
        <v>2003</v>
      </c>
      <c r="W4" s="980">
        <v>2004</v>
      </c>
      <c r="X4" s="980">
        <v>2005</v>
      </c>
      <c r="Y4" s="980">
        <v>2006</v>
      </c>
      <c r="Z4" s="980">
        <v>2007</v>
      </c>
      <c r="AA4" s="980">
        <v>2008</v>
      </c>
      <c r="AB4" s="980">
        <v>2009</v>
      </c>
      <c r="AC4" s="980">
        <v>2010</v>
      </c>
      <c r="AD4" s="980">
        <v>2011</v>
      </c>
      <c r="AE4" s="980">
        <v>2012</v>
      </c>
      <c r="AF4" s="980">
        <v>2013</v>
      </c>
      <c r="AG4" s="980">
        <v>2014</v>
      </c>
      <c r="AH4" s="980">
        <v>2015</v>
      </c>
      <c r="AI4" s="980">
        <v>2016</v>
      </c>
      <c r="AJ4" s="980">
        <v>2017</v>
      </c>
      <c r="AK4" s="980">
        <v>2018</v>
      </c>
      <c r="AL4" s="980">
        <v>2019</v>
      </c>
      <c r="AM4" s="980">
        <v>2020</v>
      </c>
      <c r="AN4" s="980">
        <v>2021</v>
      </c>
    </row>
    <row r="5" spans="1:40" x14ac:dyDescent="0.25">
      <c r="B5" s="39" t="s">
        <v>210</v>
      </c>
      <c r="C5" s="40">
        <v>1963</v>
      </c>
      <c r="D5" s="41">
        <v>2131</v>
      </c>
      <c r="E5" s="41">
        <v>2162</v>
      </c>
      <c r="F5" s="41">
        <v>2174</v>
      </c>
      <c r="G5" s="41">
        <v>2123</v>
      </c>
      <c r="H5" s="42">
        <v>2085</v>
      </c>
      <c r="I5" s="41">
        <v>2048</v>
      </c>
      <c r="J5" s="41">
        <v>1863</v>
      </c>
      <c r="K5" s="41">
        <v>1736</v>
      </c>
      <c r="L5" s="41">
        <v>1674</v>
      </c>
      <c r="M5" s="41">
        <v>1632</v>
      </c>
      <c r="N5" s="42">
        <v>1469</v>
      </c>
      <c r="O5" s="41">
        <v>1411</v>
      </c>
      <c r="P5" s="41">
        <v>1300</v>
      </c>
      <c r="Q5" s="41">
        <v>1242</v>
      </c>
      <c r="R5" s="41">
        <v>1176</v>
      </c>
      <c r="S5" s="41">
        <v>1118</v>
      </c>
      <c r="T5" s="42">
        <v>1070</v>
      </c>
      <c r="U5" s="41">
        <v>1014</v>
      </c>
      <c r="V5" s="41">
        <v>964</v>
      </c>
      <c r="W5" s="41">
        <v>918</v>
      </c>
      <c r="X5" s="41">
        <v>883</v>
      </c>
      <c r="Y5" s="41">
        <v>852</v>
      </c>
      <c r="Z5" s="42">
        <v>776</v>
      </c>
      <c r="AA5" s="41">
        <v>750</v>
      </c>
      <c r="AB5" s="41">
        <v>733</v>
      </c>
      <c r="AC5" s="41">
        <v>707</v>
      </c>
      <c r="AD5" s="41">
        <v>680</v>
      </c>
      <c r="AE5" s="41">
        <v>659</v>
      </c>
      <c r="AF5" s="42">
        <v>639</v>
      </c>
      <c r="AG5" s="41">
        <v>490</v>
      </c>
      <c r="AH5" s="41">
        <v>472</v>
      </c>
      <c r="AI5" s="41">
        <v>444</v>
      </c>
      <c r="AJ5" s="41">
        <v>424</v>
      </c>
      <c r="AK5" s="41">
        <v>414</v>
      </c>
      <c r="AL5" s="41">
        <v>424</v>
      </c>
      <c r="AM5" s="41">
        <v>413</v>
      </c>
      <c r="AN5" s="41">
        <v>403</v>
      </c>
    </row>
    <row r="6" spans="1:40" x14ac:dyDescent="0.25">
      <c r="B6" s="43" t="s">
        <v>211</v>
      </c>
      <c r="C6" s="44"/>
      <c r="D6" s="45"/>
      <c r="E6" s="45"/>
      <c r="F6" s="45"/>
      <c r="G6" s="45"/>
      <c r="H6" s="46"/>
      <c r="I6" s="45"/>
      <c r="J6" s="45"/>
      <c r="K6" s="45"/>
      <c r="L6" s="45"/>
      <c r="M6" s="45"/>
      <c r="N6" s="46"/>
      <c r="O6" s="45"/>
      <c r="P6" s="45"/>
      <c r="Q6" s="45"/>
      <c r="R6" s="45"/>
      <c r="S6" s="45"/>
      <c r="T6" s="46"/>
      <c r="U6" s="45"/>
      <c r="V6" s="45"/>
      <c r="W6" s="45"/>
      <c r="X6" s="45"/>
      <c r="Y6" s="45"/>
      <c r="Z6" s="46"/>
      <c r="AA6" s="45"/>
      <c r="AB6" s="45"/>
      <c r="AC6" s="45"/>
      <c r="AD6" s="45"/>
      <c r="AE6" s="45"/>
      <c r="AF6" s="46"/>
      <c r="AG6" s="45">
        <v>134</v>
      </c>
      <c r="AH6" s="45">
        <v>175</v>
      </c>
      <c r="AI6" s="45">
        <v>178</v>
      </c>
      <c r="AJ6" s="45">
        <v>181</v>
      </c>
      <c r="AK6" s="45">
        <v>175</v>
      </c>
      <c r="AL6" s="45">
        <v>163</v>
      </c>
      <c r="AM6" s="45">
        <v>156</v>
      </c>
      <c r="AN6" s="45">
        <v>151</v>
      </c>
    </row>
    <row r="7" spans="1:40" x14ac:dyDescent="0.25">
      <c r="B7" s="39" t="s">
        <v>193</v>
      </c>
      <c r="C7" s="40"/>
      <c r="D7" s="41"/>
      <c r="E7" s="41"/>
      <c r="F7" s="41"/>
      <c r="G7" s="41"/>
      <c r="H7" s="42"/>
      <c r="I7" s="41"/>
      <c r="J7" s="41"/>
      <c r="K7" s="41"/>
      <c r="L7" s="41"/>
      <c r="M7" s="41"/>
      <c r="N7" s="42"/>
      <c r="O7" s="41">
        <v>129</v>
      </c>
      <c r="P7" s="41">
        <v>189</v>
      </c>
      <c r="Q7" s="41">
        <v>172</v>
      </c>
      <c r="R7" s="41">
        <v>172</v>
      </c>
      <c r="S7" s="41">
        <v>184</v>
      </c>
      <c r="T7" s="42">
        <v>188</v>
      </c>
      <c r="U7" s="41">
        <v>168</v>
      </c>
      <c r="V7" s="41">
        <v>166</v>
      </c>
      <c r="W7" s="41">
        <v>152</v>
      </c>
      <c r="X7" s="41">
        <v>146</v>
      </c>
      <c r="Y7" s="41">
        <v>145</v>
      </c>
      <c r="Z7" s="42">
        <v>149</v>
      </c>
      <c r="AA7" s="41">
        <v>155</v>
      </c>
      <c r="AB7" s="41">
        <v>151</v>
      </c>
      <c r="AC7" s="41">
        <v>156</v>
      </c>
      <c r="AD7" s="41">
        <v>150</v>
      </c>
      <c r="AE7" s="41">
        <v>143</v>
      </c>
      <c r="AF7" s="42">
        <v>137</v>
      </c>
      <c r="AG7" s="41">
        <v>130</v>
      </c>
      <c r="AH7" s="41">
        <v>132</v>
      </c>
      <c r="AI7" s="41">
        <v>131</v>
      </c>
      <c r="AJ7" s="41">
        <v>132</v>
      </c>
      <c r="AK7" s="41">
        <v>146</v>
      </c>
      <c r="AL7" s="41">
        <v>152</v>
      </c>
      <c r="AM7" s="41">
        <v>149</v>
      </c>
      <c r="AN7" s="41">
        <v>135</v>
      </c>
    </row>
    <row r="8" spans="1:40" x14ac:dyDescent="0.25">
      <c r="B8" s="43" t="s">
        <v>212</v>
      </c>
      <c r="C8" s="44"/>
      <c r="D8" s="45"/>
      <c r="E8" s="45"/>
      <c r="F8" s="45"/>
      <c r="G8" s="45"/>
      <c r="H8" s="46"/>
      <c r="I8" s="45"/>
      <c r="J8" s="45"/>
      <c r="K8" s="45"/>
      <c r="L8" s="45"/>
      <c r="M8" s="45"/>
      <c r="N8" s="46"/>
      <c r="O8" s="45"/>
      <c r="P8" s="45"/>
      <c r="Q8" s="45"/>
      <c r="R8" s="45"/>
      <c r="S8" s="45"/>
      <c r="T8" s="46"/>
      <c r="U8" s="45"/>
      <c r="V8" s="45"/>
      <c r="W8" s="45"/>
      <c r="X8" s="45"/>
      <c r="Y8" s="45"/>
      <c r="Z8" s="46"/>
      <c r="AA8" s="45"/>
      <c r="AB8" s="45"/>
      <c r="AC8" s="45"/>
      <c r="AD8" s="45"/>
      <c r="AE8" s="45"/>
      <c r="AF8" s="46">
        <v>3</v>
      </c>
      <c r="AG8" s="45">
        <v>5</v>
      </c>
      <c r="AH8" s="45">
        <v>7</v>
      </c>
      <c r="AI8" s="45">
        <v>8</v>
      </c>
      <c r="AJ8" s="45">
        <v>12</v>
      </c>
      <c r="AK8" s="45">
        <v>16</v>
      </c>
      <c r="AL8" s="45">
        <v>21</v>
      </c>
      <c r="AM8" s="45">
        <v>21</v>
      </c>
      <c r="AN8" s="45">
        <v>21</v>
      </c>
    </row>
    <row r="9" spans="1:40" x14ac:dyDescent="0.25">
      <c r="B9" s="47" t="s">
        <v>213</v>
      </c>
      <c r="C9" s="48"/>
      <c r="D9" s="49"/>
      <c r="E9" s="49"/>
      <c r="F9" s="49"/>
      <c r="G9" s="49"/>
      <c r="H9" s="50"/>
      <c r="I9" s="49"/>
      <c r="J9" s="49"/>
      <c r="K9" s="49"/>
      <c r="L9" s="49"/>
      <c r="M9" s="49"/>
      <c r="N9" s="50"/>
      <c r="O9" s="49"/>
      <c r="P9" s="49"/>
      <c r="Q9" s="49"/>
      <c r="R9" s="49"/>
      <c r="S9" s="49"/>
      <c r="T9" s="50"/>
      <c r="U9" s="49"/>
      <c r="V9" s="49"/>
      <c r="W9" s="49"/>
      <c r="X9" s="49"/>
      <c r="Y9" s="49"/>
      <c r="Z9" s="50"/>
      <c r="AA9" s="49"/>
      <c r="AB9" s="49"/>
      <c r="AC9" s="49">
        <v>4</v>
      </c>
      <c r="AD9" s="49">
        <v>16</v>
      </c>
      <c r="AE9" s="49">
        <v>22</v>
      </c>
      <c r="AF9" s="50">
        <v>27</v>
      </c>
      <c r="AG9" s="49">
        <v>33</v>
      </c>
      <c r="AH9" s="49">
        <v>35</v>
      </c>
      <c r="AI9" s="49">
        <v>40</v>
      </c>
      <c r="AJ9" s="49">
        <v>45</v>
      </c>
      <c r="AK9" s="49">
        <v>49</v>
      </c>
      <c r="AL9" s="49">
        <v>63</v>
      </c>
      <c r="AM9" s="49">
        <v>59</v>
      </c>
      <c r="AN9" s="49">
        <v>59</v>
      </c>
    </row>
    <row r="10" spans="1:40" x14ac:dyDescent="0.25">
      <c r="B10" s="51" t="s">
        <v>214</v>
      </c>
      <c r="C10" s="824">
        <v>1963</v>
      </c>
      <c r="D10" s="824">
        <v>2131</v>
      </c>
      <c r="E10" s="824">
        <v>2162</v>
      </c>
      <c r="F10" s="824">
        <v>2174</v>
      </c>
      <c r="G10" s="824">
        <v>2123</v>
      </c>
      <c r="H10" s="824">
        <v>2085</v>
      </c>
      <c r="I10" s="824">
        <v>2048</v>
      </c>
      <c r="J10" s="824">
        <v>1863</v>
      </c>
      <c r="K10" s="824">
        <v>1736</v>
      </c>
      <c r="L10" s="824">
        <v>1674</v>
      </c>
      <c r="M10" s="824">
        <v>1632</v>
      </c>
      <c r="N10" s="824">
        <v>1469</v>
      </c>
      <c r="O10" s="824">
        <v>1540</v>
      </c>
      <c r="P10" s="824">
        <v>1489</v>
      </c>
      <c r="Q10" s="824">
        <v>1414</v>
      </c>
      <c r="R10" s="824">
        <v>1348</v>
      </c>
      <c r="S10" s="824">
        <v>1302</v>
      </c>
      <c r="T10" s="824">
        <v>1258</v>
      </c>
      <c r="U10" s="824">
        <v>1182</v>
      </c>
      <c r="V10" s="824">
        <v>1130</v>
      </c>
      <c r="W10" s="824">
        <v>1070</v>
      </c>
      <c r="X10" s="824">
        <v>1029</v>
      </c>
      <c r="Y10" s="824">
        <v>997</v>
      </c>
      <c r="Z10" s="824">
        <v>925</v>
      </c>
      <c r="AA10" s="824">
        <v>905</v>
      </c>
      <c r="AB10" s="824">
        <v>884</v>
      </c>
      <c r="AC10" s="824">
        <v>867</v>
      </c>
      <c r="AD10" s="824">
        <v>846</v>
      </c>
      <c r="AE10" s="824">
        <v>824</v>
      </c>
      <c r="AF10" s="824">
        <v>806</v>
      </c>
      <c r="AG10" s="824">
        <v>792</v>
      </c>
      <c r="AH10" s="824">
        <v>821</v>
      </c>
      <c r="AI10" s="824">
        <v>801</v>
      </c>
      <c r="AJ10" s="824">
        <v>794</v>
      </c>
      <c r="AK10" s="824">
        <v>800</v>
      </c>
      <c r="AL10" s="824">
        <v>823</v>
      </c>
      <c r="AM10" s="824">
        <v>798</v>
      </c>
      <c r="AN10" s="824">
        <v>769</v>
      </c>
    </row>
  </sheetData>
  <mergeCells count="1">
    <mergeCell ref="B3:N3"/>
  </mergeCells>
  <hyperlinks>
    <hyperlink ref="A1" location="Sommaire!A1" display="Retour sommaire"/>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showGridLines="0" zoomScaleNormal="100" workbookViewId="0">
      <selection activeCell="A3" sqref="A3"/>
    </sheetView>
  </sheetViews>
  <sheetFormatPr baseColWidth="10" defaultRowHeight="15" x14ac:dyDescent="0.25"/>
  <cols>
    <col min="1" max="1" width="48.28515625" bestFit="1" customWidth="1"/>
    <col min="2" max="2" width="5" bestFit="1" customWidth="1"/>
    <col min="4" max="4" width="8.85546875" bestFit="1" customWidth="1"/>
    <col min="8" max="9" width="8.85546875" bestFit="1" customWidth="1"/>
    <col min="10" max="10" width="11" customWidth="1"/>
    <col min="11" max="11" width="10" customWidth="1"/>
    <col min="12" max="15" width="8.85546875" bestFit="1" customWidth="1"/>
    <col min="16" max="16" width="51" customWidth="1"/>
  </cols>
  <sheetData>
    <row r="1" spans="1:20" ht="18.75" customHeight="1" x14ac:dyDescent="0.25">
      <c r="A1" s="1667" t="s">
        <v>913</v>
      </c>
      <c r="B1" s="1667"/>
      <c r="C1" s="1667"/>
      <c r="D1" s="1667"/>
      <c r="E1" s="1667"/>
      <c r="F1" s="1667"/>
      <c r="G1" s="1667"/>
      <c r="H1" s="1667"/>
      <c r="J1" s="1130"/>
      <c r="K1" s="1130"/>
      <c r="L1" s="1130"/>
      <c r="M1" s="1130"/>
    </row>
    <row r="2" spans="1:20" x14ac:dyDescent="0.25">
      <c r="A2" s="1667"/>
      <c r="B2" s="1667"/>
      <c r="C2" s="1667"/>
      <c r="D2" s="1667"/>
      <c r="E2" s="1667"/>
      <c r="F2" s="1667"/>
      <c r="G2" s="1667"/>
      <c r="H2" s="1667"/>
      <c r="J2" s="1130"/>
      <c r="K2" s="1130"/>
      <c r="L2" s="1130"/>
      <c r="M2" s="1130"/>
      <c r="R2" s="1131"/>
      <c r="S2" s="1131"/>
      <c r="T2" s="1094"/>
    </row>
    <row r="3" spans="1:20" x14ac:dyDescent="0.25">
      <c r="A3" s="1058" t="s">
        <v>901</v>
      </c>
      <c r="B3" s="1105"/>
      <c r="C3" s="1105"/>
      <c r="D3" s="1105"/>
      <c r="E3" s="219"/>
      <c r="F3" s="219"/>
      <c r="G3" s="219"/>
      <c r="H3" s="219"/>
      <c r="I3" s="219"/>
      <c r="J3" s="1130"/>
      <c r="K3" s="1130"/>
      <c r="L3" s="1130"/>
      <c r="M3" s="1130"/>
    </row>
    <row r="4" spans="1:20" x14ac:dyDescent="0.25">
      <c r="A4" s="1105"/>
      <c r="B4" s="1105"/>
      <c r="C4" s="1105"/>
      <c r="D4" s="1105"/>
      <c r="E4" s="219"/>
      <c r="F4" s="219"/>
      <c r="G4" s="219"/>
      <c r="H4" s="219"/>
      <c r="I4" s="219"/>
    </row>
    <row r="5" spans="1:20" s="1057" customFormat="1" ht="21" customHeight="1" x14ac:dyDescent="0.25">
      <c r="A5" s="1132" t="s">
        <v>908</v>
      </c>
      <c r="B5" s="1132"/>
      <c r="C5" s="1133">
        <v>2010</v>
      </c>
      <c r="D5" s="1133">
        <v>2011</v>
      </c>
      <c r="E5" s="1133">
        <v>2012</v>
      </c>
      <c r="F5" s="1133">
        <v>2013</v>
      </c>
      <c r="G5" s="1133">
        <v>2014</v>
      </c>
      <c r="H5" s="1133">
        <v>2015</v>
      </c>
      <c r="I5" s="1133">
        <v>2016</v>
      </c>
      <c r="J5" s="1133">
        <v>2017</v>
      </c>
      <c r="K5" s="1133">
        <v>2018</v>
      </c>
      <c r="L5" s="1133">
        <v>2019</v>
      </c>
      <c r="M5" s="1133">
        <v>2020</v>
      </c>
      <c r="N5" s="1133">
        <v>2021</v>
      </c>
      <c r="O5" s="1134" t="s">
        <v>910</v>
      </c>
      <c r="Q5" s="1135"/>
    </row>
    <row r="6" spans="1:20" s="1057" customFormat="1" ht="14.25" x14ac:dyDescent="0.25">
      <c r="A6" s="1136" t="s">
        <v>405</v>
      </c>
      <c r="B6" s="1137"/>
      <c r="C6" s="1138">
        <v>264.22179199999999</v>
      </c>
      <c r="D6" s="1138">
        <v>303.12013300000001</v>
      </c>
      <c r="E6" s="1138">
        <v>331.33923199999998</v>
      </c>
      <c r="F6" s="1138">
        <v>360.421266</v>
      </c>
      <c r="G6" s="1138">
        <v>389.672867</v>
      </c>
      <c r="H6" s="1138">
        <v>428.89629400000001</v>
      </c>
      <c r="I6" s="1138">
        <v>471.47708899999998</v>
      </c>
      <c r="J6" s="1138">
        <v>519.71217799999999</v>
      </c>
      <c r="K6" s="1138">
        <v>545.31538699999999</v>
      </c>
      <c r="L6" s="1138">
        <v>598.16473099999996</v>
      </c>
      <c r="M6" s="1138">
        <v>766.72943999999995</v>
      </c>
      <c r="N6" s="1138">
        <v>799.38889400000005</v>
      </c>
      <c r="O6" s="1139">
        <f>(N6-M6)/M6</f>
        <v>4.2595800156049961E-2</v>
      </c>
      <c r="P6" s="1130"/>
      <c r="Q6" s="1135"/>
    </row>
    <row r="7" spans="1:20" s="1057" customFormat="1" ht="14.25" x14ac:dyDescent="0.25">
      <c r="A7" s="1136" t="s">
        <v>914</v>
      </c>
      <c r="B7" s="1137"/>
      <c r="C7" s="1138">
        <v>10.303765</v>
      </c>
      <c r="D7" s="1138">
        <v>15.376082</v>
      </c>
      <c r="E7" s="1138">
        <v>20.137830000000001</v>
      </c>
      <c r="F7" s="1138">
        <v>22.472916999999999</v>
      </c>
      <c r="G7" s="1138">
        <v>24.954395000000002</v>
      </c>
      <c r="H7" s="1138">
        <v>28.483585999999999</v>
      </c>
      <c r="I7" s="1138">
        <v>27.715636</v>
      </c>
      <c r="J7" s="1138">
        <v>26.242232000000001</v>
      </c>
      <c r="K7" s="1138">
        <v>28.380064000000001</v>
      </c>
      <c r="L7" s="1138">
        <v>32.744338999999997</v>
      </c>
      <c r="M7" s="1138">
        <v>32.730362</v>
      </c>
      <c r="N7" s="1138">
        <v>34.954653</v>
      </c>
      <c r="O7" s="1140">
        <f t="shared" ref="O7:O13" si="0">(N7-M7)/M7</f>
        <v>6.7958032361511947E-2</v>
      </c>
      <c r="P7" s="1130"/>
      <c r="Q7" s="1135"/>
    </row>
    <row r="8" spans="1:20" s="1057" customFormat="1" ht="14.25" x14ac:dyDescent="0.25">
      <c r="A8" s="1136" t="s">
        <v>423</v>
      </c>
      <c r="B8" s="1137"/>
      <c r="C8" s="1138">
        <v>17.651726</v>
      </c>
      <c r="D8" s="1138">
        <v>29.075800000000001</v>
      </c>
      <c r="E8" s="1138">
        <v>21.485278000000001</v>
      </c>
      <c r="F8" s="1138">
        <v>21.502600999999999</v>
      </c>
      <c r="G8" s="1138">
        <v>13.993636</v>
      </c>
      <c r="H8" s="1138">
        <v>14.717388</v>
      </c>
      <c r="I8" s="1138">
        <v>18.348687000000002</v>
      </c>
      <c r="J8" s="1138">
        <v>19.622672000000001</v>
      </c>
      <c r="K8" s="1138">
        <v>17.694398</v>
      </c>
      <c r="L8" s="1138">
        <v>18.727703000000002</v>
      </c>
      <c r="M8" s="1138">
        <v>8.7780500000000004</v>
      </c>
      <c r="N8" s="1138">
        <v>10.992977</v>
      </c>
      <c r="O8" s="1140">
        <f t="shared" si="0"/>
        <v>0.25232563040766448</v>
      </c>
      <c r="P8" s="1130"/>
      <c r="Q8" s="1135"/>
    </row>
    <row r="9" spans="1:20" s="1057" customFormat="1" ht="28.5" x14ac:dyDescent="0.25">
      <c r="A9" s="1141" t="s">
        <v>915</v>
      </c>
      <c r="B9" s="1142"/>
      <c r="C9" s="1138">
        <v>4.5743289999999996</v>
      </c>
      <c r="D9" s="1138">
        <v>7.8198160000000003</v>
      </c>
      <c r="E9" s="1138">
        <v>10.432675</v>
      </c>
      <c r="F9" s="1138">
        <v>13.424109</v>
      </c>
      <c r="G9" s="1138">
        <v>18.043538000000002</v>
      </c>
      <c r="H9" s="1138">
        <v>22.132932</v>
      </c>
      <c r="I9" s="1138">
        <v>20.021711</v>
      </c>
      <c r="J9" s="1138">
        <v>19.816801999999999</v>
      </c>
      <c r="K9" s="1138">
        <v>21.388988999999999</v>
      </c>
      <c r="L9" s="1138">
        <v>26.52345</v>
      </c>
      <c r="M9" s="1138">
        <v>22.149407</v>
      </c>
      <c r="N9" s="1138">
        <v>20.701633999999999</v>
      </c>
      <c r="O9" s="1140">
        <f t="shared" si="0"/>
        <v>-6.536396211420023E-2</v>
      </c>
      <c r="P9" s="1143"/>
      <c r="Q9" s="1135"/>
    </row>
    <row r="10" spans="1:20" s="1057" customFormat="1" ht="14.25" x14ac:dyDescent="0.25">
      <c r="A10" s="1136" t="s">
        <v>419</v>
      </c>
      <c r="B10" s="1137"/>
      <c r="C10" s="1138">
        <v>932.073756</v>
      </c>
      <c r="D10" s="1138">
        <v>974.61137900000006</v>
      </c>
      <c r="E10" s="1138">
        <v>1017.107707</v>
      </c>
      <c r="F10" s="1138">
        <v>1043.825353</v>
      </c>
      <c r="G10" s="1138">
        <v>1061.483099</v>
      </c>
      <c r="H10" s="1138">
        <v>1092.190296</v>
      </c>
      <c r="I10" s="1138">
        <v>1138.5994700000001</v>
      </c>
      <c r="J10" s="1138">
        <v>1196.83959</v>
      </c>
      <c r="K10" s="1138">
        <v>1252.780174</v>
      </c>
      <c r="L10" s="1138">
        <v>1322.430801</v>
      </c>
      <c r="M10" s="1138">
        <v>1448.243189</v>
      </c>
      <c r="N10" s="1138">
        <v>1538.7336009999999</v>
      </c>
      <c r="O10" s="1140">
        <f t="shared" si="0"/>
        <v>6.2482884564768963E-2</v>
      </c>
      <c r="P10" s="1130"/>
      <c r="Q10" s="1135"/>
    </row>
    <row r="11" spans="1:20" s="1057" customFormat="1" ht="14.25" x14ac:dyDescent="0.25">
      <c r="A11" s="1136" t="s">
        <v>418</v>
      </c>
      <c r="B11" s="1137"/>
      <c r="C11" s="1138">
        <v>85.854236999999998</v>
      </c>
      <c r="D11" s="1138">
        <v>86.695902000000004</v>
      </c>
      <c r="E11" s="1138">
        <v>87.218986000000001</v>
      </c>
      <c r="F11" s="1138">
        <v>87.624713999999997</v>
      </c>
      <c r="G11" s="1138">
        <v>89.510282000000004</v>
      </c>
      <c r="H11" s="1138">
        <v>93.192926</v>
      </c>
      <c r="I11" s="1138">
        <v>97.879322999999999</v>
      </c>
      <c r="J11" s="1138">
        <v>103.99415500000001</v>
      </c>
      <c r="K11" s="1138">
        <v>109.775306</v>
      </c>
      <c r="L11" s="1138">
        <v>117.3373</v>
      </c>
      <c r="M11" s="1138">
        <v>131.32831400000001</v>
      </c>
      <c r="N11" s="1138">
        <v>138.77481599999999</v>
      </c>
      <c r="O11" s="1140">
        <f t="shared" si="0"/>
        <v>5.6701420837550545E-2</v>
      </c>
      <c r="P11" s="1130"/>
      <c r="Q11" s="1135"/>
    </row>
    <row r="12" spans="1:20" s="1057" customFormat="1" ht="14.25" x14ac:dyDescent="0.25">
      <c r="A12" s="1136" t="s">
        <v>916</v>
      </c>
      <c r="B12" s="1137"/>
      <c r="C12" s="1138">
        <v>32.410629999999998</v>
      </c>
      <c r="D12" s="1138">
        <v>38.873550000000002</v>
      </c>
      <c r="E12" s="1138">
        <v>45.781965</v>
      </c>
      <c r="F12" s="1138">
        <v>51.300454000000002</v>
      </c>
      <c r="G12" s="1138">
        <v>54.887301000000001</v>
      </c>
      <c r="H12" s="1138">
        <v>59.719566999999998</v>
      </c>
      <c r="I12" s="1138">
        <v>62.604737999999998</v>
      </c>
      <c r="J12" s="1138">
        <v>65.845764000000003</v>
      </c>
      <c r="K12" s="1138">
        <v>66.988831000000005</v>
      </c>
      <c r="L12" s="1138">
        <v>74.303422999999995</v>
      </c>
      <c r="M12" s="1138">
        <v>83.961523999999997</v>
      </c>
      <c r="N12" s="1138">
        <v>89.449493000000004</v>
      </c>
      <c r="O12" s="1144">
        <f t="shared" si="0"/>
        <v>6.5362903608086095E-2</v>
      </c>
      <c r="P12" s="1130"/>
      <c r="Q12" s="1135"/>
    </row>
    <row r="13" spans="1:20" s="1057" customFormat="1" ht="25.5" customHeight="1" x14ac:dyDescent="0.25">
      <c r="A13" s="1145" t="s">
        <v>917</v>
      </c>
      <c r="B13" s="1146"/>
      <c r="C13" s="1147">
        <f>SUM(C6:C12)</f>
        <v>1347.0902350000001</v>
      </c>
      <c r="D13" s="1147">
        <f t="shared" ref="D13:M13" si="1">SUM(D6:D12)</f>
        <v>1455.572662</v>
      </c>
      <c r="E13" s="1147">
        <f t="shared" si="1"/>
        <v>1533.5036729999999</v>
      </c>
      <c r="F13" s="1147">
        <f t="shared" si="1"/>
        <v>1600.571414</v>
      </c>
      <c r="G13" s="1147">
        <f t="shared" si="1"/>
        <v>1652.545118</v>
      </c>
      <c r="H13" s="1147">
        <f t="shared" si="1"/>
        <v>1739.332989</v>
      </c>
      <c r="I13" s="1147">
        <f t="shared" si="1"/>
        <v>1836.6466540000001</v>
      </c>
      <c r="J13" s="1147">
        <f t="shared" si="1"/>
        <v>1952.0733930000001</v>
      </c>
      <c r="K13" s="1147">
        <f t="shared" si="1"/>
        <v>2042.3231489999998</v>
      </c>
      <c r="L13" s="1147">
        <f t="shared" si="1"/>
        <v>2190.2317469999998</v>
      </c>
      <c r="M13" s="1147">
        <f t="shared" si="1"/>
        <v>2493.9202859999996</v>
      </c>
      <c r="N13" s="1147">
        <f>SUM(N6:N12)</f>
        <v>2632.9960680000004</v>
      </c>
      <c r="O13" s="1139">
        <f t="shared" si="0"/>
        <v>5.5765929160095387E-2</v>
      </c>
      <c r="P13" s="1148"/>
      <c r="Q13" s="1149"/>
    </row>
    <row r="14" spans="1:20" s="1057" customFormat="1" ht="14.25" x14ac:dyDescent="0.25">
      <c r="A14" s="1125"/>
      <c r="B14" s="1150"/>
      <c r="C14" s="1125"/>
      <c r="D14" s="1125"/>
      <c r="E14" s="1125"/>
      <c r="M14" s="1151"/>
      <c r="N14" s="1151"/>
      <c r="O14" s="1152"/>
      <c r="P14" s="1153"/>
    </row>
    <row r="15" spans="1:20" s="1057" customFormat="1" ht="14.25" x14ac:dyDescent="0.25">
      <c r="A15" s="1065"/>
      <c r="B15" s="1154"/>
      <c r="C15" s="1155"/>
      <c r="D15" s="1155"/>
      <c r="E15" s="1155"/>
      <c r="F15" s="1065"/>
      <c r="G15" s="1065"/>
      <c r="H15" s="1065"/>
      <c r="I15" s="1065"/>
      <c r="J15" s="1065"/>
    </row>
    <row r="16" spans="1:20" s="1057" customFormat="1" ht="14.25" x14ac:dyDescent="0.25">
      <c r="A16" s="1065"/>
      <c r="B16" s="1154"/>
      <c r="C16" s="1155"/>
      <c r="D16" s="1155"/>
      <c r="E16" s="1155"/>
      <c r="F16" s="1065"/>
      <c r="G16" s="1065"/>
      <c r="H16" s="1065"/>
      <c r="I16" s="1065"/>
      <c r="J16" s="1065"/>
    </row>
    <row r="17" spans="1:17" s="1057" customFormat="1" ht="28.5" x14ac:dyDescent="0.25">
      <c r="A17" s="1156" t="s">
        <v>918</v>
      </c>
      <c r="B17" s="1157"/>
      <c r="C17" s="1133">
        <v>2010</v>
      </c>
      <c r="D17" s="1133">
        <v>2011</v>
      </c>
      <c r="E17" s="1133">
        <v>2012</v>
      </c>
      <c r="F17" s="1133">
        <v>2013</v>
      </c>
      <c r="G17" s="1133">
        <v>2014</v>
      </c>
      <c r="H17" s="1133">
        <v>2015</v>
      </c>
      <c r="I17" s="1133">
        <v>2016</v>
      </c>
      <c r="J17" s="1133">
        <v>2017</v>
      </c>
      <c r="K17" s="1133">
        <v>2018</v>
      </c>
      <c r="L17" s="1133">
        <v>2019</v>
      </c>
      <c r="M17" s="1133">
        <v>2020</v>
      </c>
      <c r="N17" s="1133">
        <v>2021</v>
      </c>
      <c r="P17" s="1158"/>
      <c r="Q17" s="1158">
        <v>2021</v>
      </c>
    </row>
    <row r="18" spans="1:17" s="1057" customFormat="1" ht="14.25" x14ac:dyDescent="0.25">
      <c r="A18" s="1136" t="s">
        <v>405</v>
      </c>
      <c r="B18" s="1137"/>
      <c r="C18" s="1159">
        <f>C6/C$13</f>
        <v>0.19614260807109182</v>
      </c>
      <c r="D18" s="1159">
        <f>D6/D$13</f>
        <v>0.20824802561453989</v>
      </c>
      <c r="E18" s="1159">
        <f t="shared" ref="E18:N18" si="2">E6/E$13</f>
        <v>0.21606680038255116</v>
      </c>
      <c r="F18" s="1159">
        <f t="shared" si="2"/>
        <v>0.22518287084689867</v>
      </c>
      <c r="G18" s="1159">
        <f t="shared" si="2"/>
        <v>0.23580165089326172</v>
      </c>
      <c r="H18" s="1159">
        <f t="shared" si="2"/>
        <v>0.24658664942966824</v>
      </c>
      <c r="I18" s="1159">
        <f t="shared" si="2"/>
        <v>0.25670538640253876</v>
      </c>
      <c r="J18" s="1159">
        <f t="shared" si="2"/>
        <v>0.26623598265498205</v>
      </c>
      <c r="K18" s="1159">
        <f t="shared" si="2"/>
        <v>0.26700739658511308</v>
      </c>
      <c r="L18" s="1159">
        <f t="shared" si="2"/>
        <v>0.27310568017257397</v>
      </c>
      <c r="M18" s="1159">
        <f t="shared" si="2"/>
        <v>0.3074394335312769</v>
      </c>
      <c r="N18" s="1159">
        <f t="shared" si="2"/>
        <v>0.30360428703838077</v>
      </c>
      <c r="O18" s="1116"/>
      <c r="P18" s="1160" t="s">
        <v>419</v>
      </c>
      <c r="Q18" s="1161">
        <f>VLOOKUP(P18,$A$17:$N$24,13,FALSE)</f>
        <v>0.58070949465784183</v>
      </c>
    </row>
    <row r="19" spans="1:17" s="1057" customFormat="1" ht="14.25" x14ac:dyDescent="0.25">
      <c r="A19" s="1136" t="s">
        <v>914</v>
      </c>
      <c r="B19" s="1137"/>
      <c r="C19" s="1159">
        <f t="shared" ref="C19:N25" si="3">C7/C$13</f>
        <v>7.6489048263348146E-3</v>
      </c>
      <c r="D19" s="1159">
        <f t="shared" si="3"/>
        <v>1.0563596309148049E-2</v>
      </c>
      <c r="E19" s="1159">
        <f t="shared" si="3"/>
        <v>1.3131908553309347E-2</v>
      </c>
      <c r="F19" s="1159">
        <f t="shared" si="3"/>
        <v>1.4040558767595232E-2</v>
      </c>
      <c r="G19" s="1159">
        <f t="shared" si="3"/>
        <v>1.510058317209588E-2</v>
      </c>
      <c r="H19" s="1159">
        <f t="shared" si="3"/>
        <v>1.637615464096737E-2</v>
      </c>
      <c r="I19" s="1159">
        <f t="shared" si="3"/>
        <v>1.5090347367382075E-2</v>
      </c>
      <c r="J19" s="1159">
        <f t="shared" si="3"/>
        <v>1.3443260941982421E-2</v>
      </c>
      <c r="K19" s="1159">
        <f t="shared" si="3"/>
        <v>1.3895971366674257E-2</v>
      </c>
      <c r="L19" s="1159">
        <f t="shared" si="3"/>
        <v>1.4950170932756551E-2</v>
      </c>
      <c r="M19" s="1159">
        <f t="shared" si="3"/>
        <v>1.3124061014995891E-2</v>
      </c>
      <c r="N19" s="1159">
        <f>N7/N$13</f>
        <v>1.3275619141562651E-2</v>
      </c>
      <c r="O19" s="1116"/>
      <c r="P19" s="1160" t="s">
        <v>405</v>
      </c>
      <c r="Q19" s="1161">
        <f>VLOOKUP(P19,$A$17:$N$24,13,FALSE)</f>
        <v>0.3074394335312769</v>
      </c>
    </row>
    <row r="20" spans="1:17" s="1057" customFormat="1" ht="14.25" x14ac:dyDescent="0.25">
      <c r="A20" s="1136" t="s">
        <v>423</v>
      </c>
      <c r="B20" s="1137"/>
      <c r="C20" s="1159">
        <f t="shared" si="3"/>
        <v>1.3103595840407824E-2</v>
      </c>
      <c r="D20" s="1159">
        <f t="shared" si="3"/>
        <v>1.9975505695503368E-2</v>
      </c>
      <c r="E20" s="1159">
        <f t="shared" si="3"/>
        <v>1.4010581375373074E-2</v>
      </c>
      <c r="F20" s="1159">
        <f t="shared" si="3"/>
        <v>1.3434327773143647E-2</v>
      </c>
      <c r="G20" s="1159">
        <f t="shared" si="3"/>
        <v>8.4679297694067561E-3</v>
      </c>
      <c r="H20" s="1159">
        <f t="shared" si="3"/>
        <v>8.4615125988391181E-3</v>
      </c>
      <c r="I20" s="1159">
        <f t="shared" si="3"/>
        <v>9.9903195642116142E-3</v>
      </c>
      <c r="J20" s="1159">
        <f t="shared" si="3"/>
        <v>1.0052220408497726E-2</v>
      </c>
      <c r="K20" s="1159">
        <f t="shared" si="3"/>
        <v>8.6638581209167904E-3</v>
      </c>
      <c r="L20" s="1159">
        <f t="shared" si="3"/>
        <v>8.5505577323731503E-3</v>
      </c>
      <c r="M20" s="1159">
        <f t="shared" si="3"/>
        <v>3.5197797015714244E-3</v>
      </c>
      <c r="N20" s="1159">
        <f>N8/N$13</f>
        <v>4.1750829534470835E-3</v>
      </c>
      <c r="O20" s="1116"/>
      <c r="P20" s="1160" t="s">
        <v>418</v>
      </c>
      <c r="Q20" s="1161">
        <f>VLOOKUP(P20,$A$17:$N$24,13,FALSE)</f>
        <v>5.265938720544977E-2</v>
      </c>
    </row>
    <row r="21" spans="1:17" s="1057" customFormat="1" ht="28.5" customHeight="1" x14ac:dyDescent="0.25">
      <c r="A21" s="1141" t="s">
        <v>915</v>
      </c>
      <c r="B21" s="1142"/>
      <c r="C21" s="1159">
        <f t="shared" si="3"/>
        <v>3.3957109042513393E-3</v>
      </c>
      <c r="D21" s="1159">
        <f t="shared" si="3"/>
        <v>5.372329533350359E-3</v>
      </c>
      <c r="E21" s="1159">
        <f t="shared" si="3"/>
        <v>6.8031627075209487E-3</v>
      </c>
      <c r="F21" s="1159">
        <f t="shared" si="3"/>
        <v>8.3870728182329005E-3</v>
      </c>
      <c r="G21" s="1159">
        <f t="shared" si="3"/>
        <v>1.0918635626624993E-2</v>
      </c>
      <c r="H21" s="1159">
        <f t="shared" si="3"/>
        <v>1.2724953841486647E-2</v>
      </c>
      <c r="I21" s="1159">
        <f t="shared" si="3"/>
        <v>1.0901231849030444E-2</v>
      </c>
      <c r="J21" s="1159">
        <f t="shared" si="3"/>
        <v>1.015166851362335E-2</v>
      </c>
      <c r="K21" s="1159">
        <f t="shared" si="3"/>
        <v>1.0472872038136018E-2</v>
      </c>
      <c r="L21" s="1159">
        <f t="shared" si="3"/>
        <v>1.2109882909116651E-2</v>
      </c>
      <c r="M21" s="1159">
        <f t="shared" si="3"/>
        <v>8.881361254543323E-3</v>
      </c>
      <c r="N21" s="1159">
        <f>N9/N$13</f>
        <v>7.8623869786956305E-3</v>
      </c>
      <c r="O21" s="1116"/>
      <c r="P21" s="1162" t="s">
        <v>919</v>
      </c>
      <c r="Q21" s="1161">
        <f>VLOOKUP("ISBLSM",$A$17:$N$24,13,FALSE)</f>
        <v>3.3666482634321059E-2</v>
      </c>
    </row>
    <row r="22" spans="1:17" s="1057" customFormat="1" ht="14.25" x14ac:dyDescent="0.25">
      <c r="A22" s="1136" t="s">
        <v>419</v>
      </c>
      <c r="B22" s="1137"/>
      <c r="C22" s="1159">
        <f t="shared" si="3"/>
        <v>0.69191634812793368</v>
      </c>
      <c r="D22" s="1159">
        <f t="shared" si="3"/>
        <v>0.66957246755435429</v>
      </c>
      <c r="E22" s="1159">
        <f t="shared" si="3"/>
        <v>0.66325743127189762</v>
      </c>
      <c r="F22" s="1159">
        <f t="shared" si="3"/>
        <v>0.65215793801500443</v>
      </c>
      <c r="G22" s="1159">
        <f t="shared" si="3"/>
        <v>0.64233229546232584</v>
      </c>
      <c r="H22" s="1159">
        <f t="shared" si="3"/>
        <v>0.62793628529286749</v>
      </c>
      <c r="I22" s="1159">
        <f t="shared" si="3"/>
        <v>0.61993387106892039</v>
      </c>
      <c r="J22" s="1159">
        <f t="shared" si="3"/>
        <v>0.61311198354108198</v>
      </c>
      <c r="K22" s="1159">
        <f t="shared" si="3"/>
        <v>0.6134093787329441</v>
      </c>
      <c r="L22" s="1159">
        <f t="shared" si="3"/>
        <v>0.60378578787900294</v>
      </c>
      <c r="M22" s="1159">
        <f t="shared" si="3"/>
        <v>0.58070949465784183</v>
      </c>
      <c r="N22" s="1159">
        <f>N10/N$13</f>
        <v>0.58440406337895057</v>
      </c>
      <c r="O22" s="1116"/>
      <c r="P22" s="1160" t="s">
        <v>914</v>
      </c>
      <c r="Q22" s="1161">
        <f>VLOOKUP(P22,$A$17:$N$24,13,FALSE)</f>
        <v>1.3124061014995891E-2</v>
      </c>
    </row>
    <row r="23" spans="1:17" s="1057" customFormat="1" ht="27.75" customHeight="1" x14ac:dyDescent="0.25">
      <c r="A23" s="1136" t="s">
        <v>418</v>
      </c>
      <c r="B23" s="1137"/>
      <c r="C23" s="1159">
        <f t="shared" si="3"/>
        <v>6.3733100255158479E-2</v>
      </c>
      <c r="D23" s="1159">
        <f t="shared" si="3"/>
        <v>5.9561370080197344E-2</v>
      </c>
      <c r="E23" s="1159">
        <f t="shared" si="3"/>
        <v>5.687562901585564E-2</v>
      </c>
      <c r="F23" s="1159">
        <f t="shared" si="3"/>
        <v>5.4745894643348912E-2</v>
      </c>
      <c r="G23" s="1159">
        <f t="shared" si="3"/>
        <v>5.4165106310882581E-2</v>
      </c>
      <c r="H23" s="1159">
        <f t="shared" si="3"/>
        <v>5.3579692094254873E-2</v>
      </c>
      <c r="I23" s="1159">
        <f t="shared" si="3"/>
        <v>5.3292408088856047E-2</v>
      </c>
      <c r="J23" s="1159">
        <f t="shared" si="3"/>
        <v>5.327369112909168E-2</v>
      </c>
      <c r="K23" s="1159">
        <f t="shared" si="3"/>
        <v>5.3750213845321304E-2</v>
      </c>
      <c r="L23" s="1159">
        <f t="shared" si="3"/>
        <v>5.3573006674165431E-2</v>
      </c>
      <c r="M23" s="1159">
        <f t="shared" si="3"/>
        <v>5.265938720544977E-2</v>
      </c>
      <c r="N23" s="1159">
        <f>N11/N$13</f>
        <v>5.2706047565582601E-2</v>
      </c>
      <c r="O23" s="1116"/>
      <c r="P23" s="1162" t="s">
        <v>920</v>
      </c>
      <c r="Q23" s="1161">
        <f>VLOOKUP(P23,$A$17:$N$24,13,FALSE)</f>
        <v>8.881361254543323E-3</v>
      </c>
    </row>
    <row r="24" spans="1:17" s="1057" customFormat="1" ht="14.25" x14ac:dyDescent="0.25">
      <c r="A24" s="1136" t="s">
        <v>916</v>
      </c>
      <c r="B24" s="1137"/>
      <c r="C24" s="1159">
        <f t="shared" si="3"/>
        <v>2.4059731974822009E-2</v>
      </c>
      <c r="D24" s="1159">
        <f t="shared" si="3"/>
        <v>2.670670521290678E-2</v>
      </c>
      <c r="E24" s="1159">
        <f t="shared" si="3"/>
        <v>2.9854486693492256E-2</v>
      </c>
      <c r="F24" s="1159">
        <f t="shared" si="3"/>
        <v>3.2051337135776188E-2</v>
      </c>
      <c r="G24" s="1159">
        <f t="shared" si="3"/>
        <v>3.32137987654023E-2</v>
      </c>
      <c r="H24" s="1159">
        <f t="shared" si="3"/>
        <v>3.4334752101916236E-2</v>
      </c>
      <c r="I24" s="1159">
        <f t="shared" si="3"/>
        <v>3.4086435659060631E-2</v>
      </c>
      <c r="J24" s="1159">
        <f t="shared" si="3"/>
        <v>3.3731192810740801E-2</v>
      </c>
      <c r="K24" s="1159">
        <f t="shared" si="3"/>
        <v>3.280030931089447E-2</v>
      </c>
      <c r="L24" s="1159">
        <f t="shared" si="3"/>
        <v>3.3924913700011307E-2</v>
      </c>
      <c r="M24" s="1159">
        <f t="shared" si="3"/>
        <v>3.3666482634321059E-2</v>
      </c>
      <c r="N24" s="1159">
        <f t="shared" si="3"/>
        <v>3.3972512943380509E-2</v>
      </c>
      <c r="O24" s="1116"/>
      <c r="P24" s="1160" t="s">
        <v>423</v>
      </c>
      <c r="Q24" s="1161">
        <f>VLOOKUP(P24,$A$17:$N$24,13,FALSE)</f>
        <v>3.5197797015714244E-3</v>
      </c>
    </row>
    <row r="25" spans="1:17" s="1057" customFormat="1" ht="19.5" customHeight="1" x14ac:dyDescent="0.25">
      <c r="A25" s="1145" t="s">
        <v>917</v>
      </c>
      <c r="B25" s="1145"/>
      <c r="C25" s="1163">
        <f t="shared" si="3"/>
        <v>1</v>
      </c>
      <c r="D25" s="1163">
        <f t="shared" si="3"/>
        <v>1</v>
      </c>
      <c r="E25" s="1163">
        <f t="shared" si="3"/>
        <v>1</v>
      </c>
      <c r="F25" s="1163">
        <f t="shared" si="3"/>
        <v>1</v>
      </c>
      <c r="G25" s="1163">
        <f t="shared" si="3"/>
        <v>1</v>
      </c>
      <c r="H25" s="1163">
        <f t="shared" si="3"/>
        <v>1</v>
      </c>
      <c r="I25" s="1163">
        <f t="shared" si="3"/>
        <v>1</v>
      </c>
      <c r="J25" s="1163">
        <f t="shared" si="3"/>
        <v>1</v>
      </c>
      <c r="K25" s="1163">
        <f t="shared" si="3"/>
        <v>1</v>
      </c>
      <c r="L25" s="1163">
        <f t="shared" si="3"/>
        <v>1</v>
      </c>
      <c r="M25" s="1163">
        <f t="shared" si="3"/>
        <v>1</v>
      </c>
      <c r="N25" s="1163">
        <f t="shared" si="3"/>
        <v>1</v>
      </c>
      <c r="O25" s="1116"/>
      <c r="P25" s="1116"/>
      <c r="Q25" s="1116"/>
    </row>
    <row r="26" spans="1:17" x14ac:dyDescent="0.25">
      <c r="A26" s="59"/>
      <c r="B26" s="59"/>
      <c r="C26" s="59"/>
      <c r="D26" s="59"/>
    </row>
    <row r="27" spans="1:17" x14ac:dyDescent="0.25">
      <c r="A27" s="219"/>
      <c r="B27" s="1105"/>
      <c r="C27" s="1105"/>
      <c r="D27" s="1105"/>
      <c r="E27" s="219"/>
      <c r="F27" s="219"/>
      <c r="G27" s="219"/>
      <c r="H27" s="219"/>
      <c r="I27" s="219"/>
    </row>
    <row r="28" spans="1:17" x14ac:dyDescent="0.25">
      <c r="A28" s="59"/>
      <c r="B28" s="59"/>
      <c r="C28" s="59"/>
      <c r="D28" s="59"/>
    </row>
    <row r="29" spans="1:17" x14ac:dyDescent="0.25">
      <c r="A29" s="59"/>
      <c r="B29" s="59"/>
      <c r="C29" s="59"/>
      <c r="D29" s="59"/>
    </row>
    <row r="48" spans="1:1" ht="18.75" x14ac:dyDescent="0.3">
      <c r="A48" s="1092" t="s">
        <v>903</v>
      </c>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9"/>
  <dimension ref="A1:S7"/>
  <sheetViews>
    <sheetView showGridLines="0" workbookViewId="0"/>
  </sheetViews>
  <sheetFormatPr baseColWidth="10" defaultRowHeight="15" x14ac:dyDescent="0.25"/>
  <cols>
    <col min="1" max="1" width="21.140625" customWidth="1"/>
  </cols>
  <sheetData>
    <row r="1" spans="1:19" x14ac:dyDescent="0.25">
      <c r="A1" s="2" t="s">
        <v>0</v>
      </c>
    </row>
    <row r="2" spans="1:19" ht="21" x14ac:dyDescent="0.35">
      <c r="B2" s="1013" t="s">
        <v>6</v>
      </c>
    </row>
    <row r="4" spans="1:19" x14ac:dyDescent="0.25">
      <c r="B4" s="1728" t="s">
        <v>215</v>
      </c>
      <c r="C4" s="1729"/>
      <c r="D4" s="1729"/>
      <c r="E4" s="1729"/>
      <c r="F4" s="1729"/>
      <c r="G4" s="1730"/>
      <c r="H4" s="1728" t="s">
        <v>216</v>
      </c>
      <c r="I4" s="1729"/>
      <c r="J4" s="1729"/>
      <c r="K4" s="1729"/>
      <c r="L4" s="1729"/>
      <c r="M4" s="1730"/>
      <c r="N4" s="1728" t="s">
        <v>217</v>
      </c>
      <c r="O4" s="1729"/>
      <c r="P4" s="1729"/>
      <c r="Q4" s="1729"/>
      <c r="R4" s="1729"/>
      <c r="S4" s="1730"/>
    </row>
    <row r="5" spans="1:19" x14ac:dyDescent="0.25">
      <c r="B5" s="52">
        <v>2016</v>
      </c>
      <c r="C5" s="53">
        <v>2017</v>
      </c>
      <c r="D5" s="53">
        <v>2018</v>
      </c>
      <c r="E5" s="53">
        <v>2019</v>
      </c>
      <c r="F5" s="53">
        <v>2020</v>
      </c>
      <c r="G5" s="54">
        <v>2021</v>
      </c>
      <c r="H5" s="52">
        <v>2016</v>
      </c>
      <c r="I5" s="53">
        <v>2017</v>
      </c>
      <c r="J5" s="53">
        <v>2018</v>
      </c>
      <c r="K5" s="53">
        <v>2019</v>
      </c>
      <c r="L5" s="53">
        <v>2020</v>
      </c>
      <c r="M5" s="54">
        <v>2021</v>
      </c>
      <c r="N5" s="52">
        <v>2016</v>
      </c>
      <c r="O5" s="53">
        <v>2017</v>
      </c>
      <c r="P5" s="53">
        <v>2018</v>
      </c>
      <c r="Q5" s="53">
        <v>2019</v>
      </c>
      <c r="R5" s="53">
        <v>2020</v>
      </c>
      <c r="S5" s="54">
        <v>2021</v>
      </c>
    </row>
    <row r="6" spans="1:19" x14ac:dyDescent="0.25">
      <c r="A6" s="1" t="s">
        <v>218</v>
      </c>
      <c r="B6" s="55">
        <v>287</v>
      </c>
      <c r="C6" s="56">
        <v>276</v>
      </c>
      <c r="D6" s="56">
        <v>268</v>
      </c>
      <c r="E6" s="56">
        <v>266</v>
      </c>
      <c r="F6" s="56">
        <v>258</v>
      </c>
      <c r="G6" s="57">
        <v>257</v>
      </c>
      <c r="H6" s="55">
        <v>156</v>
      </c>
      <c r="I6" s="56">
        <v>154</v>
      </c>
      <c r="J6" s="56">
        <v>151</v>
      </c>
      <c r="K6" s="56">
        <v>139</v>
      </c>
      <c r="L6" s="56">
        <v>133</v>
      </c>
      <c r="M6" s="57">
        <v>128</v>
      </c>
      <c r="N6" s="58">
        <v>70</v>
      </c>
      <c r="O6" s="59">
        <v>69</v>
      </c>
      <c r="P6" s="59">
        <v>70</v>
      </c>
      <c r="Q6" s="59">
        <v>68</v>
      </c>
      <c r="R6" s="59">
        <v>67</v>
      </c>
      <c r="S6" s="60">
        <v>66</v>
      </c>
    </row>
    <row r="7" spans="1:19" x14ac:dyDescent="0.25">
      <c r="A7" s="1" t="s">
        <v>219</v>
      </c>
      <c r="B7" s="61">
        <v>156</v>
      </c>
      <c r="C7" s="62">
        <v>148</v>
      </c>
      <c r="D7" s="62">
        <v>146</v>
      </c>
      <c r="E7" s="62">
        <v>158</v>
      </c>
      <c r="F7" s="62">
        <v>155</v>
      </c>
      <c r="G7" s="63">
        <v>149</v>
      </c>
      <c r="H7" s="61">
        <v>27</v>
      </c>
      <c r="I7" s="62">
        <v>27</v>
      </c>
      <c r="J7" s="62">
        <v>24</v>
      </c>
      <c r="K7" s="62">
        <v>24</v>
      </c>
      <c r="L7" s="62">
        <v>23</v>
      </c>
      <c r="M7" s="63">
        <v>23</v>
      </c>
      <c r="N7" s="61">
        <v>61</v>
      </c>
      <c r="O7" s="62">
        <v>63</v>
      </c>
      <c r="P7" s="62">
        <v>76</v>
      </c>
      <c r="Q7" s="62">
        <v>84</v>
      </c>
      <c r="R7" s="62">
        <v>82</v>
      </c>
      <c r="S7" s="63">
        <v>68</v>
      </c>
    </row>
  </sheetData>
  <mergeCells count="3">
    <mergeCell ref="B4:G4"/>
    <mergeCell ref="H4:M4"/>
    <mergeCell ref="N4:S4"/>
  </mergeCells>
  <hyperlinks>
    <hyperlink ref="A1" location="Sommaire!A1" display="Retour sommaire"/>
  </hyperlinks>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0"/>
  <dimension ref="A1:H34"/>
  <sheetViews>
    <sheetView showGridLines="0" workbookViewId="0"/>
  </sheetViews>
  <sheetFormatPr baseColWidth="10" defaultRowHeight="15" x14ac:dyDescent="0.25"/>
  <cols>
    <col min="3" max="3" width="18.7109375" customWidth="1"/>
  </cols>
  <sheetData>
    <row r="1" spans="1:8" x14ac:dyDescent="0.25">
      <c r="A1" s="2" t="s">
        <v>0</v>
      </c>
    </row>
    <row r="2" spans="1:8" ht="23.25" x14ac:dyDescent="0.35">
      <c r="B2" s="3" t="s">
        <v>8</v>
      </c>
    </row>
    <row r="4" spans="1:8" x14ac:dyDescent="0.25">
      <c r="C4" s="64" t="s">
        <v>220</v>
      </c>
      <c r="D4" s="65" t="s">
        <v>221</v>
      </c>
      <c r="E4" s="65" t="s">
        <v>222</v>
      </c>
      <c r="F4" s="65" t="s">
        <v>223</v>
      </c>
      <c r="G4" s="66" t="s">
        <v>224</v>
      </c>
      <c r="H4" s="67" t="s">
        <v>214</v>
      </c>
    </row>
    <row r="5" spans="1:8" x14ac:dyDescent="0.25">
      <c r="C5" s="68" t="s">
        <v>214</v>
      </c>
      <c r="D5" s="69">
        <v>34</v>
      </c>
      <c r="E5" s="70">
        <v>16</v>
      </c>
      <c r="F5" s="70">
        <v>8</v>
      </c>
      <c r="G5" s="70">
        <v>2</v>
      </c>
      <c r="H5" s="69">
        <v>60</v>
      </c>
    </row>
    <row r="6" spans="1:8" x14ac:dyDescent="0.25">
      <c r="C6" s="74" t="s">
        <v>230</v>
      </c>
      <c r="D6" s="75">
        <v>23</v>
      </c>
      <c r="E6" s="75">
        <v>16</v>
      </c>
      <c r="F6" s="75">
        <v>1</v>
      </c>
      <c r="G6" s="75">
        <v>0</v>
      </c>
      <c r="H6" s="76">
        <v>40</v>
      </c>
    </row>
    <row r="7" spans="1:8" x14ac:dyDescent="0.25">
      <c r="C7" s="71" t="s">
        <v>243</v>
      </c>
      <c r="D7" s="72">
        <v>9</v>
      </c>
      <c r="E7" s="72">
        <v>4</v>
      </c>
      <c r="F7" s="72">
        <v>2</v>
      </c>
      <c r="G7" s="72">
        <v>1</v>
      </c>
      <c r="H7" s="73">
        <v>16</v>
      </c>
    </row>
    <row r="8" spans="1:8" x14ac:dyDescent="0.25">
      <c r="C8" s="74" t="s">
        <v>238</v>
      </c>
      <c r="D8" s="75">
        <v>6</v>
      </c>
      <c r="E8" s="75">
        <v>5</v>
      </c>
      <c r="F8" s="75">
        <v>0</v>
      </c>
      <c r="G8" s="75">
        <v>1</v>
      </c>
      <c r="H8" s="76">
        <v>12</v>
      </c>
    </row>
    <row r="9" spans="1:8" x14ac:dyDescent="0.25">
      <c r="C9" s="71" t="s">
        <v>233</v>
      </c>
      <c r="D9" s="72">
        <v>6</v>
      </c>
      <c r="E9" s="72">
        <v>0</v>
      </c>
      <c r="F9" s="72">
        <v>4</v>
      </c>
      <c r="G9" s="72">
        <v>0</v>
      </c>
      <c r="H9" s="73">
        <v>10</v>
      </c>
    </row>
    <row r="10" spans="1:8" x14ac:dyDescent="0.25">
      <c r="C10" s="74" t="s">
        <v>246</v>
      </c>
      <c r="D10" s="75">
        <v>7</v>
      </c>
      <c r="E10" s="75">
        <v>3</v>
      </c>
      <c r="F10" s="75">
        <v>0</v>
      </c>
      <c r="G10" s="75">
        <v>0</v>
      </c>
      <c r="H10" s="76">
        <v>10</v>
      </c>
    </row>
    <row r="11" spans="1:8" x14ac:dyDescent="0.25">
      <c r="C11" s="71" t="s">
        <v>226</v>
      </c>
      <c r="D11" s="72">
        <v>3</v>
      </c>
      <c r="E11" s="72">
        <v>0</v>
      </c>
      <c r="F11" s="72">
        <v>3</v>
      </c>
      <c r="G11" s="72">
        <v>1</v>
      </c>
      <c r="H11" s="73">
        <v>7</v>
      </c>
    </row>
    <row r="12" spans="1:8" x14ac:dyDescent="0.25">
      <c r="C12" s="74" t="s">
        <v>240</v>
      </c>
      <c r="D12" s="75">
        <v>4</v>
      </c>
      <c r="E12" s="75">
        <v>0</v>
      </c>
      <c r="F12" s="75">
        <v>0</v>
      </c>
      <c r="G12" s="75">
        <v>0</v>
      </c>
      <c r="H12" s="76">
        <v>4</v>
      </c>
    </row>
    <row r="13" spans="1:8" x14ac:dyDescent="0.25">
      <c r="C13" s="71" t="s">
        <v>251</v>
      </c>
      <c r="D13" s="72">
        <v>4</v>
      </c>
      <c r="E13" s="72">
        <v>0</v>
      </c>
      <c r="F13" s="72">
        <v>0</v>
      </c>
      <c r="G13" s="72">
        <v>0</v>
      </c>
      <c r="H13" s="73">
        <v>4</v>
      </c>
    </row>
    <row r="14" spans="1:8" x14ac:dyDescent="0.25">
      <c r="C14" s="74" t="s">
        <v>225</v>
      </c>
      <c r="D14" s="75">
        <v>2</v>
      </c>
      <c r="E14" s="75">
        <v>0</v>
      </c>
      <c r="F14" s="75">
        <v>0</v>
      </c>
      <c r="G14" s="75">
        <v>0</v>
      </c>
      <c r="H14" s="76">
        <v>2</v>
      </c>
    </row>
    <row r="15" spans="1:8" x14ac:dyDescent="0.25">
      <c r="C15" s="71" t="s">
        <v>235</v>
      </c>
      <c r="D15" s="72">
        <v>0</v>
      </c>
      <c r="E15" s="72">
        <v>0</v>
      </c>
      <c r="F15" s="72">
        <v>0</v>
      </c>
      <c r="G15" s="72">
        <v>1</v>
      </c>
      <c r="H15" s="73">
        <v>1</v>
      </c>
    </row>
    <row r="16" spans="1:8" x14ac:dyDescent="0.25">
      <c r="C16" s="74" t="s">
        <v>241</v>
      </c>
      <c r="D16" s="75">
        <v>0</v>
      </c>
      <c r="E16" s="75">
        <v>1</v>
      </c>
      <c r="F16" s="75">
        <v>0</v>
      </c>
      <c r="G16" s="75">
        <v>0</v>
      </c>
      <c r="H16" s="76">
        <v>1</v>
      </c>
    </row>
    <row r="17" spans="3:8" x14ac:dyDescent="0.25">
      <c r="C17" s="71" t="s">
        <v>242</v>
      </c>
      <c r="D17" s="72">
        <v>0</v>
      </c>
      <c r="E17" s="72">
        <v>0</v>
      </c>
      <c r="F17" s="72">
        <v>0</v>
      </c>
      <c r="G17" s="72">
        <v>1</v>
      </c>
      <c r="H17" s="73">
        <v>1</v>
      </c>
    </row>
    <row r="18" spans="3:8" x14ac:dyDescent="0.25">
      <c r="C18" s="74" t="s">
        <v>245</v>
      </c>
      <c r="D18" s="75">
        <v>0</v>
      </c>
      <c r="E18" s="75">
        <v>1</v>
      </c>
      <c r="F18" s="75">
        <v>0</v>
      </c>
      <c r="G18" s="75">
        <v>0</v>
      </c>
      <c r="H18" s="76">
        <v>1</v>
      </c>
    </row>
    <row r="19" spans="3:8" x14ac:dyDescent="0.25">
      <c r="C19" s="71" t="s">
        <v>248</v>
      </c>
      <c r="D19" s="72">
        <v>0</v>
      </c>
      <c r="E19" s="72">
        <v>1</v>
      </c>
      <c r="F19" s="72">
        <v>0</v>
      </c>
      <c r="G19" s="72">
        <v>0</v>
      </c>
      <c r="H19" s="73">
        <v>1</v>
      </c>
    </row>
    <row r="20" spans="3:8" x14ac:dyDescent="0.25">
      <c r="C20" s="74" t="s">
        <v>249</v>
      </c>
      <c r="D20" s="75">
        <v>1</v>
      </c>
      <c r="E20" s="75">
        <v>0</v>
      </c>
      <c r="F20" s="75">
        <v>0</v>
      </c>
      <c r="G20" s="75">
        <v>0</v>
      </c>
      <c r="H20" s="76">
        <v>1</v>
      </c>
    </row>
    <row r="21" spans="3:8" x14ac:dyDescent="0.25">
      <c r="C21" s="71" t="s">
        <v>227</v>
      </c>
      <c r="D21" s="72">
        <v>0</v>
      </c>
      <c r="E21" s="72">
        <v>0</v>
      </c>
      <c r="F21" s="72">
        <v>0</v>
      </c>
      <c r="G21" s="72">
        <v>0</v>
      </c>
      <c r="H21" s="73">
        <v>0</v>
      </c>
    </row>
    <row r="22" spans="3:8" x14ac:dyDescent="0.25">
      <c r="C22" s="74" t="s">
        <v>228</v>
      </c>
      <c r="D22" s="75">
        <v>0</v>
      </c>
      <c r="E22" s="75">
        <v>0</v>
      </c>
      <c r="F22" s="75">
        <v>0</v>
      </c>
      <c r="G22" s="75">
        <v>0</v>
      </c>
      <c r="H22" s="76">
        <v>0</v>
      </c>
    </row>
    <row r="23" spans="3:8" x14ac:dyDescent="0.25">
      <c r="C23" s="71" t="s">
        <v>229</v>
      </c>
      <c r="D23" s="72">
        <v>0</v>
      </c>
      <c r="E23" s="72">
        <v>0</v>
      </c>
      <c r="F23" s="72">
        <v>0</v>
      </c>
      <c r="G23" s="72">
        <v>0</v>
      </c>
      <c r="H23" s="73">
        <v>0</v>
      </c>
    </row>
    <row r="24" spans="3:8" x14ac:dyDescent="0.25">
      <c r="C24" s="74" t="s">
        <v>231</v>
      </c>
      <c r="D24" s="75">
        <v>0</v>
      </c>
      <c r="E24" s="75">
        <v>0</v>
      </c>
      <c r="F24" s="75">
        <v>0</v>
      </c>
      <c r="G24" s="75">
        <v>0</v>
      </c>
      <c r="H24" s="76">
        <v>0</v>
      </c>
    </row>
    <row r="25" spans="3:8" x14ac:dyDescent="0.25">
      <c r="C25" s="71" t="s">
        <v>232</v>
      </c>
      <c r="D25" s="72">
        <v>0</v>
      </c>
      <c r="E25" s="72">
        <v>0</v>
      </c>
      <c r="F25" s="72">
        <v>0</v>
      </c>
      <c r="G25" s="72">
        <v>0</v>
      </c>
      <c r="H25" s="73">
        <v>0</v>
      </c>
    </row>
    <row r="26" spans="3:8" x14ac:dyDescent="0.25">
      <c r="C26" s="74" t="s">
        <v>234</v>
      </c>
      <c r="D26" s="75">
        <v>0</v>
      </c>
      <c r="E26" s="75">
        <v>0</v>
      </c>
      <c r="F26" s="75">
        <v>0</v>
      </c>
      <c r="G26" s="75">
        <v>0</v>
      </c>
      <c r="H26" s="76">
        <v>0</v>
      </c>
    </row>
    <row r="27" spans="3:8" x14ac:dyDescent="0.25">
      <c r="C27" s="71" t="s">
        <v>236</v>
      </c>
      <c r="D27" s="72">
        <v>0</v>
      </c>
      <c r="E27" s="72">
        <v>0</v>
      </c>
      <c r="F27" s="72">
        <v>0</v>
      </c>
      <c r="G27" s="72">
        <v>0</v>
      </c>
      <c r="H27" s="73">
        <v>0</v>
      </c>
    </row>
    <row r="28" spans="3:8" x14ac:dyDescent="0.25">
      <c r="C28" s="74" t="s">
        <v>237</v>
      </c>
      <c r="D28" s="75">
        <v>0</v>
      </c>
      <c r="E28" s="75">
        <v>0</v>
      </c>
      <c r="F28" s="75">
        <v>0</v>
      </c>
      <c r="G28" s="75">
        <v>0</v>
      </c>
      <c r="H28" s="76">
        <v>0</v>
      </c>
    </row>
    <row r="29" spans="3:8" x14ac:dyDescent="0.25">
      <c r="C29" s="71" t="s">
        <v>239</v>
      </c>
      <c r="D29" s="72">
        <v>0</v>
      </c>
      <c r="E29" s="72">
        <v>0</v>
      </c>
      <c r="F29" s="72">
        <v>0</v>
      </c>
      <c r="G29" s="72">
        <v>0</v>
      </c>
      <c r="H29" s="73">
        <v>0</v>
      </c>
    </row>
    <row r="30" spans="3:8" x14ac:dyDescent="0.25">
      <c r="C30" s="74" t="s">
        <v>244</v>
      </c>
      <c r="D30" s="75">
        <v>0</v>
      </c>
      <c r="E30" s="75">
        <v>0</v>
      </c>
      <c r="F30" s="75">
        <v>0</v>
      </c>
      <c r="G30" s="75">
        <v>0</v>
      </c>
      <c r="H30" s="76">
        <v>0</v>
      </c>
    </row>
    <row r="31" spans="3:8" x14ac:dyDescent="0.25">
      <c r="C31" s="71" t="s">
        <v>247</v>
      </c>
      <c r="D31" s="72">
        <v>0</v>
      </c>
      <c r="E31" s="72">
        <v>0</v>
      </c>
      <c r="F31" s="72">
        <v>0</v>
      </c>
      <c r="G31" s="72">
        <v>0</v>
      </c>
      <c r="H31" s="73">
        <v>0</v>
      </c>
    </row>
    <row r="32" spans="3:8" x14ac:dyDescent="0.25">
      <c r="C32" s="74" t="s">
        <v>250</v>
      </c>
      <c r="D32" s="75">
        <v>0</v>
      </c>
      <c r="E32" s="75">
        <v>0</v>
      </c>
      <c r="F32" s="75">
        <v>0</v>
      </c>
      <c r="G32" s="75">
        <v>0</v>
      </c>
      <c r="H32" s="76">
        <v>0</v>
      </c>
    </row>
    <row r="33" spans="3:8" x14ac:dyDescent="0.25">
      <c r="C33" s="71" t="s">
        <v>252</v>
      </c>
      <c r="D33" s="72">
        <v>0</v>
      </c>
      <c r="E33" s="72">
        <v>0</v>
      </c>
      <c r="F33" s="72">
        <v>0</v>
      </c>
      <c r="G33" s="72">
        <v>0</v>
      </c>
      <c r="H33" s="73">
        <v>0</v>
      </c>
    </row>
    <row r="34" spans="3:8" x14ac:dyDescent="0.25">
      <c r="C34" s="74" t="s">
        <v>253</v>
      </c>
      <c r="D34" s="75">
        <v>0</v>
      </c>
      <c r="E34" s="75">
        <v>0</v>
      </c>
      <c r="F34" s="75">
        <v>0</v>
      </c>
      <c r="G34" s="75">
        <v>0</v>
      </c>
      <c r="H34" s="76">
        <v>0</v>
      </c>
    </row>
  </sheetData>
  <sortState ref="C6:H34">
    <sortCondition descending="1" ref="H6:H34"/>
  </sortState>
  <hyperlinks>
    <hyperlink ref="A1" location="Sommaire!A1" display="Retour sommaire"/>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1"/>
  <dimension ref="A1:G34"/>
  <sheetViews>
    <sheetView showGridLines="0" workbookViewId="0"/>
  </sheetViews>
  <sheetFormatPr baseColWidth="10" defaultRowHeight="15" x14ac:dyDescent="0.25"/>
  <cols>
    <col min="3" max="3" width="25.28515625" customWidth="1"/>
  </cols>
  <sheetData>
    <row r="1" spans="1:7" x14ac:dyDescent="0.25">
      <c r="A1" s="2" t="s">
        <v>0</v>
      </c>
    </row>
    <row r="2" spans="1:7" ht="23.25" x14ac:dyDescent="0.35">
      <c r="B2" s="3" t="s">
        <v>10</v>
      </c>
    </row>
    <row r="4" spans="1:7" x14ac:dyDescent="0.25">
      <c r="C4" s="77" t="s">
        <v>254</v>
      </c>
      <c r="D4" s="65" t="s">
        <v>221</v>
      </c>
      <c r="E4" s="65" t="s">
        <v>222</v>
      </c>
      <c r="F4" s="66" t="s">
        <v>223</v>
      </c>
      <c r="G4" s="78" t="s">
        <v>214</v>
      </c>
    </row>
    <row r="5" spans="1:7" x14ac:dyDescent="0.25">
      <c r="C5" s="68" t="s">
        <v>255</v>
      </c>
      <c r="D5" s="79">
        <v>151</v>
      </c>
      <c r="E5" s="68">
        <v>44</v>
      </c>
      <c r="F5" s="68">
        <v>37</v>
      </c>
      <c r="G5" s="79">
        <v>225</v>
      </c>
    </row>
    <row r="6" spans="1:7" x14ac:dyDescent="0.25">
      <c r="C6" s="74" t="s">
        <v>240</v>
      </c>
      <c r="D6" s="75">
        <v>23</v>
      </c>
      <c r="E6" s="75">
        <v>9</v>
      </c>
      <c r="F6" s="75">
        <v>3</v>
      </c>
      <c r="G6" s="75">
        <v>35</v>
      </c>
    </row>
    <row r="7" spans="1:7" x14ac:dyDescent="0.25">
      <c r="C7" s="71" t="s">
        <v>233</v>
      </c>
      <c r="D7" s="72">
        <v>23</v>
      </c>
      <c r="E7" s="72">
        <v>8</v>
      </c>
      <c r="F7" s="72">
        <v>4</v>
      </c>
      <c r="G7" s="72">
        <v>35</v>
      </c>
    </row>
    <row r="8" spans="1:7" x14ac:dyDescent="0.25">
      <c r="C8" s="74" t="s">
        <v>230</v>
      </c>
      <c r="D8" s="75">
        <v>21</v>
      </c>
      <c r="E8" s="75">
        <v>5</v>
      </c>
      <c r="F8" s="75">
        <v>4</v>
      </c>
      <c r="G8" s="75">
        <v>30</v>
      </c>
    </row>
    <row r="9" spans="1:7" x14ac:dyDescent="0.25">
      <c r="C9" s="71" t="s">
        <v>226</v>
      </c>
      <c r="D9" s="72">
        <v>15</v>
      </c>
      <c r="E9" s="72">
        <v>4</v>
      </c>
      <c r="F9" s="72">
        <v>2</v>
      </c>
      <c r="G9" s="72">
        <v>21</v>
      </c>
    </row>
    <row r="10" spans="1:7" x14ac:dyDescent="0.25">
      <c r="C10" s="74" t="s">
        <v>249</v>
      </c>
      <c r="D10" s="75">
        <v>8</v>
      </c>
      <c r="E10" s="75">
        <v>2</v>
      </c>
      <c r="F10" s="75">
        <v>2</v>
      </c>
      <c r="G10" s="75">
        <v>12</v>
      </c>
    </row>
    <row r="11" spans="1:7" x14ac:dyDescent="0.25">
      <c r="C11" s="71" t="s">
        <v>246</v>
      </c>
      <c r="D11" s="72">
        <v>7</v>
      </c>
      <c r="E11" s="72">
        <v>4</v>
      </c>
      <c r="F11" s="72">
        <v>1</v>
      </c>
      <c r="G11" s="72">
        <v>12</v>
      </c>
    </row>
    <row r="12" spans="1:7" x14ac:dyDescent="0.25">
      <c r="C12" s="74" t="s">
        <v>248</v>
      </c>
      <c r="D12" s="75">
        <v>10</v>
      </c>
      <c r="E12" s="75">
        <v>0</v>
      </c>
      <c r="F12" s="75">
        <v>1</v>
      </c>
      <c r="G12" s="75">
        <v>11</v>
      </c>
    </row>
    <row r="13" spans="1:7" x14ac:dyDescent="0.25">
      <c r="C13" s="71" t="s">
        <v>238</v>
      </c>
      <c r="D13" s="72">
        <v>7</v>
      </c>
      <c r="E13" s="72">
        <v>2</v>
      </c>
      <c r="F13" s="72">
        <v>1</v>
      </c>
      <c r="G13" s="72">
        <v>10</v>
      </c>
    </row>
    <row r="14" spans="1:7" x14ac:dyDescent="0.25">
      <c r="C14" s="74" t="s">
        <v>243</v>
      </c>
      <c r="D14" s="75">
        <v>5</v>
      </c>
      <c r="E14" s="75">
        <v>3</v>
      </c>
      <c r="F14" s="75">
        <v>1</v>
      </c>
      <c r="G14" s="75">
        <v>9</v>
      </c>
    </row>
    <row r="15" spans="1:7" x14ac:dyDescent="0.25">
      <c r="C15" s="71" t="s">
        <v>251</v>
      </c>
      <c r="D15" s="72">
        <v>5</v>
      </c>
      <c r="E15" s="72">
        <v>2</v>
      </c>
      <c r="F15" s="72">
        <v>1</v>
      </c>
      <c r="G15" s="72">
        <v>8</v>
      </c>
    </row>
    <row r="16" spans="1:7" x14ac:dyDescent="0.25">
      <c r="C16" s="74" t="s">
        <v>225</v>
      </c>
      <c r="D16" s="75">
        <v>5</v>
      </c>
      <c r="E16" s="75">
        <v>1</v>
      </c>
      <c r="F16" s="75">
        <v>1</v>
      </c>
      <c r="G16" s="75">
        <v>7</v>
      </c>
    </row>
    <row r="17" spans="3:7" x14ac:dyDescent="0.25">
      <c r="C17" s="71" t="s">
        <v>247</v>
      </c>
      <c r="D17" s="72">
        <v>2</v>
      </c>
      <c r="E17" s="72">
        <v>2</v>
      </c>
      <c r="F17" s="72">
        <v>1</v>
      </c>
      <c r="G17" s="72">
        <v>5</v>
      </c>
    </row>
    <row r="18" spans="3:7" x14ac:dyDescent="0.25">
      <c r="C18" s="74" t="s">
        <v>229</v>
      </c>
      <c r="D18" s="75">
        <v>3</v>
      </c>
      <c r="E18" s="75">
        <v>0</v>
      </c>
      <c r="F18" s="75">
        <v>1</v>
      </c>
      <c r="G18" s="75">
        <v>4</v>
      </c>
    </row>
    <row r="19" spans="3:7" x14ac:dyDescent="0.25">
      <c r="C19" s="71" t="s">
        <v>237</v>
      </c>
      <c r="D19" s="72">
        <v>3</v>
      </c>
      <c r="E19" s="72">
        <v>0</v>
      </c>
      <c r="F19" s="72">
        <v>1</v>
      </c>
      <c r="G19" s="72">
        <v>4</v>
      </c>
    </row>
    <row r="20" spans="3:7" x14ac:dyDescent="0.25">
      <c r="C20" s="74" t="s">
        <v>250</v>
      </c>
      <c r="D20" s="75">
        <v>3</v>
      </c>
      <c r="E20" s="75">
        <v>0</v>
      </c>
      <c r="F20" s="75">
        <v>1</v>
      </c>
      <c r="G20" s="75">
        <v>4</v>
      </c>
    </row>
    <row r="21" spans="3:7" x14ac:dyDescent="0.25">
      <c r="C21" s="71" t="s">
        <v>231</v>
      </c>
      <c r="D21" s="72">
        <v>1</v>
      </c>
      <c r="E21" s="72">
        <v>2</v>
      </c>
      <c r="F21" s="72">
        <v>1</v>
      </c>
      <c r="G21" s="72">
        <v>4</v>
      </c>
    </row>
    <row r="22" spans="3:7" x14ac:dyDescent="0.25">
      <c r="C22" s="74" t="s">
        <v>227</v>
      </c>
      <c r="D22" s="75">
        <v>2</v>
      </c>
      <c r="E22" s="75">
        <v>0</v>
      </c>
      <c r="F22" s="75">
        <v>1</v>
      </c>
      <c r="G22" s="75">
        <v>3</v>
      </c>
    </row>
    <row r="23" spans="3:7" x14ac:dyDescent="0.25">
      <c r="C23" s="71" t="s">
        <v>234</v>
      </c>
      <c r="D23" s="72">
        <v>2</v>
      </c>
      <c r="E23" s="72">
        <v>0</v>
      </c>
      <c r="F23" s="72">
        <v>1</v>
      </c>
      <c r="G23" s="72">
        <v>3</v>
      </c>
    </row>
    <row r="24" spans="3:7" x14ac:dyDescent="0.25">
      <c r="C24" s="74" t="s">
        <v>235</v>
      </c>
      <c r="D24" s="75">
        <v>2</v>
      </c>
      <c r="E24" s="75">
        <v>0</v>
      </c>
      <c r="F24" s="75">
        <v>1</v>
      </c>
      <c r="G24" s="75">
        <v>3</v>
      </c>
    </row>
    <row r="25" spans="3:7" x14ac:dyDescent="0.25">
      <c r="C25" s="71" t="s">
        <v>253</v>
      </c>
      <c r="D25" s="72">
        <v>2</v>
      </c>
      <c r="E25" s="72">
        <v>0</v>
      </c>
      <c r="F25" s="72">
        <v>1</v>
      </c>
      <c r="G25" s="72">
        <v>3</v>
      </c>
    </row>
    <row r="26" spans="3:7" x14ac:dyDescent="0.25">
      <c r="C26" s="74" t="s">
        <v>228</v>
      </c>
      <c r="D26" s="75">
        <v>1</v>
      </c>
      <c r="E26" s="75">
        <v>0</v>
      </c>
      <c r="F26" s="75">
        <v>0</v>
      </c>
      <c r="G26" s="75">
        <v>1</v>
      </c>
    </row>
    <row r="27" spans="3:7" x14ac:dyDescent="0.25">
      <c r="C27" s="71" t="s">
        <v>252</v>
      </c>
      <c r="D27" s="72">
        <v>1</v>
      </c>
      <c r="E27" s="72">
        <v>0</v>
      </c>
      <c r="F27" s="72">
        <v>0</v>
      </c>
      <c r="G27" s="72">
        <v>1</v>
      </c>
    </row>
    <row r="28" spans="3:7" x14ac:dyDescent="0.25">
      <c r="C28" s="74" t="s">
        <v>232</v>
      </c>
      <c r="D28" s="75">
        <v>0</v>
      </c>
      <c r="E28" s="75">
        <v>0</v>
      </c>
      <c r="F28" s="75">
        <v>1</v>
      </c>
      <c r="G28" s="75">
        <v>1</v>
      </c>
    </row>
    <row r="29" spans="3:7" x14ac:dyDescent="0.25">
      <c r="C29" s="71" t="s">
        <v>236</v>
      </c>
      <c r="D29" s="72">
        <v>0</v>
      </c>
      <c r="E29" s="72">
        <v>0</v>
      </c>
      <c r="F29" s="72">
        <v>1</v>
      </c>
      <c r="G29" s="72">
        <v>1</v>
      </c>
    </row>
    <row r="30" spans="3:7" x14ac:dyDescent="0.25">
      <c r="C30" s="74" t="s">
        <v>239</v>
      </c>
      <c r="D30" s="75">
        <v>0</v>
      </c>
      <c r="E30" s="75">
        <v>0</v>
      </c>
      <c r="F30" s="75">
        <v>1</v>
      </c>
      <c r="G30" s="75">
        <v>1</v>
      </c>
    </row>
    <row r="31" spans="3:7" x14ac:dyDescent="0.25">
      <c r="C31" s="71" t="s">
        <v>241</v>
      </c>
      <c r="D31" s="72">
        <v>0</v>
      </c>
      <c r="E31" s="72">
        <v>0</v>
      </c>
      <c r="F31" s="72">
        <v>1</v>
      </c>
      <c r="G31" s="72">
        <v>1</v>
      </c>
    </row>
    <row r="32" spans="3:7" x14ac:dyDescent="0.25">
      <c r="C32" s="74" t="s">
        <v>242</v>
      </c>
      <c r="D32" s="75">
        <v>0</v>
      </c>
      <c r="E32" s="75">
        <v>0</v>
      </c>
      <c r="F32" s="75">
        <v>1</v>
      </c>
      <c r="G32" s="75">
        <v>1</v>
      </c>
    </row>
    <row r="33" spans="3:7" x14ac:dyDescent="0.25">
      <c r="C33" s="71" t="s">
        <v>244</v>
      </c>
      <c r="D33" s="72">
        <v>0</v>
      </c>
      <c r="E33" s="72">
        <v>0</v>
      </c>
      <c r="F33" s="72">
        <v>1</v>
      </c>
      <c r="G33" s="72">
        <v>1</v>
      </c>
    </row>
    <row r="34" spans="3:7" x14ac:dyDescent="0.25">
      <c r="C34" s="74" t="s">
        <v>245</v>
      </c>
      <c r="D34" s="75">
        <v>0</v>
      </c>
      <c r="E34" s="75">
        <v>0</v>
      </c>
      <c r="F34" s="75">
        <v>1</v>
      </c>
      <c r="G34" s="75">
        <v>1</v>
      </c>
    </row>
  </sheetData>
  <hyperlinks>
    <hyperlink ref="A1" location="Sommaire!A1" display="Retour sommaire"/>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2"/>
  <dimension ref="A1:G34"/>
  <sheetViews>
    <sheetView showGridLines="0" workbookViewId="0"/>
  </sheetViews>
  <sheetFormatPr baseColWidth="10" defaultRowHeight="15" x14ac:dyDescent="0.25"/>
  <cols>
    <col min="2" max="2" width="16.85546875" customWidth="1"/>
  </cols>
  <sheetData>
    <row r="1" spans="1:7" x14ac:dyDescent="0.25">
      <c r="A1" s="2" t="s">
        <v>0</v>
      </c>
    </row>
    <row r="2" spans="1:7" ht="23.25" x14ac:dyDescent="0.35">
      <c r="B2" s="3" t="s">
        <v>782</v>
      </c>
    </row>
    <row r="4" spans="1:7" x14ac:dyDescent="0.25">
      <c r="B4" s="80" t="s">
        <v>220</v>
      </c>
      <c r="C4" s="65" t="s">
        <v>221</v>
      </c>
      <c r="D4" s="65" t="s">
        <v>222</v>
      </c>
      <c r="E4" s="65" t="s">
        <v>223</v>
      </c>
      <c r="F4" s="66" t="s">
        <v>224</v>
      </c>
      <c r="G4" s="78" t="s">
        <v>214</v>
      </c>
    </row>
    <row r="5" spans="1:7" x14ac:dyDescent="0.25">
      <c r="B5" s="68" t="s">
        <v>255</v>
      </c>
      <c r="C5" s="79">
        <v>543</v>
      </c>
      <c r="D5" s="68">
        <v>867</v>
      </c>
      <c r="E5" s="68">
        <v>279</v>
      </c>
      <c r="F5" s="68">
        <v>169</v>
      </c>
      <c r="G5" s="79">
        <v>1858</v>
      </c>
    </row>
    <row r="6" spans="1:7" x14ac:dyDescent="0.25">
      <c r="B6" s="74" t="s">
        <v>230</v>
      </c>
      <c r="C6" s="75">
        <v>111</v>
      </c>
      <c r="D6" s="75">
        <v>126</v>
      </c>
      <c r="E6" s="75">
        <v>28</v>
      </c>
      <c r="F6" s="75">
        <v>6</v>
      </c>
      <c r="G6" s="82">
        <v>271</v>
      </c>
    </row>
    <row r="7" spans="1:7" x14ac:dyDescent="0.25">
      <c r="B7" s="71" t="s">
        <v>228</v>
      </c>
      <c r="C7" s="72">
        <v>8</v>
      </c>
      <c r="D7" s="72">
        <v>202</v>
      </c>
      <c r="E7" s="72">
        <v>8</v>
      </c>
      <c r="F7" s="72">
        <v>12</v>
      </c>
      <c r="G7" s="81">
        <v>230</v>
      </c>
    </row>
    <row r="8" spans="1:7" x14ac:dyDescent="0.25">
      <c r="B8" s="74" t="s">
        <v>246</v>
      </c>
      <c r="C8" s="75">
        <v>47</v>
      </c>
      <c r="D8" s="75">
        <v>132</v>
      </c>
      <c r="E8" s="75">
        <v>42</v>
      </c>
      <c r="F8" s="75">
        <v>8</v>
      </c>
      <c r="G8" s="82">
        <v>229</v>
      </c>
    </row>
    <row r="9" spans="1:7" x14ac:dyDescent="0.25">
      <c r="B9" s="71" t="s">
        <v>243</v>
      </c>
      <c r="C9" s="72">
        <v>65</v>
      </c>
      <c r="D9" s="72">
        <v>66</v>
      </c>
      <c r="E9" s="72">
        <v>12</v>
      </c>
      <c r="F9" s="72">
        <v>9</v>
      </c>
      <c r="G9" s="81">
        <v>152</v>
      </c>
    </row>
    <row r="10" spans="1:7" x14ac:dyDescent="0.25">
      <c r="B10" s="74" t="s">
        <v>238</v>
      </c>
      <c r="C10" s="75">
        <v>34</v>
      </c>
      <c r="D10" s="75">
        <v>66</v>
      </c>
      <c r="E10" s="75">
        <v>13</v>
      </c>
      <c r="F10" s="75">
        <v>14</v>
      </c>
      <c r="G10" s="82">
        <v>127</v>
      </c>
    </row>
    <row r="11" spans="1:7" x14ac:dyDescent="0.25">
      <c r="B11" s="71" t="s">
        <v>242</v>
      </c>
      <c r="C11" s="72">
        <v>2</v>
      </c>
      <c r="D11" s="72">
        <v>1</v>
      </c>
      <c r="E11" s="72">
        <v>20</v>
      </c>
      <c r="F11" s="72">
        <v>71</v>
      </c>
      <c r="G11" s="81">
        <v>94</v>
      </c>
    </row>
    <row r="12" spans="1:7" x14ac:dyDescent="0.25">
      <c r="B12" s="74" t="s">
        <v>226</v>
      </c>
      <c r="C12" s="75">
        <v>33</v>
      </c>
      <c r="D12" s="75">
        <v>22</v>
      </c>
      <c r="E12" s="75">
        <v>24</v>
      </c>
      <c r="F12" s="75">
        <v>5</v>
      </c>
      <c r="G12" s="82">
        <v>84</v>
      </c>
    </row>
    <row r="13" spans="1:7" x14ac:dyDescent="0.25">
      <c r="B13" s="71" t="s">
        <v>233</v>
      </c>
      <c r="C13" s="72">
        <v>21</v>
      </c>
      <c r="D13" s="72">
        <v>32</v>
      </c>
      <c r="E13" s="72">
        <v>26</v>
      </c>
      <c r="F13" s="72">
        <v>5</v>
      </c>
      <c r="G13" s="81">
        <v>84</v>
      </c>
    </row>
    <row r="14" spans="1:7" x14ac:dyDescent="0.25">
      <c r="B14" s="74" t="s">
        <v>245</v>
      </c>
      <c r="C14" s="75">
        <v>12</v>
      </c>
      <c r="D14" s="75">
        <v>32</v>
      </c>
      <c r="E14" s="75">
        <v>10</v>
      </c>
      <c r="F14" s="75">
        <v>16</v>
      </c>
      <c r="G14" s="82">
        <v>70</v>
      </c>
    </row>
    <row r="15" spans="1:7" x14ac:dyDescent="0.25">
      <c r="B15" s="71" t="s">
        <v>240</v>
      </c>
      <c r="C15" s="72">
        <v>39</v>
      </c>
      <c r="D15" s="72">
        <v>16</v>
      </c>
      <c r="E15" s="72">
        <v>4</v>
      </c>
      <c r="F15" s="72">
        <v>1</v>
      </c>
      <c r="G15" s="81">
        <v>60</v>
      </c>
    </row>
    <row r="16" spans="1:7" x14ac:dyDescent="0.25">
      <c r="B16" s="74" t="s">
        <v>225</v>
      </c>
      <c r="C16" s="75">
        <v>35</v>
      </c>
      <c r="D16" s="75">
        <v>20</v>
      </c>
      <c r="E16" s="75">
        <v>4</v>
      </c>
      <c r="F16" s="75">
        <v>0</v>
      </c>
      <c r="G16" s="82">
        <v>59</v>
      </c>
    </row>
    <row r="17" spans="2:7" x14ac:dyDescent="0.25">
      <c r="B17" s="71" t="s">
        <v>251</v>
      </c>
      <c r="C17" s="72">
        <v>22</v>
      </c>
      <c r="D17" s="72">
        <v>14</v>
      </c>
      <c r="E17" s="72">
        <v>14</v>
      </c>
      <c r="F17" s="72">
        <v>2</v>
      </c>
      <c r="G17" s="81">
        <v>52</v>
      </c>
    </row>
    <row r="18" spans="2:7" x14ac:dyDescent="0.25">
      <c r="B18" s="74" t="s">
        <v>241</v>
      </c>
      <c r="C18" s="75">
        <v>9</v>
      </c>
      <c r="D18" s="75">
        <v>33</v>
      </c>
      <c r="E18" s="75">
        <v>0</v>
      </c>
      <c r="F18" s="75">
        <v>2</v>
      </c>
      <c r="G18" s="82">
        <v>44</v>
      </c>
    </row>
    <row r="19" spans="2:7" x14ac:dyDescent="0.25">
      <c r="B19" s="71" t="s">
        <v>247</v>
      </c>
      <c r="C19" s="72">
        <v>6</v>
      </c>
      <c r="D19" s="72">
        <v>31</v>
      </c>
      <c r="E19" s="72">
        <v>3</v>
      </c>
      <c r="F19" s="72">
        <v>2</v>
      </c>
      <c r="G19" s="81">
        <v>42</v>
      </c>
    </row>
    <row r="20" spans="2:7" x14ac:dyDescent="0.25">
      <c r="B20" s="74" t="s">
        <v>231</v>
      </c>
      <c r="C20" s="75">
        <v>15</v>
      </c>
      <c r="D20" s="75">
        <v>16</v>
      </c>
      <c r="E20" s="75">
        <v>9</v>
      </c>
      <c r="F20" s="75">
        <v>1</v>
      </c>
      <c r="G20" s="82">
        <v>41</v>
      </c>
    </row>
    <row r="21" spans="2:7" x14ac:dyDescent="0.25">
      <c r="B21" s="71" t="s">
        <v>249</v>
      </c>
      <c r="C21" s="72">
        <v>22</v>
      </c>
      <c r="D21" s="72">
        <v>7</v>
      </c>
      <c r="E21" s="72">
        <v>4</v>
      </c>
      <c r="F21" s="72">
        <v>0</v>
      </c>
      <c r="G21" s="81">
        <v>33</v>
      </c>
    </row>
    <row r="22" spans="2:7" x14ac:dyDescent="0.25">
      <c r="B22" s="74" t="s">
        <v>234</v>
      </c>
      <c r="C22" s="75">
        <v>10</v>
      </c>
      <c r="D22" s="75">
        <v>11</v>
      </c>
      <c r="E22" s="75">
        <v>6</v>
      </c>
      <c r="F22" s="75">
        <v>0</v>
      </c>
      <c r="G22" s="82">
        <v>27</v>
      </c>
    </row>
    <row r="23" spans="2:7" x14ac:dyDescent="0.25">
      <c r="B23" s="71" t="s">
        <v>235</v>
      </c>
      <c r="C23" s="72">
        <v>8</v>
      </c>
      <c r="D23" s="72">
        <v>13</v>
      </c>
      <c r="E23" s="72">
        <v>4</v>
      </c>
      <c r="F23" s="72">
        <v>1</v>
      </c>
      <c r="G23" s="81">
        <v>26</v>
      </c>
    </row>
    <row r="24" spans="2:7" x14ac:dyDescent="0.25">
      <c r="B24" s="74" t="s">
        <v>248</v>
      </c>
      <c r="C24" s="75">
        <v>4</v>
      </c>
      <c r="D24" s="75">
        <v>1</v>
      </c>
      <c r="E24" s="75">
        <v>21</v>
      </c>
      <c r="F24" s="75">
        <v>0</v>
      </c>
      <c r="G24" s="82">
        <v>26</v>
      </c>
    </row>
    <row r="25" spans="2:7" x14ac:dyDescent="0.25">
      <c r="B25" s="71" t="s">
        <v>237</v>
      </c>
      <c r="C25" s="72">
        <v>13</v>
      </c>
      <c r="D25" s="72">
        <v>3</v>
      </c>
      <c r="E25" s="72">
        <v>3</v>
      </c>
      <c r="F25" s="72">
        <v>1</v>
      </c>
      <c r="G25" s="81">
        <v>20</v>
      </c>
    </row>
    <row r="26" spans="2:7" x14ac:dyDescent="0.25">
      <c r="B26" s="74" t="s">
        <v>229</v>
      </c>
      <c r="C26" s="75">
        <v>7</v>
      </c>
      <c r="D26" s="75">
        <v>3</v>
      </c>
      <c r="E26" s="75">
        <v>8</v>
      </c>
      <c r="F26" s="75">
        <v>1</v>
      </c>
      <c r="G26" s="82">
        <v>19</v>
      </c>
    </row>
    <row r="27" spans="2:7" x14ac:dyDescent="0.25">
      <c r="B27" s="71" t="s">
        <v>227</v>
      </c>
      <c r="C27" s="72">
        <v>1</v>
      </c>
      <c r="D27" s="72">
        <v>10</v>
      </c>
      <c r="E27" s="72">
        <v>2</v>
      </c>
      <c r="F27" s="72">
        <v>4</v>
      </c>
      <c r="G27" s="81">
        <v>17</v>
      </c>
    </row>
    <row r="28" spans="2:7" x14ac:dyDescent="0.25">
      <c r="B28" s="74" t="s">
        <v>244</v>
      </c>
      <c r="C28" s="75">
        <v>9</v>
      </c>
      <c r="D28" s="75">
        <v>2</v>
      </c>
      <c r="E28" s="75">
        <v>1</v>
      </c>
      <c r="F28" s="75">
        <v>3</v>
      </c>
      <c r="G28" s="82">
        <v>15</v>
      </c>
    </row>
    <row r="29" spans="2:7" x14ac:dyDescent="0.25">
      <c r="B29" s="71" t="s">
        <v>253</v>
      </c>
      <c r="C29" s="72">
        <v>3</v>
      </c>
      <c r="D29" s="72">
        <v>3</v>
      </c>
      <c r="E29" s="72">
        <v>6</v>
      </c>
      <c r="F29" s="72">
        <v>0</v>
      </c>
      <c r="G29" s="81">
        <v>12</v>
      </c>
    </row>
    <row r="30" spans="2:7" x14ac:dyDescent="0.25">
      <c r="B30" s="74" t="s">
        <v>239</v>
      </c>
      <c r="C30" s="75">
        <v>3</v>
      </c>
      <c r="D30" s="75">
        <v>1</v>
      </c>
      <c r="E30" s="75">
        <v>1</v>
      </c>
      <c r="F30" s="75">
        <v>1</v>
      </c>
      <c r="G30" s="82">
        <v>6</v>
      </c>
    </row>
    <row r="31" spans="2:7" x14ac:dyDescent="0.25">
      <c r="B31" s="71" t="s">
        <v>250</v>
      </c>
      <c r="C31" s="72">
        <v>1</v>
      </c>
      <c r="D31" s="72">
        <v>2</v>
      </c>
      <c r="E31" s="72">
        <v>2</v>
      </c>
      <c r="F31" s="72">
        <v>1</v>
      </c>
      <c r="G31" s="81">
        <v>6</v>
      </c>
    </row>
    <row r="32" spans="2:7" x14ac:dyDescent="0.25">
      <c r="B32" s="74" t="s">
        <v>252</v>
      </c>
      <c r="C32" s="75">
        <v>2</v>
      </c>
      <c r="D32" s="75">
        <v>1</v>
      </c>
      <c r="E32" s="75">
        <v>1</v>
      </c>
      <c r="F32" s="75">
        <v>2</v>
      </c>
      <c r="G32" s="82">
        <v>6</v>
      </c>
    </row>
    <row r="33" spans="2:7" x14ac:dyDescent="0.25">
      <c r="B33" s="71" t="s">
        <v>232</v>
      </c>
      <c r="C33" s="72">
        <v>1</v>
      </c>
      <c r="D33" s="72">
        <v>1</v>
      </c>
      <c r="E33" s="72">
        <v>2</v>
      </c>
      <c r="F33" s="72">
        <v>0</v>
      </c>
      <c r="G33" s="81">
        <v>4</v>
      </c>
    </row>
    <row r="34" spans="2:7" x14ac:dyDescent="0.25">
      <c r="B34" s="74" t="s">
        <v>236</v>
      </c>
      <c r="C34" s="75">
        <v>0</v>
      </c>
      <c r="D34" s="75">
        <v>0</v>
      </c>
      <c r="E34" s="75">
        <v>1</v>
      </c>
      <c r="F34" s="75">
        <v>1</v>
      </c>
      <c r="G34" s="82">
        <v>2</v>
      </c>
    </row>
  </sheetData>
  <sortState ref="B6:G34">
    <sortCondition descending="1" ref="G6:G34"/>
  </sortState>
  <hyperlinks>
    <hyperlink ref="A1" location="Sommaire!A1" display="Retour sommaire"/>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3"/>
  <dimension ref="A1:G34"/>
  <sheetViews>
    <sheetView showGridLines="0" workbookViewId="0"/>
  </sheetViews>
  <sheetFormatPr baseColWidth="10" defaultRowHeight="15" x14ac:dyDescent="0.25"/>
  <cols>
    <col min="2" max="2" width="18.85546875" customWidth="1"/>
  </cols>
  <sheetData>
    <row r="1" spans="1:7" x14ac:dyDescent="0.25">
      <c r="A1" s="2" t="s">
        <v>0</v>
      </c>
    </row>
    <row r="2" spans="1:7" ht="23.25" x14ac:dyDescent="0.35">
      <c r="B2" s="3" t="s">
        <v>14</v>
      </c>
    </row>
    <row r="4" spans="1:7" x14ac:dyDescent="0.25">
      <c r="B4" s="80" t="s">
        <v>254</v>
      </c>
      <c r="C4" s="65" t="s">
        <v>221</v>
      </c>
      <c r="D4" s="65" t="s">
        <v>222</v>
      </c>
      <c r="E4" s="65" t="s">
        <v>223</v>
      </c>
      <c r="F4" s="65" t="s">
        <v>224</v>
      </c>
      <c r="G4" s="78" t="s">
        <v>214</v>
      </c>
    </row>
    <row r="5" spans="1:7" x14ac:dyDescent="0.25">
      <c r="B5" s="68" t="s">
        <v>255</v>
      </c>
      <c r="C5" s="79">
        <v>1774</v>
      </c>
      <c r="D5" s="68">
        <v>1068</v>
      </c>
      <c r="E5" s="68">
        <v>580</v>
      </c>
      <c r="F5" s="68">
        <v>284</v>
      </c>
      <c r="G5" s="79">
        <v>3706</v>
      </c>
    </row>
    <row r="6" spans="1:7" x14ac:dyDescent="0.25">
      <c r="B6" s="71" t="s">
        <v>230</v>
      </c>
      <c r="C6" s="72">
        <v>110</v>
      </c>
      <c r="D6" s="72">
        <v>60</v>
      </c>
      <c r="E6" s="72">
        <v>25</v>
      </c>
      <c r="F6" s="72">
        <v>11</v>
      </c>
      <c r="G6" s="81">
        <v>206</v>
      </c>
    </row>
    <row r="7" spans="1:7" x14ac:dyDescent="0.25">
      <c r="B7" s="74" t="s">
        <v>226</v>
      </c>
      <c r="C7" s="75">
        <v>109</v>
      </c>
      <c r="D7" s="75">
        <v>59</v>
      </c>
      <c r="E7" s="75">
        <v>25</v>
      </c>
      <c r="F7" s="75">
        <v>11</v>
      </c>
      <c r="G7" s="82">
        <v>204</v>
      </c>
    </row>
    <row r="8" spans="1:7" x14ac:dyDescent="0.25">
      <c r="B8" s="71" t="s">
        <v>240</v>
      </c>
      <c r="C8" s="72">
        <v>110</v>
      </c>
      <c r="D8" s="72">
        <v>54</v>
      </c>
      <c r="E8" s="72">
        <v>26</v>
      </c>
      <c r="F8" s="72">
        <v>11</v>
      </c>
      <c r="G8" s="81">
        <v>201</v>
      </c>
    </row>
    <row r="9" spans="1:7" x14ac:dyDescent="0.25">
      <c r="B9" s="74" t="s">
        <v>233</v>
      </c>
      <c r="C9" s="75">
        <v>96</v>
      </c>
      <c r="D9" s="75">
        <v>56</v>
      </c>
      <c r="E9" s="75">
        <v>25</v>
      </c>
      <c r="F9" s="75">
        <v>11</v>
      </c>
      <c r="G9" s="82">
        <v>188</v>
      </c>
    </row>
    <row r="10" spans="1:7" x14ac:dyDescent="0.25">
      <c r="B10" s="71" t="s">
        <v>243</v>
      </c>
      <c r="C10" s="72">
        <v>88</v>
      </c>
      <c r="D10" s="72">
        <v>58</v>
      </c>
      <c r="E10" s="72">
        <v>23</v>
      </c>
      <c r="F10" s="72">
        <v>10</v>
      </c>
      <c r="G10" s="81">
        <v>179</v>
      </c>
    </row>
    <row r="11" spans="1:7" x14ac:dyDescent="0.25">
      <c r="B11" s="74" t="s">
        <v>246</v>
      </c>
      <c r="C11" s="75">
        <v>84</v>
      </c>
      <c r="D11" s="75">
        <v>56</v>
      </c>
      <c r="E11" s="75">
        <v>24</v>
      </c>
      <c r="F11" s="75">
        <v>11</v>
      </c>
      <c r="G11" s="82">
        <v>175</v>
      </c>
    </row>
    <row r="12" spans="1:7" x14ac:dyDescent="0.25">
      <c r="B12" s="71" t="s">
        <v>249</v>
      </c>
      <c r="C12" s="72">
        <v>84</v>
      </c>
      <c r="D12" s="72">
        <v>48</v>
      </c>
      <c r="E12" s="72">
        <v>23</v>
      </c>
      <c r="F12" s="72">
        <v>11</v>
      </c>
      <c r="G12" s="81">
        <v>166</v>
      </c>
    </row>
    <row r="13" spans="1:7" x14ac:dyDescent="0.25">
      <c r="B13" s="74" t="s">
        <v>225</v>
      </c>
      <c r="C13" s="75">
        <v>77</v>
      </c>
      <c r="D13" s="75">
        <v>47</v>
      </c>
      <c r="E13" s="75">
        <v>21</v>
      </c>
      <c r="F13" s="75">
        <v>11</v>
      </c>
      <c r="G13" s="82">
        <v>156</v>
      </c>
    </row>
    <row r="14" spans="1:7" x14ac:dyDescent="0.25">
      <c r="B14" s="71" t="s">
        <v>238</v>
      </c>
      <c r="C14" s="72">
        <v>68</v>
      </c>
      <c r="D14" s="72">
        <v>48</v>
      </c>
      <c r="E14" s="72">
        <v>22</v>
      </c>
      <c r="F14" s="72">
        <v>10</v>
      </c>
      <c r="G14" s="81">
        <v>148</v>
      </c>
    </row>
    <row r="15" spans="1:7" x14ac:dyDescent="0.25">
      <c r="B15" s="74" t="s">
        <v>251</v>
      </c>
      <c r="C15" s="75">
        <v>72</v>
      </c>
      <c r="D15" s="75">
        <v>45</v>
      </c>
      <c r="E15" s="75">
        <v>20</v>
      </c>
      <c r="F15" s="75">
        <v>9</v>
      </c>
      <c r="G15" s="82">
        <v>146</v>
      </c>
    </row>
    <row r="16" spans="1:7" x14ac:dyDescent="0.25">
      <c r="B16" s="71" t="s">
        <v>248</v>
      </c>
      <c r="C16" s="72">
        <v>68</v>
      </c>
      <c r="D16" s="72">
        <v>34</v>
      </c>
      <c r="E16" s="72">
        <v>22</v>
      </c>
      <c r="F16" s="72">
        <v>9</v>
      </c>
      <c r="G16" s="81">
        <v>133</v>
      </c>
    </row>
    <row r="17" spans="2:7" x14ac:dyDescent="0.25">
      <c r="B17" s="74" t="s">
        <v>231</v>
      </c>
      <c r="C17" s="75">
        <v>60</v>
      </c>
      <c r="D17" s="75">
        <v>43</v>
      </c>
      <c r="E17" s="75">
        <v>20</v>
      </c>
      <c r="F17" s="75">
        <v>10</v>
      </c>
      <c r="G17" s="82">
        <v>133</v>
      </c>
    </row>
    <row r="18" spans="2:7" x14ac:dyDescent="0.25">
      <c r="B18" s="71" t="s">
        <v>234</v>
      </c>
      <c r="C18" s="72">
        <v>57</v>
      </c>
      <c r="D18" s="72">
        <v>43</v>
      </c>
      <c r="E18" s="72">
        <v>20</v>
      </c>
      <c r="F18" s="72">
        <v>10</v>
      </c>
      <c r="G18" s="81">
        <v>130</v>
      </c>
    </row>
    <row r="19" spans="2:7" x14ac:dyDescent="0.25">
      <c r="B19" s="74" t="s">
        <v>247</v>
      </c>
      <c r="C19" s="75">
        <v>61</v>
      </c>
      <c r="D19" s="75">
        <v>35</v>
      </c>
      <c r="E19" s="75">
        <v>15</v>
      </c>
      <c r="F19" s="75">
        <v>9</v>
      </c>
      <c r="G19" s="82">
        <v>120</v>
      </c>
    </row>
    <row r="20" spans="2:7" x14ac:dyDescent="0.25">
      <c r="B20" s="71" t="s">
        <v>235</v>
      </c>
      <c r="C20" s="72">
        <v>55</v>
      </c>
      <c r="D20" s="72">
        <v>33</v>
      </c>
      <c r="E20" s="72">
        <v>18</v>
      </c>
      <c r="F20" s="72">
        <v>10</v>
      </c>
      <c r="G20" s="81">
        <v>116</v>
      </c>
    </row>
    <row r="21" spans="2:7" x14ac:dyDescent="0.25">
      <c r="B21" s="74" t="s">
        <v>229</v>
      </c>
      <c r="C21" s="75">
        <v>49</v>
      </c>
      <c r="D21" s="75">
        <v>29</v>
      </c>
      <c r="E21" s="75">
        <v>19</v>
      </c>
      <c r="F21" s="75">
        <v>9</v>
      </c>
      <c r="G21" s="82">
        <v>106</v>
      </c>
    </row>
    <row r="22" spans="2:7" x14ac:dyDescent="0.25">
      <c r="B22" s="71" t="s">
        <v>237</v>
      </c>
      <c r="C22" s="72">
        <v>49</v>
      </c>
      <c r="D22" s="72">
        <v>28</v>
      </c>
      <c r="E22" s="72">
        <v>18</v>
      </c>
      <c r="F22" s="72">
        <v>9</v>
      </c>
      <c r="G22" s="81">
        <v>104</v>
      </c>
    </row>
    <row r="23" spans="2:7" x14ac:dyDescent="0.25">
      <c r="B23" s="74" t="s">
        <v>250</v>
      </c>
      <c r="C23" s="75">
        <v>49</v>
      </c>
      <c r="D23" s="75">
        <v>24</v>
      </c>
      <c r="E23" s="75">
        <v>19</v>
      </c>
      <c r="F23" s="75">
        <v>9</v>
      </c>
      <c r="G23" s="82">
        <v>101</v>
      </c>
    </row>
    <row r="24" spans="2:7" x14ac:dyDescent="0.25">
      <c r="B24" s="71" t="s">
        <v>253</v>
      </c>
      <c r="C24" s="72">
        <v>45</v>
      </c>
      <c r="D24" s="72">
        <v>24</v>
      </c>
      <c r="E24" s="72">
        <v>20</v>
      </c>
      <c r="F24" s="72">
        <v>11</v>
      </c>
      <c r="G24" s="81">
        <v>100</v>
      </c>
    </row>
    <row r="25" spans="2:7" x14ac:dyDescent="0.25">
      <c r="B25" s="74" t="s">
        <v>244</v>
      </c>
      <c r="C25" s="75">
        <v>43</v>
      </c>
      <c r="D25" s="75">
        <v>25</v>
      </c>
      <c r="E25" s="75">
        <v>18</v>
      </c>
      <c r="F25" s="75">
        <v>10</v>
      </c>
      <c r="G25" s="82">
        <v>96</v>
      </c>
    </row>
    <row r="26" spans="2:7" x14ac:dyDescent="0.25">
      <c r="B26" s="71" t="s">
        <v>252</v>
      </c>
      <c r="C26" s="72">
        <v>43</v>
      </c>
      <c r="D26" s="72">
        <v>24</v>
      </c>
      <c r="E26" s="72">
        <v>19</v>
      </c>
      <c r="F26" s="72">
        <v>10</v>
      </c>
      <c r="G26" s="81">
        <v>96</v>
      </c>
    </row>
    <row r="27" spans="2:7" x14ac:dyDescent="0.25">
      <c r="B27" s="74" t="s">
        <v>242</v>
      </c>
      <c r="C27" s="75">
        <v>41</v>
      </c>
      <c r="D27" s="75">
        <v>24</v>
      </c>
      <c r="E27" s="75">
        <v>19</v>
      </c>
      <c r="F27" s="75">
        <v>10</v>
      </c>
      <c r="G27" s="82">
        <v>94</v>
      </c>
    </row>
    <row r="28" spans="2:7" x14ac:dyDescent="0.25">
      <c r="B28" s="71" t="s">
        <v>232</v>
      </c>
      <c r="C28" s="72">
        <v>41</v>
      </c>
      <c r="D28" s="72">
        <v>24</v>
      </c>
      <c r="E28" s="72">
        <v>19</v>
      </c>
      <c r="F28" s="72">
        <v>10</v>
      </c>
      <c r="G28" s="81">
        <v>94</v>
      </c>
    </row>
    <row r="29" spans="2:7" x14ac:dyDescent="0.25">
      <c r="B29" s="74" t="s">
        <v>228</v>
      </c>
      <c r="C29" s="75">
        <v>38</v>
      </c>
      <c r="D29" s="75">
        <v>29</v>
      </c>
      <c r="E29" s="75">
        <v>18</v>
      </c>
      <c r="F29" s="75">
        <v>9</v>
      </c>
      <c r="G29" s="82">
        <v>94</v>
      </c>
    </row>
    <row r="30" spans="2:7" x14ac:dyDescent="0.25">
      <c r="B30" s="71" t="s">
        <v>245</v>
      </c>
      <c r="C30" s="72">
        <v>36</v>
      </c>
      <c r="D30" s="72">
        <v>30</v>
      </c>
      <c r="E30" s="72">
        <v>19</v>
      </c>
      <c r="F30" s="72">
        <v>9</v>
      </c>
      <c r="G30" s="81">
        <v>94</v>
      </c>
    </row>
    <row r="31" spans="2:7" x14ac:dyDescent="0.25">
      <c r="B31" s="74" t="s">
        <v>227</v>
      </c>
      <c r="C31" s="75">
        <v>40</v>
      </c>
      <c r="D31" s="75">
        <v>23</v>
      </c>
      <c r="E31" s="75">
        <v>20</v>
      </c>
      <c r="F31" s="75">
        <v>9</v>
      </c>
      <c r="G31" s="82">
        <v>92</v>
      </c>
    </row>
    <row r="32" spans="2:7" x14ac:dyDescent="0.25">
      <c r="B32" s="71" t="s">
        <v>239</v>
      </c>
      <c r="C32" s="72">
        <v>35</v>
      </c>
      <c r="D32" s="72">
        <v>24</v>
      </c>
      <c r="E32" s="72">
        <v>13</v>
      </c>
      <c r="F32" s="72">
        <v>8</v>
      </c>
      <c r="G32" s="81">
        <v>80</v>
      </c>
    </row>
    <row r="33" spans="2:7" x14ac:dyDescent="0.25">
      <c r="B33" s="74" t="s">
        <v>241</v>
      </c>
      <c r="C33" s="75">
        <v>33</v>
      </c>
      <c r="D33" s="75">
        <v>23</v>
      </c>
      <c r="E33" s="75">
        <v>13</v>
      </c>
      <c r="F33" s="75">
        <v>8</v>
      </c>
      <c r="G33" s="82">
        <v>77</v>
      </c>
    </row>
    <row r="34" spans="2:7" x14ac:dyDescent="0.25">
      <c r="B34" s="71" t="s">
        <v>236</v>
      </c>
      <c r="C34" s="72">
        <v>33</v>
      </c>
      <c r="D34" s="72">
        <v>18</v>
      </c>
      <c r="E34" s="72">
        <v>17</v>
      </c>
      <c r="F34" s="72">
        <v>9</v>
      </c>
      <c r="G34" s="81">
        <v>77</v>
      </c>
    </row>
  </sheetData>
  <hyperlinks>
    <hyperlink ref="A1" location="Sommaire!A1" display="Retour sommaire"/>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5"/>
  <dimension ref="A1:I28"/>
  <sheetViews>
    <sheetView showGridLines="0" workbookViewId="0"/>
  </sheetViews>
  <sheetFormatPr baseColWidth="10" defaultRowHeight="15" x14ac:dyDescent="0.25"/>
  <cols>
    <col min="4" max="4" width="18.140625" customWidth="1"/>
    <col min="5" max="5" width="23.5703125" customWidth="1"/>
  </cols>
  <sheetData>
    <row r="1" spans="1:9" x14ac:dyDescent="0.25">
      <c r="A1" s="2" t="s">
        <v>0</v>
      </c>
    </row>
    <row r="2" spans="1:9" ht="23.25" x14ac:dyDescent="0.35">
      <c r="B2" s="3" t="s">
        <v>17</v>
      </c>
    </row>
    <row r="4" spans="1:9" ht="38.25" x14ac:dyDescent="0.25">
      <c r="B4" s="1737" t="s">
        <v>256</v>
      </c>
      <c r="C4" s="1739" t="s">
        <v>257</v>
      </c>
      <c r="D4" s="1740"/>
      <c r="E4" s="83" t="s">
        <v>258</v>
      </c>
      <c r="F4" s="1741">
        <v>43830</v>
      </c>
      <c r="G4" s="1741">
        <v>44196</v>
      </c>
      <c r="H4" s="1741">
        <v>44561</v>
      </c>
      <c r="I4" s="1731" t="s">
        <v>259</v>
      </c>
    </row>
    <row r="5" spans="1:9" ht="24" customHeight="1" x14ac:dyDescent="0.25">
      <c r="B5" s="1737"/>
      <c r="C5" s="1733" t="s">
        <v>260</v>
      </c>
      <c r="D5" s="1734"/>
      <c r="E5" s="1735" t="s">
        <v>261</v>
      </c>
      <c r="F5" s="1742"/>
      <c r="G5" s="1742"/>
      <c r="H5" s="1742"/>
      <c r="I5" s="1731"/>
    </row>
    <row r="6" spans="1:9" ht="25.5" x14ac:dyDescent="0.25">
      <c r="B6" s="1738"/>
      <c r="C6" s="83" t="s">
        <v>262</v>
      </c>
      <c r="D6" s="84" t="s">
        <v>263</v>
      </c>
      <c r="E6" s="1736"/>
      <c r="F6" s="1743"/>
      <c r="G6" s="1743"/>
      <c r="H6" s="1743"/>
      <c r="I6" s="1732"/>
    </row>
    <row r="7" spans="1:9" x14ac:dyDescent="0.25">
      <c r="B7" s="85" t="s">
        <v>230</v>
      </c>
      <c r="C7" s="86">
        <v>21</v>
      </c>
      <c r="D7" s="86">
        <v>40</v>
      </c>
      <c r="E7" s="87">
        <v>1306</v>
      </c>
      <c r="F7" s="86">
        <v>1471</v>
      </c>
      <c r="G7" s="86">
        <v>1436</v>
      </c>
      <c r="H7" s="86">
        <v>1367</v>
      </c>
      <c r="I7" s="88">
        <v>-69</v>
      </c>
    </row>
    <row r="8" spans="1:9" x14ac:dyDescent="0.25">
      <c r="B8" s="89" t="s">
        <v>225</v>
      </c>
      <c r="C8" s="90">
        <v>7</v>
      </c>
      <c r="D8" s="90">
        <v>71</v>
      </c>
      <c r="E8" s="91">
        <v>385</v>
      </c>
      <c r="F8" s="90">
        <v>532</v>
      </c>
      <c r="G8" s="90">
        <v>484</v>
      </c>
      <c r="H8" s="90">
        <v>463</v>
      </c>
      <c r="I8" s="92">
        <v>-21</v>
      </c>
    </row>
    <row r="9" spans="1:9" x14ac:dyDescent="0.25">
      <c r="B9" s="85" t="s">
        <v>240</v>
      </c>
      <c r="C9" s="86">
        <v>13</v>
      </c>
      <c r="D9" s="86">
        <v>232</v>
      </c>
      <c r="E9" s="93">
        <v>143</v>
      </c>
      <c r="F9" s="86">
        <v>423</v>
      </c>
      <c r="G9" s="86">
        <v>409</v>
      </c>
      <c r="H9" s="86">
        <v>388</v>
      </c>
      <c r="I9" s="94">
        <v>-21</v>
      </c>
    </row>
    <row r="10" spans="1:9" x14ac:dyDescent="0.25">
      <c r="B10" s="95" t="s">
        <v>264</v>
      </c>
      <c r="C10" s="96">
        <v>10</v>
      </c>
      <c r="D10" s="96">
        <v>197</v>
      </c>
      <c r="E10" s="97">
        <v>100</v>
      </c>
      <c r="F10" s="96">
        <v>330</v>
      </c>
      <c r="G10" s="96">
        <v>322</v>
      </c>
      <c r="H10" s="96">
        <v>307</v>
      </c>
      <c r="I10" s="98">
        <v>-15</v>
      </c>
    </row>
    <row r="11" spans="1:9" x14ac:dyDescent="0.25">
      <c r="B11" s="85" t="s">
        <v>234</v>
      </c>
      <c r="C11" s="86">
        <v>4</v>
      </c>
      <c r="D11" s="86">
        <v>127</v>
      </c>
      <c r="E11" s="93">
        <v>75</v>
      </c>
      <c r="F11" s="86">
        <v>240</v>
      </c>
      <c r="G11" s="86">
        <v>227</v>
      </c>
      <c r="H11" s="86">
        <v>206</v>
      </c>
      <c r="I11" s="94">
        <v>-21</v>
      </c>
    </row>
    <row r="12" spans="1:9" x14ac:dyDescent="0.25">
      <c r="B12" s="89" t="s">
        <v>249</v>
      </c>
      <c r="C12" s="90">
        <v>3</v>
      </c>
      <c r="D12" s="90">
        <v>14</v>
      </c>
      <c r="E12" s="91">
        <v>104</v>
      </c>
      <c r="F12" s="90">
        <v>134</v>
      </c>
      <c r="G12" s="90">
        <v>128</v>
      </c>
      <c r="H12" s="90">
        <v>121</v>
      </c>
      <c r="I12" s="92">
        <v>-7</v>
      </c>
    </row>
    <row r="13" spans="1:9" x14ac:dyDescent="0.25">
      <c r="B13" s="85" t="s">
        <v>233</v>
      </c>
      <c r="C13" s="86">
        <v>10</v>
      </c>
      <c r="D13" s="86">
        <v>35</v>
      </c>
      <c r="E13" s="93">
        <v>73</v>
      </c>
      <c r="F13" s="86">
        <v>126</v>
      </c>
      <c r="G13" s="86">
        <v>123</v>
      </c>
      <c r="H13" s="86">
        <v>118</v>
      </c>
      <c r="I13" s="94">
        <v>-5</v>
      </c>
    </row>
    <row r="14" spans="1:9" x14ac:dyDescent="0.25">
      <c r="B14" s="89" t="s">
        <v>243</v>
      </c>
      <c r="C14" s="90">
        <v>5</v>
      </c>
      <c r="D14" s="90">
        <v>26</v>
      </c>
      <c r="E14" s="91">
        <v>60</v>
      </c>
      <c r="F14" s="90">
        <v>95</v>
      </c>
      <c r="G14" s="90">
        <v>94</v>
      </c>
      <c r="H14" s="90">
        <v>91</v>
      </c>
      <c r="I14" s="92">
        <v>-3</v>
      </c>
    </row>
    <row r="15" spans="1:9" x14ac:dyDescent="0.25">
      <c r="B15" s="85" t="s">
        <v>246</v>
      </c>
      <c r="C15" s="86">
        <v>7</v>
      </c>
      <c r="D15" s="86">
        <v>12</v>
      </c>
      <c r="E15" s="93">
        <v>33</v>
      </c>
      <c r="F15" s="86">
        <v>65</v>
      </c>
      <c r="G15" s="86">
        <v>57</v>
      </c>
      <c r="H15" s="86">
        <v>52</v>
      </c>
      <c r="I15" s="94">
        <v>-5</v>
      </c>
    </row>
    <row r="16" spans="1:9" x14ac:dyDescent="0.25">
      <c r="B16" s="89" t="s">
        <v>226</v>
      </c>
      <c r="C16" s="90">
        <v>6</v>
      </c>
      <c r="D16" s="90">
        <v>11</v>
      </c>
      <c r="E16" s="91">
        <v>23</v>
      </c>
      <c r="F16" s="90">
        <v>42</v>
      </c>
      <c r="G16" s="90">
        <v>44</v>
      </c>
      <c r="H16" s="90">
        <v>40</v>
      </c>
      <c r="I16" s="92">
        <v>-4</v>
      </c>
    </row>
    <row r="17" spans="2:9" x14ac:dyDescent="0.25">
      <c r="B17" s="85" t="s">
        <v>238</v>
      </c>
      <c r="C17" s="86">
        <v>6</v>
      </c>
      <c r="D17" s="86">
        <v>8</v>
      </c>
      <c r="E17" s="93">
        <v>19</v>
      </c>
      <c r="F17" s="86">
        <v>40</v>
      </c>
      <c r="G17" s="86">
        <v>35</v>
      </c>
      <c r="H17" s="86">
        <v>33</v>
      </c>
      <c r="I17" s="94">
        <v>-2</v>
      </c>
    </row>
    <row r="18" spans="2:9" x14ac:dyDescent="0.25">
      <c r="B18" s="89" t="s">
        <v>245</v>
      </c>
      <c r="C18" s="90">
        <v>3</v>
      </c>
      <c r="D18" s="90">
        <v>4</v>
      </c>
      <c r="E18" s="91">
        <v>15</v>
      </c>
      <c r="F18" s="90">
        <v>24</v>
      </c>
      <c r="G18" s="90">
        <v>24</v>
      </c>
      <c r="H18" s="90">
        <v>22</v>
      </c>
      <c r="I18" s="92">
        <v>-2</v>
      </c>
    </row>
    <row r="19" spans="2:9" x14ac:dyDescent="0.25">
      <c r="B19" s="85" t="s">
        <v>236</v>
      </c>
      <c r="C19" s="86">
        <v>0</v>
      </c>
      <c r="D19" s="86">
        <v>8</v>
      </c>
      <c r="E19" s="93">
        <v>15</v>
      </c>
      <c r="F19" s="86"/>
      <c r="G19" s="86">
        <v>23</v>
      </c>
      <c r="H19" s="86">
        <v>23</v>
      </c>
      <c r="I19" s="94">
        <v>0</v>
      </c>
    </row>
    <row r="20" spans="2:9" x14ac:dyDescent="0.25">
      <c r="B20" s="89" t="s">
        <v>227</v>
      </c>
      <c r="C20" s="90">
        <v>1</v>
      </c>
      <c r="D20" s="90">
        <v>4</v>
      </c>
      <c r="E20" s="91">
        <v>14</v>
      </c>
      <c r="F20" s="90"/>
      <c r="G20" s="90">
        <v>18</v>
      </c>
      <c r="H20" s="90">
        <v>19</v>
      </c>
      <c r="I20" s="92">
        <v>1</v>
      </c>
    </row>
    <row r="21" spans="2:9" x14ac:dyDescent="0.25">
      <c r="B21" s="85" t="s">
        <v>235</v>
      </c>
      <c r="C21" s="86">
        <v>4</v>
      </c>
      <c r="D21" s="86">
        <v>3</v>
      </c>
      <c r="E21" s="93">
        <v>12</v>
      </c>
      <c r="F21" s="86">
        <v>18</v>
      </c>
      <c r="G21" s="86">
        <v>18</v>
      </c>
      <c r="H21" s="86">
        <v>19</v>
      </c>
      <c r="I21" s="94">
        <v>1</v>
      </c>
    </row>
    <row r="22" spans="2:9" x14ac:dyDescent="0.25">
      <c r="B22" s="89" t="s">
        <v>253</v>
      </c>
      <c r="C22" s="99">
        <v>0</v>
      </c>
      <c r="D22" s="90">
        <v>8</v>
      </c>
      <c r="E22" s="91">
        <v>10</v>
      </c>
      <c r="F22" s="90">
        <v>19</v>
      </c>
      <c r="G22" s="90">
        <v>18</v>
      </c>
      <c r="H22" s="90">
        <v>18</v>
      </c>
      <c r="I22" s="92">
        <v>0</v>
      </c>
    </row>
    <row r="23" spans="2:9" x14ac:dyDescent="0.25">
      <c r="B23" s="85" t="s">
        <v>252</v>
      </c>
      <c r="C23" s="86">
        <v>3</v>
      </c>
      <c r="D23" s="86">
        <v>8</v>
      </c>
      <c r="E23" s="93">
        <v>5</v>
      </c>
      <c r="F23" s="86">
        <v>16</v>
      </c>
      <c r="G23" s="86">
        <v>16</v>
      </c>
      <c r="H23" s="86">
        <v>16</v>
      </c>
      <c r="I23" s="94">
        <v>0</v>
      </c>
    </row>
    <row r="24" spans="2:9" x14ac:dyDescent="0.25">
      <c r="B24" s="89" t="s">
        <v>232</v>
      </c>
      <c r="C24" s="90">
        <v>3</v>
      </c>
      <c r="D24" s="90">
        <v>1</v>
      </c>
      <c r="E24" s="91">
        <v>11</v>
      </c>
      <c r="F24" s="90">
        <v>15</v>
      </c>
      <c r="G24" s="90">
        <v>14</v>
      </c>
      <c r="H24" s="90">
        <v>15</v>
      </c>
      <c r="I24" s="92">
        <v>1</v>
      </c>
    </row>
    <row r="25" spans="2:9" x14ac:dyDescent="0.25">
      <c r="B25" s="85" t="s">
        <v>242</v>
      </c>
      <c r="C25" s="86">
        <v>3</v>
      </c>
      <c r="D25" s="86">
        <v>0</v>
      </c>
      <c r="E25" s="93">
        <v>12</v>
      </c>
      <c r="F25" s="86">
        <v>13</v>
      </c>
      <c r="G25" s="86">
        <v>14</v>
      </c>
      <c r="H25" s="86">
        <v>15</v>
      </c>
      <c r="I25" s="94">
        <v>1</v>
      </c>
    </row>
    <row r="26" spans="2:9" x14ac:dyDescent="0.25">
      <c r="B26" s="89" t="s">
        <v>244</v>
      </c>
      <c r="C26" s="90">
        <v>3</v>
      </c>
      <c r="D26" s="99">
        <v>0</v>
      </c>
      <c r="E26" s="91">
        <v>10</v>
      </c>
      <c r="F26" s="90">
        <v>17</v>
      </c>
      <c r="G26" s="90">
        <v>13</v>
      </c>
      <c r="H26" s="90">
        <v>13</v>
      </c>
      <c r="I26" s="92">
        <v>0</v>
      </c>
    </row>
    <row r="27" spans="2:9" x14ac:dyDescent="0.25">
      <c r="B27" s="85" t="s">
        <v>228</v>
      </c>
      <c r="C27" s="86">
        <v>3</v>
      </c>
      <c r="D27" s="86">
        <v>4</v>
      </c>
      <c r="E27" s="93">
        <v>5</v>
      </c>
      <c r="F27" s="86">
        <v>15</v>
      </c>
      <c r="G27" s="86">
        <v>12</v>
      </c>
      <c r="H27" s="86">
        <v>12</v>
      </c>
      <c r="I27" s="94">
        <v>0</v>
      </c>
    </row>
    <row r="28" spans="2:9" x14ac:dyDescent="0.25">
      <c r="B28" s="68" t="s">
        <v>265</v>
      </c>
      <c r="C28" s="79">
        <v>115</v>
      </c>
      <c r="D28" s="68">
        <v>813</v>
      </c>
      <c r="E28" s="100">
        <v>2430</v>
      </c>
      <c r="F28" s="101">
        <v>3635</v>
      </c>
      <c r="G28" s="68">
        <v>3529</v>
      </c>
      <c r="H28" s="68">
        <v>3358</v>
      </c>
      <c r="I28" s="102">
        <v>-171</v>
      </c>
    </row>
  </sheetData>
  <mergeCells count="8">
    <mergeCell ref="I4:I6"/>
    <mergeCell ref="C5:D5"/>
    <mergeCell ref="E5:E6"/>
    <mergeCell ref="B4:B6"/>
    <mergeCell ref="C4:D4"/>
    <mergeCell ref="F4:F6"/>
    <mergeCell ref="G4:G6"/>
    <mergeCell ref="H4:H6"/>
  </mergeCells>
  <hyperlinks>
    <hyperlink ref="A1" location="Sommaire!A1" display="Retour sommaire"/>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6"/>
  <dimension ref="A1:C7"/>
  <sheetViews>
    <sheetView showGridLines="0" workbookViewId="0"/>
  </sheetViews>
  <sheetFormatPr baseColWidth="10" defaultRowHeight="15" x14ac:dyDescent="0.25"/>
  <cols>
    <col min="2" max="2" width="58.28515625" customWidth="1"/>
  </cols>
  <sheetData>
    <row r="1" spans="1:3" x14ac:dyDescent="0.25">
      <c r="A1" s="2" t="s">
        <v>0</v>
      </c>
    </row>
    <row r="2" spans="1:3" ht="23.25" x14ac:dyDescent="0.35">
      <c r="B2" s="3" t="s">
        <v>19</v>
      </c>
    </row>
    <row r="3" spans="1:3" x14ac:dyDescent="0.25">
      <c r="B3" s="4" t="s">
        <v>679</v>
      </c>
    </row>
    <row r="6" spans="1:3" x14ac:dyDescent="0.25">
      <c r="B6" s="103" t="s">
        <v>266</v>
      </c>
      <c r="C6" s="105">
        <v>189</v>
      </c>
    </row>
    <row r="7" spans="1:3" x14ac:dyDescent="0.25">
      <c r="B7" s="43" t="s">
        <v>267</v>
      </c>
      <c r="C7" s="104">
        <v>8</v>
      </c>
    </row>
  </sheetData>
  <hyperlinks>
    <hyperlink ref="A1" location="Sommaire!A1" display="Retour sommaire"/>
  </hyperlinks>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7"/>
  <dimension ref="A1:D16"/>
  <sheetViews>
    <sheetView showGridLines="0" workbookViewId="0"/>
  </sheetViews>
  <sheetFormatPr baseColWidth="10" defaultRowHeight="15" x14ac:dyDescent="0.25"/>
  <cols>
    <col min="3" max="3" width="13.28515625" customWidth="1"/>
    <col min="4" max="4" width="33" customWidth="1"/>
  </cols>
  <sheetData>
    <row r="1" spans="1:4" x14ac:dyDescent="0.25">
      <c r="A1" s="2" t="s">
        <v>0</v>
      </c>
    </row>
    <row r="2" spans="1:4" ht="23.25" x14ac:dyDescent="0.35">
      <c r="B2" s="3" t="s">
        <v>21</v>
      </c>
    </row>
    <row r="3" spans="1:4" x14ac:dyDescent="0.25">
      <c r="B3" s="4" t="s">
        <v>680</v>
      </c>
    </row>
    <row r="6" spans="1:4" ht="75" x14ac:dyDescent="0.25">
      <c r="B6" s="106" t="s">
        <v>268</v>
      </c>
      <c r="C6" s="107" t="s">
        <v>269</v>
      </c>
      <c r="D6" s="107" t="s">
        <v>270</v>
      </c>
    </row>
    <row r="7" spans="1:4" x14ac:dyDescent="0.25">
      <c r="B7" s="108"/>
      <c r="C7" s="109"/>
      <c r="D7" s="110"/>
    </row>
    <row r="8" spans="1:4" x14ac:dyDescent="0.25">
      <c r="B8" s="111" t="s">
        <v>271</v>
      </c>
      <c r="C8" s="112">
        <v>8607.6379543540115</v>
      </c>
      <c r="D8" s="113">
        <v>0.34167964550577401</v>
      </c>
    </row>
    <row r="9" spans="1:4" x14ac:dyDescent="0.25">
      <c r="B9" s="111" t="s">
        <v>272</v>
      </c>
      <c r="C9" s="112">
        <v>4336.9804567882802</v>
      </c>
      <c r="D9" s="113">
        <v>0.17215616559375846</v>
      </c>
    </row>
    <row r="10" spans="1:4" x14ac:dyDescent="0.25">
      <c r="B10" s="111" t="s">
        <v>273</v>
      </c>
      <c r="C10" s="112">
        <v>3560.1450822847901</v>
      </c>
      <c r="D10" s="113">
        <v>0.14131973441667398</v>
      </c>
    </row>
    <row r="11" spans="1:4" x14ac:dyDescent="0.25">
      <c r="B11" s="111" t="s">
        <v>274</v>
      </c>
      <c r="C11" s="112">
        <v>2821.3504937150001</v>
      </c>
      <c r="D11" s="113">
        <v>0.11199332983707354</v>
      </c>
    </row>
    <row r="12" spans="1:4" x14ac:dyDescent="0.25">
      <c r="B12" s="111" t="s">
        <v>275</v>
      </c>
      <c r="C12" s="112">
        <v>2340.0562140552893</v>
      </c>
      <c r="D12" s="113">
        <v>9.2888383772874394E-2</v>
      </c>
    </row>
    <row r="13" spans="1:4" x14ac:dyDescent="0.25">
      <c r="B13" s="111" t="s">
        <v>276</v>
      </c>
      <c r="C13" s="112">
        <v>737.91004507674006</v>
      </c>
      <c r="D13" s="113">
        <v>2.9291292681453415E-2</v>
      </c>
    </row>
    <row r="14" spans="1:4" x14ac:dyDescent="0.25">
      <c r="B14" s="111" t="s">
        <v>277</v>
      </c>
      <c r="C14" s="112">
        <v>657.68886725416996</v>
      </c>
      <c r="D14" s="113">
        <v>2.6106918089280121E-2</v>
      </c>
    </row>
    <row r="15" spans="1:4" x14ac:dyDescent="0.25">
      <c r="B15" s="111" t="s">
        <v>278</v>
      </c>
      <c r="C15" s="112">
        <v>623.72374973996</v>
      </c>
      <c r="D15" s="113">
        <v>2.4758674892556568E-2</v>
      </c>
    </row>
    <row r="16" spans="1:4" x14ac:dyDescent="0.25">
      <c r="B16" s="114" t="s">
        <v>279</v>
      </c>
      <c r="C16" s="115">
        <v>1506.63686284549</v>
      </c>
      <c r="D16" s="116">
        <v>5.9805855210555543E-2</v>
      </c>
    </row>
  </sheetData>
  <hyperlinks>
    <hyperlink ref="A1" location="Sommaire!A1" display="Retour sommaire"/>
  </hyperlinks>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8"/>
  <dimension ref="A1:K26"/>
  <sheetViews>
    <sheetView showGridLines="0" zoomScale="85" zoomScaleNormal="85" workbookViewId="0"/>
  </sheetViews>
  <sheetFormatPr baseColWidth="10" defaultRowHeight="15" x14ac:dyDescent="0.25"/>
  <sheetData>
    <row r="1" spans="1:11" x14ac:dyDescent="0.25">
      <c r="A1" s="2" t="s">
        <v>0</v>
      </c>
    </row>
    <row r="2" spans="1:11" ht="23.25" x14ac:dyDescent="0.35">
      <c r="B2" s="3" t="s">
        <v>23</v>
      </c>
    </row>
    <row r="5" spans="1:11" ht="120" x14ac:dyDescent="0.25">
      <c r="C5" s="117" t="s">
        <v>268</v>
      </c>
      <c r="D5" s="106" t="s">
        <v>280</v>
      </c>
      <c r="E5" s="107" t="s">
        <v>281</v>
      </c>
      <c r="F5" s="107" t="s">
        <v>282</v>
      </c>
      <c r="G5" s="131" t="s">
        <v>783</v>
      </c>
      <c r="H5" s="131" t="s">
        <v>784</v>
      </c>
      <c r="I5" s="107" t="s">
        <v>283</v>
      </c>
      <c r="J5" s="107" t="s">
        <v>284</v>
      </c>
      <c r="K5" s="107" t="s">
        <v>285</v>
      </c>
    </row>
    <row r="6" spans="1:11" x14ac:dyDescent="0.25">
      <c r="B6" t="s">
        <v>226</v>
      </c>
      <c r="C6" s="118" t="s">
        <v>278</v>
      </c>
      <c r="D6" s="119">
        <v>6</v>
      </c>
      <c r="E6" s="120">
        <v>623.72374973996</v>
      </c>
      <c r="F6" s="120">
        <v>508.19283622584999</v>
      </c>
      <c r="G6" s="120">
        <v>1131.9165859658101</v>
      </c>
      <c r="H6" s="120">
        <v>1150.9230170000001</v>
      </c>
      <c r="I6" s="121">
        <v>0.54193350947638574</v>
      </c>
      <c r="J6" s="121">
        <v>0.44155241377525595</v>
      </c>
      <c r="K6" s="121">
        <v>0.98348592325164175</v>
      </c>
    </row>
    <row r="7" spans="1:11" x14ac:dyDescent="0.25">
      <c r="B7" t="s">
        <v>240</v>
      </c>
      <c r="C7" s="119" t="s">
        <v>274</v>
      </c>
      <c r="D7" s="119">
        <v>13</v>
      </c>
      <c r="E7" s="120">
        <v>2821.3504937150001</v>
      </c>
      <c r="F7" s="120">
        <v>303.16636024600001</v>
      </c>
      <c r="G7" s="120">
        <v>3124.5168539609999</v>
      </c>
      <c r="H7" s="120">
        <v>3278.051504</v>
      </c>
      <c r="I7" s="121">
        <v>0.86067912303155814</v>
      </c>
      <c r="J7" s="121">
        <v>9.2483708653163368E-2</v>
      </c>
      <c r="K7" s="121">
        <v>0.95316283168472138</v>
      </c>
    </row>
    <row r="8" spans="1:11" x14ac:dyDescent="0.25">
      <c r="B8" t="s">
        <v>235</v>
      </c>
      <c r="C8" s="119" t="s">
        <v>286</v>
      </c>
      <c r="D8" s="119">
        <v>4</v>
      </c>
      <c r="E8" s="120">
        <v>310.88457139600001</v>
      </c>
      <c r="F8" s="120">
        <v>0</v>
      </c>
      <c r="G8" s="120">
        <v>310.88457139600001</v>
      </c>
      <c r="H8" s="120">
        <v>326.57274130000002</v>
      </c>
      <c r="I8" s="121">
        <v>0.9519611776489687</v>
      </c>
      <c r="J8" s="121">
        <v>0</v>
      </c>
      <c r="K8" s="121">
        <v>0.9519611776489687</v>
      </c>
    </row>
    <row r="9" spans="1:11" x14ac:dyDescent="0.25">
      <c r="B9" t="s">
        <v>233</v>
      </c>
      <c r="C9" s="119" t="s">
        <v>273</v>
      </c>
      <c r="D9" s="119">
        <v>10</v>
      </c>
      <c r="E9" s="122">
        <v>3560.1450822847901</v>
      </c>
      <c r="F9" s="122">
        <v>21.53743951893</v>
      </c>
      <c r="G9" s="122">
        <v>3581.6825218037202</v>
      </c>
      <c r="H9" s="122">
        <v>3956.6231590000002</v>
      </c>
      <c r="I9" s="121">
        <v>0.899793823980089</v>
      </c>
      <c r="J9" s="121">
        <v>5.4433891359958039E-3</v>
      </c>
      <c r="K9" s="123">
        <v>0.90523721311608485</v>
      </c>
    </row>
    <row r="10" spans="1:11" x14ac:dyDescent="0.25">
      <c r="B10" t="s">
        <v>238</v>
      </c>
      <c r="C10" s="119" t="s">
        <v>287</v>
      </c>
      <c r="D10" s="119">
        <v>6</v>
      </c>
      <c r="E10" s="120">
        <v>544.8737791694399</v>
      </c>
      <c r="F10" s="120">
        <v>20.743862670710001</v>
      </c>
      <c r="G10" s="120">
        <v>565.61764184014987</v>
      </c>
      <c r="H10" s="120">
        <v>638.74145798099994</v>
      </c>
      <c r="I10" s="121">
        <v>0.853042764582298</v>
      </c>
      <c r="J10" s="121">
        <v>3.2476148857284677E-2</v>
      </c>
      <c r="K10" s="121">
        <v>0.88551891343958256</v>
      </c>
    </row>
    <row r="11" spans="1:11" x14ac:dyDescent="0.25">
      <c r="B11" t="s">
        <v>228</v>
      </c>
      <c r="C11" s="119" t="s">
        <v>288</v>
      </c>
      <c r="D11" s="119">
        <v>3</v>
      </c>
      <c r="E11" s="120">
        <v>47.531309917000002</v>
      </c>
      <c r="F11" s="120">
        <v>11.720014037</v>
      </c>
      <c r="G11" s="120">
        <v>59.251323954</v>
      </c>
      <c r="H11" s="120">
        <v>66.945868300000001</v>
      </c>
      <c r="I11" s="121">
        <v>0.70999616741097671</v>
      </c>
      <c r="J11" s="121">
        <v>0.17506702556280088</v>
      </c>
      <c r="K11" s="121">
        <v>0.88506319297377756</v>
      </c>
    </row>
    <row r="12" spans="1:11" x14ac:dyDescent="0.25">
      <c r="B12" t="s">
        <v>246</v>
      </c>
      <c r="C12" s="119" t="s">
        <v>275</v>
      </c>
      <c r="D12" s="119">
        <v>7</v>
      </c>
      <c r="E12" s="122">
        <v>2340.0562140552893</v>
      </c>
      <c r="F12" s="122">
        <v>4.1298643940000002</v>
      </c>
      <c r="G12" s="122">
        <v>2344.1860784492892</v>
      </c>
      <c r="H12" s="122">
        <v>2659.2153950000002</v>
      </c>
      <c r="I12" s="123">
        <v>0.87997994387938216</v>
      </c>
      <c r="J12" s="123">
        <v>1.5530386901960605E-3</v>
      </c>
      <c r="K12" s="123">
        <v>0.88153298256957824</v>
      </c>
    </row>
    <row r="13" spans="1:11" x14ac:dyDescent="0.25">
      <c r="B13" s="124" t="s">
        <v>264</v>
      </c>
      <c r="C13" s="125" t="s">
        <v>271</v>
      </c>
      <c r="D13" s="125">
        <v>10</v>
      </c>
      <c r="E13" s="126">
        <v>8607.6379543540115</v>
      </c>
      <c r="F13" s="126">
        <v>23.8595941142</v>
      </c>
      <c r="G13" s="126">
        <v>8631.4975484682109</v>
      </c>
      <c r="H13" s="126">
        <v>9877</v>
      </c>
      <c r="I13" s="127">
        <v>0.87148303678789218</v>
      </c>
      <c r="J13" s="127">
        <v>2.415672179224461E-3</v>
      </c>
      <c r="K13" s="128">
        <v>0.87389870896711663</v>
      </c>
    </row>
    <row r="14" spans="1:11" x14ac:dyDescent="0.25">
      <c r="B14" t="s">
        <v>234</v>
      </c>
      <c r="C14" s="119" t="s">
        <v>276</v>
      </c>
      <c r="D14" s="119">
        <v>4</v>
      </c>
      <c r="E14" s="120">
        <v>737.91004507674006</v>
      </c>
      <c r="F14" s="120">
        <v>0</v>
      </c>
      <c r="G14" s="120">
        <v>737.91004507674006</v>
      </c>
      <c r="H14" s="120">
        <v>870.44009400000004</v>
      </c>
      <c r="I14" s="121">
        <v>0.84774363010527876</v>
      </c>
      <c r="J14" s="121">
        <v>0</v>
      </c>
      <c r="K14" s="121">
        <v>0.84774363010527876</v>
      </c>
    </row>
    <row r="15" spans="1:11" x14ac:dyDescent="0.25">
      <c r="B15" t="s">
        <v>252</v>
      </c>
      <c r="C15" s="119" t="s">
        <v>289</v>
      </c>
      <c r="D15" s="119">
        <v>3</v>
      </c>
      <c r="E15" s="120">
        <v>35.921158314209997</v>
      </c>
      <c r="F15" s="120">
        <v>11.233698975039999</v>
      </c>
      <c r="G15" s="120">
        <v>47.154857289249996</v>
      </c>
      <c r="H15" s="120">
        <v>57.170681000000002</v>
      </c>
      <c r="I15" s="121">
        <v>0.62831433325431252</v>
      </c>
      <c r="J15" s="121">
        <v>0.19649405566884884</v>
      </c>
      <c r="K15" s="121">
        <v>0.82480838892316144</v>
      </c>
    </row>
    <row r="16" spans="1:11" x14ac:dyDescent="0.25">
      <c r="B16" t="s">
        <v>249</v>
      </c>
      <c r="C16" s="119" t="s">
        <v>290</v>
      </c>
      <c r="D16" s="119">
        <v>3</v>
      </c>
      <c r="E16" s="120">
        <v>241.78284728553999</v>
      </c>
      <c r="F16" s="120">
        <v>102.22071791009999</v>
      </c>
      <c r="G16" s="120">
        <v>344.00356519563996</v>
      </c>
      <c r="H16" s="120">
        <v>444.55522000000002</v>
      </c>
      <c r="I16" s="121">
        <v>0.54387584805671607</v>
      </c>
      <c r="J16" s="121">
        <v>0.22993930407588059</v>
      </c>
      <c r="K16" s="121">
        <v>0.77381515213259655</v>
      </c>
    </row>
    <row r="17" spans="2:11" x14ac:dyDescent="0.25">
      <c r="B17" t="s">
        <v>232</v>
      </c>
      <c r="C17" s="119" t="s">
        <v>291</v>
      </c>
      <c r="D17" s="119">
        <v>3</v>
      </c>
      <c r="E17" s="120">
        <v>36.879630345690003</v>
      </c>
      <c r="F17" s="120">
        <v>0</v>
      </c>
      <c r="G17" s="120">
        <v>36.879630345690003</v>
      </c>
      <c r="H17" s="120">
        <v>48.198808</v>
      </c>
      <c r="I17" s="121">
        <v>0.76515648158124583</v>
      </c>
      <c r="J17" s="121">
        <v>0</v>
      </c>
      <c r="K17" s="121">
        <v>0.76515648158124583</v>
      </c>
    </row>
    <row r="18" spans="2:11" x14ac:dyDescent="0.25">
      <c r="B18" t="s">
        <v>253</v>
      </c>
      <c r="C18" s="119" t="s">
        <v>292</v>
      </c>
      <c r="D18" s="129">
        <v>0</v>
      </c>
      <c r="E18" s="120">
        <v>0</v>
      </c>
      <c r="F18" s="120">
        <v>78.52228772782</v>
      </c>
      <c r="G18" s="120">
        <v>78.52228772782</v>
      </c>
      <c r="H18" s="120">
        <v>106.75564799999999</v>
      </c>
      <c r="I18" s="121">
        <v>0</v>
      </c>
      <c r="J18" s="121">
        <v>0.73553286593155243</v>
      </c>
      <c r="K18" s="121">
        <v>0.73553286593155243</v>
      </c>
    </row>
    <row r="19" spans="2:11" x14ac:dyDescent="0.25">
      <c r="B19" t="s">
        <v>242</v>
      </c>
      <c r="C19" s="119" t="s">
        <v>293</v>
      </c>
      <c r="D19" s="119">
        <v>3</v>
      </c>
      <c r="E19" s="120">
        <v>29.005630999999997</v>
      </c>
      <c r="F19" s="120">
        <v>0</v>
      </c>
      <c r="G19" s="120">
        <v>29.005630999999997</v>
      </c>
      <c r="H19" s="120">
        <v>41.991925999999999</v>
      </c>
      <c r="I19" s="121">
        <v>0.69074304903280692</v>
      </c>
      <c r="J19" s="121">
        <v>0</v>
      </c>
      <c r="K19" s="121">
        <v>0.69074304903280692</v>
      </c>
    </row>
    <row r="20" spans="2:11" x14ac:dyDescent="0.25">
      <c r="B20" t="s">
        <v>236</v>
      </c>
      <c r="C20" s="130" t="s">
        <v>294</v>
      </c>
      <c r="D20" s="129">
        <v>0</v>
      </c>
      <c r="E20" s="120">
        <v>0</v>
      </c>
      <c r="F20" s="120">
        <v>51.814837882380004</v>
      </c>
      <c r="G20" s="120">
        <v>51.814837882380004</v>
      </c>
      <c r="H20" s="120">
        <v>76.416043999999999</v>
      </c>
      <c r="I20" s="121">
        <v>0</v>
      </c>
      <c r="J20" s="121">
        <v>0.67806229124318451</v>
      </c>
      <c r="K20" s="121">
        <v>0.67806229124318451</v>
      </c>
    </row>
    <row r="21" spans="2:11" x14ac:dyDescent="0.25">
      <c r="B21" t="s">
        <v>225</v>
      </c>
      <c r="C21" s="119" t="s">
        <v>277</v>
      </c>
      <c r="D21" s="119">
        <v>7</v>
      </c>
      <c r="E21" s="120">
        <v>657.68886725416996</v>
      </c>
      <c r="F21" s="120">
        <v>121.5972223636</v>
      </c>
      <c r="G21" s="120">
        <v>779.2860896177699</v>
      </c>
      <c r="H21" s="120">
        <v>1197.196308</v>
      </c>
      <c r="I21" s="121">
        <v>0.54935758059000794</v>
      </c>
      <c r="J21" s="121">
        <v>0.10156832388393901</v>
      </c>
      <c r="K21" s="121">
        <v>0.65092590447394683</v>
      </c>
    </row>
    <row r="22" spans="2:11" x14ac:dyDescent="0.25">
      <c r="B22" t="s">
        <v>230</v>
      </c>
      <c r="C22" s="119" t="s">
        <v>272</v>
      </c>
      <c r="D22" s="119">
        <v>21</v>
      </c>
      <c r="E22" s="120">
        <v>4336.9804567882802</v>
      </c>
      <c r="F22" s="120">
        <v>620.25772930668995</v>
      </c>
      <c r="G22" s="120">
        <v>4957.2381860949699</v>
      </c>
      <c r="H22" s="120">
        <v>7987.5321599999997</v>
      </c>
      <c r="I22" s="121">
        <v>0.5429687630563832</v>
      </c>
      <c r="J22" s="121">
        <v>7.7653237180417181E-2</v>
      </c>
      <c r="K22" s="121">
        <v>0.62062200023680036</v>
      </c>
    </row>
    <row r="23" spans="2:11" x14ac:dyDescent="0.25">
      <c r="B23" t="s">
        <v>245</v>
      </c>
      <c r="C23" s="119" t="s">
        <v>295</v>
      </c>
      <c r="D23" s="119">
        <v>3</v>
      </c>
      <c r="E23" s="120">
        <v>24.90991725344</v>
      </c>
      <c r="F23" s="120">
        <v>0.40499036737999999</v>
      </c>
      <c r="G23" s="120">
        <v>25.314907620820001</v>
      </c>
      <c r="H23" s="120">
        <v>44.536045000000001</v>
      </c>
      <c r="I23" s="121">
        <v>0.55932037192435924</v>
      </c>
      <c r="J23" s="121">
        <v>9.0935413636302909E-3</v>
      </c>
      <c r="K23" s="121">
        <v>0.56841391328798951</v>
      </c>
    </row>
    <row r="24" spans="2:11" x14ac:dyDescent="0.25">
      <c r="B24" t="s">
        <v>227</v>
      </c>
      <c r="C24" s="130" t="s">
        <v>296</v>
      </c>
      <c r="D24" s="129">
        <v>1</v>
      </c>
      <c r="E24" s="122">
        <v>12.535350240309999</v>
      </c>
      <c r="F24" s="122">
        <v>26.238464055630001</v>
      </c>
      <c r="G24" s="122">
        <v>38.773814295939999</v>
      </c>
      <c r="H24" s="122">
        <v>69.985679000000005</v>
      </c>
      <c r="I24" s="121">
        <v>0.17911307598101603</v>
      </c>
      <c r="J24" s="121">
        <v>0.37491190241406386</v>
      </c>
      <c r="K24" s="123">
        <v>0.55402497839507991</v>
      </c>
    </row>
    <row r="25" spans="2:11" x14ac:dyDescent="0.25">
      <c r="B25" t="s">
        <v>243</v>
      </c>
      <c r="C25" s="119" t="s">
        <v>297</v>
      </c>
      <c r="D25" s="119">
        <v>5</v>
      </c>
      <c r="E25" s="120">
        <v>197.17387296898002</v>
      </c>
      <c r="F25" s="120">
        <v>308.13275465494002</v>
      </c>
      <c r="G25" s="120">
        <v>505.30662762392001</v>
      </c>
      <c r="H25" s="120">
        <v>999.27891699999998</v>
      </c>
      <c r="I25" s="121">
        <v>0.19731615429346641</v>
      </c>
      <c r="J25" s="121">
        <v>0.30835510427859852</v>
      </c>
      <c r="K25" s="121">
        <v>0.50567125857206496</v>
      </c>
    </row>
    <row r="26" spans="2:11" x14ac:dyDescent="0.25">
      <c r="B26" t="s">
        <v>244</v>
      </c>
      <c r="C26" s="119" t="s">
        <v>298</v>
      </c>
      <c r="D26" s="119">
        <v>3</v>
      </c>
      <c r="E26" s="120">
        <v>25.138794954879998</v>
      </c>
      <c r="F26" s="120">
        <v>0</v>
      </c>
      <c r="G26" s="120">
        <v>25.138794954879998</v>
      </c>
      <c r="H26" s="120">
        <v>57.898581999999998</v>
      </c>
      <c r="I26" s="121">
        <v>0.4341867121180964</v>
      </c>
      <c r="J26" s="121">
        <v>0</v>
      </c>
      <c r="K26" s="121">
        <v>0.4341867121180964</v>
      </c>
    </row>
  </sheetData>
  <hyperlinks>
    <hyperlink ref="A1" location="Sommaire!A1" display="Retour sommaire"/>
  </hyperlink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9"/>
  <dimension ref="A1:R15"/>
  <sheetViews>
    <sheetView showGridLines="0" workbookViewId="0"/>
  </sheetViews>
  <sheetFormatPr baseColWidth="10" defaultRowHeight="15" x14ac:dyDescent="0.25"/>
  <cols>
    <col min="2" max="2" width="49.28515625" customWidth="1"/>
    <col min="3" max="10" width="8.28515625" bestFit="1" customWidth="1"/>
    <col min="11" max="14" width="6.85546875" bestFit="1" customWidth="1"/>
    <col min="15" max="18" width="6.5703125" bestFit="1" customWidth="1"/>
  </cols>
  <sheetData>
    <row r="1" spans="1:18" x14ac:dyDescent="0.25">
      <c r="A1" s="2" t="s">
        <v>0</v>
      </c>
    </row>
    <row r="2" spans="1:18" ht="23.25" x14ac:dyDescent="0.35">
      <c r="B2" s="3" t="s">
        <v>25</v>
      </c>
    </row>
    <row r="4" spans="1:18" ht="15" customHeight="1" x14ac:dyDescent="0.25">
      <c r="B4" s="132"/>
      <c r="C4" s="1744" t="s">
        <v>299</v>
      </c>
      <c r="D4" s="1745"/>
      <c r="E4" s="1745"/>
      <c r="F4" s="1745"/>
      <c r="G4" s="1745"/>
      <c r="H4" s="1745"/>
      <c r="I4" s="1745"/>
      <c r="J4" s="1746"/>
      <c r="K4" s="1747" t="s">
        <v>300</v>
      </c>
      <c r="L4" s="1748"/>
      <c r="M4" s="1748"/>
      <c r="N4" s="1748"/>
      <c r="O4" s="1748"/>
      <c r="P4" s="1748"/>
      <c r="Q4" s="1748"/>
      <c r="R4" s="1749"/>
    </row>
    <row r="5" spans="1:18" x14ac:dyDescent="0.25">
      <c r="B5" s="133"/>
      <c r="C5" s="134">
        <v>2014</v>
      </c>
      <c r="D5" s="134">
        <v>2015</v>
      </c>
      <c r="E5" s="134">
        <v>2016</v>
      </c>
      <c r="F5" s="134">
        <v>2017</v>
      </c>
      <c r="G5" s="134">
        <v>2018</v>
      </c>
      <c r="H5" s="974">
        <v>2019</v>
      </c>
      <c r="I5" s="134">
        <v>2020</v>
      </c>
      <c r="J5" s="975">
        <v>2021</v>
      </c>
      <c r="K5" s="137">
        <v>2014</v>
      </c>
      <c r="L5" s="137">
        <v>2015</v>
      </c>
      <c r="M5" s="137">
        <v>2016</v>
      </c>
      <c r="N5" s="137">
        <v>2017</v>
      </c>
      <c r="O5" s="137">
        <v>2018</v>
      </c>
      <c r="P5" s="137">
        <v>2019</v>
      </c>
      <c r="Q5" s="976">
        <v>2020</v>
      </c>
      <c r="R5" s="977">
        <v>2021</v>
      </c>
    </row>
    <row r="6" spans="1:18" x14ac:dyDescent="0.25">
      <c r="B6" s="140" t="s">
        <v>301</v>
      </c>
      <c r="C6" s="981">
        <v>3268</v>
      </c>
      <c r="D6" s="982">
        <v>3350.0186381489993</v>
      </c>
      <c r="E6" s="982">
        <v>3503.1119163556305</v>
      </c>
      <c r="F6" s="982">
        <v>3610.2785790616304</v>
      </c>
      <c r="G6" s="982">
        <v>3920.4409874268499</v>
      </c>
      <c r="H6" s="982">
        <v>4123.62431717046</v>
      </c>
      <c r="I6" s="982">
        <v>4338.97465237287</v>
      </c>
      <c r="J6" s="982">
        <v>4504.1248838395804</v>
      </c>
      <c r="K6" s="981">
        <v>354.60025943179198</v>
      </c>
      <c r="L6" s="982">
        <v>342.43278764489213</v>
      </c>
      <c r="M6" s="982">
        <v>391.24221501284029</v>
      </c>
      <c r="N6" s="982">
        <v>357.08461770795003</v>
      </c>
      <c r="O6" s="982">
        <v>393.30582277454999</v>
      </c>
      <c r="P6" s="982">
        <v>416.63035754136001</v>
      </c>
      <c r="Q6" s="982">
        <v>387.54314398344002</v>
      </c>
      <c r="R6" s="983">
        <v>380.92705705042005</v>
      </c>
    </row>
    <row r="7" spans="1:18" x14ac:dyDescent="0.25">
      <c r="B7" s="144" t="s">
        <v>302</v>
      </c>
      <c r="C7" s="984">
        <v>1720</v>
      </c>
      <c r="D7" s="985">
        <v>1470.26933755</v>
      </c>
      <c r="E7" s="985">
        <v>1433.5891932314901</v>
      </c>
      <c r="F7" s="985">
        <v>1186.0406501517098</v>
      </c>
      <c r="G7" s="985">
        <v>1315.69812574873</v>
      </c>
      <c r="H7" s="985">
        <v>1409.8299663703999</v>
      </c>
      <c r="I7" s="985">
        <v>1574.8017569271501</v>
      </c>
      <c r="J7" s="985">
        <v>1443.5493738247999</v>
      </c>
      <c r="K7" s="984">
        <v>139.44065180179999</v>
      </c>
      <c r="L7" s="985">
        <v>103.22366475540001</v>
      </c>
      <c r="M7" s="985">
        <v>89.597240425460001</v>
      </c>
      <c r="N7" s="985">
        <v>70.67609180513999</v>
      </c>
      <c r="O7" s="985">
        <v>61.445268732780001</v>
      </c>
      <c r="P7" s="985">
        <v>72.404653421220004</v>
      </c>
      <c r="Q7" s="985">
        <v>79.548295692940002</v>
      </c>
      <c r="R7" s="986">
        <v>60.354554223169998</v>
      </c>
    </row>
    <row r="8" spans="1:18" x14ac:dyDescent="0.25">
      <c r="B8" s="140" t="s">
        <v>303</v>
      </c>
      <c r="C8" s="981">
        <v>547</v>
      </c>
      <c r="D8" s="982">
        <v>540.07670271400002</v>
      </c>
      <c r="E8" s="982">
        <v>541.68742715434996</v>
      </c>
      <c r="F8" s="982">
        <v>475.77039051551003</v>
      </c>
      <c r="G8" s="982">
        <v>334.67953672352996</v>
      </c>
      <c r="H8" s="982">
        <v>333.49940730274</v>
      </c>
      <c r="I8" s="982">
        <v>351.38813621302</v>
      </c>
      <c r="J8" s="982">
        <v>315.4608494803</v>
      </c>
      <c r="K8" s="981">
        <v>44.523346997604001</v>
      </c>
      <c r="L8" s="982">
        <v>42.080521374908002</v>
      </c>
      <c r="M8" s="982">
        <v>55.58937315699</v>
      </c>
      <c r="N8" s="982">
        <v>43.654638838339999</v>
      </c>
      <c r="O8" s="982">
        <v>42.440313692469999</v>
      </c>
      <c r="P8" s="982">
        <v>42.068606461219993</v>
      </c>
      <c r="Q8" s="982">
        <v>45.398349187459999</v>
      </c>
      <c r="R8" s="983">
        <v>47.425363964159999</v>
      </c>
    </row>
    <row r="9" spans="1:18" ht="30" x14ac:dyDescent="0.25">
      <c r="B9" s="148" t="s">
        <v>304</v>
      </c>
      <c r="C9" s="987">
        <v>392</v>
      </c>
      <c r="D9" s="988">
        <v>417.39580946199999</v>
      </c>
      <c r="E9" s="988">
        <v>489.67388305568994</v>
      </c>
      <c r="F9" s="988">
        <v>553.54931140517999</v>
      </c>
      <c r="G9" s="988">
        <v>520.89557724848999</v>
      </c>
      <c r="H9" s="988">
        <v>590.11413234147005</v>
      </c>
      <c r="I9" s="988">
        <v>1010.2316169883801</v>
      </c>
      <c r="J9" s="988">
        <v>1221.15706012843</v>
      </c>
      <c r="K9" s="987">
        <v>11.0657971463</v>
      </c>
      <c r="L9" s="988">
        <v>17.883752281100001</v>
      </c>
      <c r="M9" s="988">
        <v>24.075552735620004</v>
      </c>
      <c r="N9" s="988">
        <v>39.974156226519995</v>
      </c>
      <c r="O9" s="988">
        <v>42.55912709978</v>
      </c>
      <c r="P9" s="988">
        <v>53.024193124519996</v>
      </c>
      <c r="Q9" s="988">
        <v>82.115978550280005</v>
      </c>
      <c r="R9" s="989">
        <v>96.118849830349987</v>
      </c>
    </row>
    <row r="10" spans="1:18" x14ac:dyDescent="0.25">
      <c r="B10" s="140" t="s">
        <v>305</v>
      </c>
      <c r="C10" s="981">
        <v>135</v>
      </c>
      <c r="D10" s="982">
        <v>115.41652449700001</v>
      </c>
      <c r="E10" s="982">
        <v>106.33698729197999</v>
      </c>
      <c r="F10" s="982">
        <v>77.145313440569993</v>
      </c>
      <c r="G10" s="982">
        <v>67.807509759479998</v>
      </c>
      <c r="H10" s="982">
        <v>91.058954157930003</v>
      </c>
      <c r="I10" s="982">
        <v>104.93575436882</v>
      </c>
      <c r="J10" s="982">
        <v>63.72586309207999</v>
      </c>
      <c r="K10" s="981">
        <v>23.922372515404003</v>
      </c>
      <c r="L10" s="982">
        <v>19.928055053800001</v>
      </c>
      <c r="M10" s="982">
        <v>21.90127307325</v>
      </c>
      <c r="N10" s="982">
        <v>14.362777484159999</v>
      </c>
      <c r="O10" s="982">
        <v>9.7075980934700006</v>
      </c>
      <c r="P10" s="982">
        <v>11.116279355790002</v>
      </c>
      <c r="Q10" s="982">
        <v>11.350735357620001</v>
      </c>
      <c r="R10" s="983">
        <v>7.148803408560001</v>
      </c>
    </row>
    <row r="11" spans="1:18" ht="30" x14ac:dyDescent="0.25">
      <c r="B11" s="144" t="s">
        <v>306</v>
      </c>
      <c r="C11" s="987">
        <v>56</v>
      </c>
      <c r="D11" s="988">
        <v>54.666251624999994</v>
      </c>
      <c r="E11" s="988">
        <v>56.75686806873</v>
      </c>
      <c r="F11" s="988">
        <v>55.522443603360003</v>
      </c>
      <c r="G11" s="988">
        <v>52.273373678520002</v>
      </c>
      <c r="H11" s="988">
        <v>60.309228975129997</v>
      </c>
      <c r="I11" s="988">
        <v>70.258959991119994</v>
      </c>
      <c r="J11" s="988">
        <v>69.281735498640003</v>
      </c>
      <c r="K11" s="987">
        <v>1.0618771769999999</v>
      </c>
      <c r="L11" s="988">
        <v>2.1347850128000001</v>
      </c>
      <c r="M11" s="988">
        <v>5.1192890181499999</v>
      </c>
      <c r="N11" s="988">
        <v>7.4352402822999988</v>
      </c>
      <c r="O11" s="988">
        <v>8.6058326167299999</v>
      </c>
      <c r="P11" s="988">
        <v>9.0052761806300001</v>
      </c>
      <c r="Q11" s="988">
        <v>9.8170642072999996</v>
      </c>
      <c r="R11" s="989">
        <v>6.8033729601800008</v>
      </c>
    </row>
    <row r="12" spans="1:18" x14ac:dyDescent="0.25">
      <c r="B12" s="140" t="s">
        <v>307</v>
      </c>
      <c r="C12" s="981">
        <v>95</v>
      </c>
      <c r="D12" s="982">
        <v>101.23997182700001</v>
      </c>
      <c r="E12" s="982">
        <v>104.75272651243</v>
      </c>
      <c r="F12" s="982">
        <v>112.54853206101001</v>
      </c>
      <c r="G12" s="982">
        <v>116.76159384526001</v>
      </c>
      <c r="H12" s="982">
        <v>115.49705670114</v>
      </c>
      <c r="I12" s="982">
        <v>107.64071859166</v>
      </c>
      <c r="J12" s="982">
        <v>106.9216835826</v>
      </c>
      <c r="K12" s="981">
        <v>2.7067765752000001</v>
      </c>
      <c r="L12" s="982">
        <v>2.8954840930999999</v>
      </c>
      <c r="M12" s="982">
        <v>3.0107732694099996</v>
      </c>
      <c r="N12" s="982">
        <v>3.0494824458299998</v>
      </c>
      <c r="O12" s="982">
        <v>3.4755087228500008</v>
      </c>
      <c r="P12" s="982">
        <v>4.5805912753599998</v>
      </c>
      <c r="Q12" s="982">
        <v>4.5024451326900001</v>
      </c>
      <c r="R12" s="983">
        <v>4.470256988570001</v>
      </c>
    </row>
    <row r="13" spans="1:18" x14ac:dyDescent="0.25">
      <c r="B13" s="144" t="s">
        <v>308</v>
      </c>
      <c r="C13" s="984">
        <v>32</v>
      </c>
      <c r="D13" s="985">
        <v>31.302518609999996</v>
      </c>
      <c r="E13" s="985">
        <v>28.0743253845</v>
      </c>
      <c r="F13" s="985">
        <v>26.09883003509</v>
      </c>
      <c r="G13" s="985">
        <v>27.297592740100001</v>
      </c>
      <c r="H13" s="985">
        <v>27.037729233580002</v>
      </c>
      <c r="I13" s="985">
        <v>26.621911356840002</v>
      </c>
      <c r="J13" s="985">
        <v>26.093811169110001</v>
      </c>
      <c r="K13" s="984">
        <v>1.2286933641000002</v>
      </c>
      <c r="L13" s="985">
        <v>1.0622298105000001</v>
      </c>
      <c r="M13" s="985">
        <v>1.16176752037</v>
      </c>
      <c r="N13" s="985">
        <v>1.07230311324</v>
      </c>
      <c r="O13" s="985">
        <v>1.2742797665200001</v>
      </c>
      <c r="P13" s="985">
        <v>1.26503486459</v>
      </c>
      <c r="Q13" s="985">
        <v>1.25751460036</v>
      </c>
      <c r="R13" s="986">
        <v>1.2992140554999998</v>
      </c>
    </row>
    <row r="14" spans="1:18" ht="15.75" thickBot="1" x14ac:dyDescent="0.3">
      <c r="B14" s="140" t="s">
        <v>309</v>
      </c>
      <c r="C14" s="990">
        <v>299</v>
      </c>
      <c r="D14" s="991">
        <v>282.34195286599999</v>
      </c>
      <c r="E14" s="991">
        <v>313.20526007355005</v>
      </c>
      <c r="F14" s="991">
        <v>268.65857976745997</v>
      </c>
      <c r="G14" s="991">
        <v>268.71453558735999</v>
      </c>
      <c r="H14" s="991">
        <v>260.23492280956998</v>
      </c>
      <c r="I14" s="991">
        <v>279.28973738377999</v>
      </c>
      <c r="J14" s="991">
        <v>427.83823233841002</v>
      </c>
      <c r="K14" s="990">
        <v>65.209238367899999</v>
      </c>
      <c r="L14" s="991">
        <v>53.640725968800005</v>
      </c>
      <c r="M14" s="991">
        <v>47.069395142570002</v>
      </c>
      <c r="N14" s="991">
        <v>42.760699125720009</v>
      </c>
      <c r="O14" s="991">
        <v>36.230898269760004</v>
      </c>
      <c r="P14" s="991">
        <v>22.660232026820001</v>
      </c>
      <c r="Q14" s="991">
        <v>26.474032426769998</v>
      </c>
      <c r="R14" s="992">
        <v>20.92269480106</v>
      </c>
    </row>
    <row r="15" spans="1:18" x14ac:dyDescent="0.25">
      <c r="B15" s="155" t="s">
        <v>214</v>
      </c>
      <c r="C15" s="156">
        <v>6544</v>
      </c>
      <c r="D15" s="156">
        <v>6362.7277072999996</v>
      </c>
      <c r="E15" s="156">
        <v>6577.1885871283503</v>
      </c>
      <c r="F15" s="156">
        <v>6365.612630041519</v>
      </c>
      <c r="G15" s="156">
        <v>6624.5688327583202</v>
      </c>
      <c r="H15" s="156">
        <v>7011.2057150624205</v>
      </c>
      <c r="I15" s="156">
        <v>7864.1432441936395</v>
      </c>
      <c r="J15" s="156">
        <v>8178.1534929539503</v>
      </c>
      <c r="K15" s="156">
        <v>643.75901337710002</v>
      </c>
      <c r="L15" s="156">
        <v>585.2820059953001</v>
      </c>
      <c r="M15" s="156">
        <v>638.7668793546602</v>
      </c>
      <c r="N15" s="156">
        <v>580.07000702920004</v>
      </c>
      <c r="O15" s="156">
        <v>599.04464976890995</v>
      </c>
      <c r="P15" s="156">
        <v>632.75522425151007</v>
      </c>
      <c r="Q15" s="156">
        <v>648.00755913885996</v>
      </c>
      <c r="R15" s="157">
        <v>625.47016728196991</v>
      </c>
    </row>
  </sheetData>
  <mergeCells count="2">
    <mergeCell ref="C4:J4"/>
    <mergeCell ref="K4:R4"/>
  </mergeCells>
  <hyperlinks>
    <hyperlink ref="A1" location="Sommaire!A1" display="Retour sommair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showGridLines="0" zoomScaleNormal="100" workbookViewId="0">
      <selection activeCell="R29" sqref="R29"/>
    </sheetView>
  </sheetViews>
  <sheetFormatPr baseColWidth="10" defaultRowHeight="15" x14ac:dyDescent="0.25"/>
  <cols>
    <col min="1" max="1" width="61.140625" style="1164" customWidth="1"/>
    <col min="2" max="2" width="12.140625" style="1164" customWidth="1"/>
    <col min="3" max="3" width="8.85546875" style="1164" customWidth="1"/>
    <col min="4" max="5" width="11.42578125" style="1164" customWidth="1"/>
    <col min="6" max="6" width="11.42578125" style="1164"/>
    <col min="7" max="8" width="8.85546875" style="1164" bestFit="1" customWidth="1"/>
    <col min="9" max="9" width="11" style="1164" customWidth="1"/>
    <col min="10" max="10" width="10.42578125" style="1164" customWidth="1"/>
    <col min="11" max="16" width="8.85546875" style="1164" bestFit="1" customWidth="1"/>
    <col min="17" max="16384" width="11.42578125" style="1164"/>
  </cols>
  <sheetData>
    <row r="1" spans="1:21" ht="18.75" customHeight="1" x14ac:dyDescent="0.25">
      <c r="A1" s="1667" t="s">
        <v>921</v>
      </c>
      <c r="B1" s="1667"/>
      <c r="C1" s="1667"/>
      <c r="D1" s="1667"/>
      <c r="E1" s="1667"/>
      <c r="F1" s="1667"/>
      <c r="G1" s="1667"/>
      <c r="H1" s="1104"/>
      <c r="I1" s="1104"/>
      <c r="J1" s="1104"/>
      <c r="K1" s="1104"/>
      <c r="L1" s="1104"/>
      <c r="M1" s="1104"/>
    </row>
    <row r="2" spans="1:21" x14ac:dyDescent="0.25">
      <c r="A2" s="1667"/>
      <c r="B2" s="1667"/>
      <c r="C2" s="1667"/>
      <c r="D2" s="1667"/>
      <c r="E2" s="1667"/>
      <c r="F2" s="1667"/>
      <c r="G2" s="1667"/>
      <c r="H2" s="1104"/>
      <c r="I2" s="1104"/>
      <c r="J2" s="1104"/>
      <c r="K2" s="1104"/>
      <c r="L2" s="1104"/>
      <c r="M2" s="1104"/>
      <c r="N2" s="1104"/>
      <c r="O2" s="1104"/>
      <c r="P2" s="1104"/>
      <c r="Q2" s="1104"/>
      <c r="R2" s="1104"/>
      <c r="S2" s="1104"/>
      <c r="T2" s="1104"/>
      <c r="U2" s="1104"/>
    </row>
    <row r="3" spans="1:21" x14ac:dyDescent="0.25">
      <c r="A3" s="1058" t="s">
        <v>901</v>
      </c>
      <c r="B3" s="1165"/>
      <c r="C3" s="1165"/>
      <c r="D3" s="1166"/>
      <c r="E3" s="1166"/>
      <c r="F3" s="1166"/>
      <c r="G3" s="1166"/>
      <c r="H3" s="1104"/>
      <c r="I3" s="1104"/>
      <c r="J3" s="1104"/>
      <c r="K3" s="1104"/>
      <c r="L3" s="1104"/>
      <c r="M3" s="1104"/>
      <c r="O3" s="1167"/>
      <c r="P3" s="1167"/>
    </row>
    <row r="4" spans="1:21" x14ac:dyDescent="0.25">
      <c r="A4" s="1165"/>
      <c r="B4" s="1165"/>
      <c r="C4" s="1165"/>
      <c r="D4" s="1166"/>
      <c r="E4" s="1166"/>
      <c r="F4" s="1166"/>
      <c r="G4" s="1166"/>
      <c r="H4" s="1104"/>
      <c r="I4" s="1104"/>
      <c r="J4" s="1104"/>
      <c r="K4" s="1104"/>
      <c r="L4" s="1104"/>
      <c r="M4" s="1104"/>
    </row>
    <row r="5" spans="1:21" s="1104" customFormat="1" ht="25.5" customHeight="1" x14ac:dyDescent="0.25">
      <c r="A5" s="1168" t="s">
        <v>908</v>
      </c>
      <c r="B5" s="1169">
        <v>2011</v>
      </c>
      <c r="C5" s="1169">
        <v>2012</v>
      </c>
      <c r="D5" s="1169">
        <v>2013</v>
      </c>
      <c r="E5" s="1169">
        <v>2014</v>
      </c>
      <c r="F5" s="1169">
        <v>2015</v>
      </c>
      <c r="G5" s="1169">
        <v>2016</v>
      </c>
      <c r="H5" s="1169">
        <v>2017</v>
      </c>
      <c r="I5" s="1169">
        <v>2018</v>
      </c>
      <c r="J5" s="1169">
        <v>2019</v>
      </c>
      <c r="K5" s="1169">
        <v>2020</v>
      </c>
      <c r="L5" s="1169">
        <v>2021</v>
      </c>
    </row>
    <row r="6" spans="1:21" s="1104" customFormat="1" ht="14.25" x14ac:dyDescent="0.25">
      <c r="A6" s="1170" t="s">
        <v>435</v>
      </c>
      <c r="B6" s="1171">
        <v>766.37713299999996</v>
      </c>
      <c r="C6" s="1171">
        <v>819.80252599999994</v>
      </c>
      <c r="D6" s="1171">
        <v>845.281296</v>
      </c>
      <c r="E6" s="1171">
        <v>853.97910100000001</v>
      </c>
      <c r="F6" s="1171">
        <v>869.58683499999995</v>
      </c>
      <c r="G6" s="1171">
        <v>897.999143</v>
      </c>
      <c r="H6" s="1171">
        <v>939.48875199999998</v>
      </c>
      <c r="I6" s="1171">
        <v>972.01016600000003</v>
      </c>
      <c r="J6" s="1171">
        <v>1012.750642</v>
      </c>
      <c r="K6" s="1171">
        <v>1084.3947169999999</v>
      </c>
      <c r="L6" s="1171">
        <v>1139.233207</v>
      </c>
      <c r="Q6" s="1172"/>
    </row>
    <row r="7" spans="1:21" s="1104" customFormat="1" ht="14.25" x14ac:dyDescent="0.25">
      <c r="A7" s="1170" t="s">
        <v>436</v>
      </c>
      <c r="B7" s="1171">
        <v>492.48285199999998</v>
      </c>
      <c r="C7" s="1171">
        <v>497.19445200000001</v>
      </c>
      <c r="D7" s="1171">
        <v>525.96250899999995</v>
      </c>
      <c r="E7" s="1171">
        <v>557.40216199999998</v>
      </c>
      <c r="F7" s="1171">
        <v>635.615407</v>
      </c>
      <c r="G7" s="1171">
        <v>712.75233300000002</v>
      </c>
      <c r="H7" s="1171">
        <v>806.67228</v>
      </c>
      <c r="I7" s="1171">
        <v>871.79418999999996</v>
      </c>
      <c r="J7" s="1171">
        <v>974.79974000000004</v>
      </c>
      <c r="K7" s="1171">
        <v>1213.1872209999999</v>
      </c>
      <c r="L7" s="1171">
        <v>1309.4772170000001</v>
      </c>
      <c r="Q7" s="1172"/>
    </row>
    <row r="8" spans="1:21" s="1104" customFormat="1" ht="14.25" x14ac:dyDescent="0.25">
      <c r="A8" s="1170" t="s">
        <v>437</v>
      </c>
      <c r="B8" s="1171">
        <v>196.71267700000001</v>
      </c>
      <c r="C8" s="1171">
        <v>216.50669500000001</v>
      </c>
      <c r="D8" s="1171">
        <v>229.327609</v>
      </c>
      <c r="E8" s="1171">
        <v>241.16385500000001</v>
      </c>
      <c r="F8" s="1171">
        <v>234.13074700000001</v>
      </c>
      <c r="G8" s="1171">
        <v>225.89517799999999</v>
      </c>
      <c r="H8" s="1171">
        <v>205.912361</v>
      </c>
      <c r="I8" s="1171">
        <v>198.51879299999999</v>
      </c>
      <c r="J8" s="1171">
        <v>202.681365</v>
      </c>
      <c r="K8" s="1171">
        <v>196.338348</v>
      </c>
      <c r="L8" s="1171">
        <v>184.28564399999999</v>
      </c>
      <c r="Q8" s="1172"/>
    </row>
    <row r="9" spans="1:21" s="1104" customFormat="1" ht="23.25" customHeight="1" x14ac:dyDescent="0.25">
      <c r="A9" s="1145" t="s">
        <v>409</v>
      </c>
      <c r="B9" s="1147">
        <f t="shared" ref="B9:L9" si="0">B6+B7+B8</f>
        <v>1455.572662</v>
      </c>
      <c r="C9" s="1147">
        <f t="shared" si="0"/>
        <v>1533.5036729999999</v>
      </c>
      <c r="D9" s="1147">
        <f t="shared" si="0"/>
        <v>1600.571414</v>
      </c>
      <c r="E9" s="1147">
        <f t="shared" si="0"/>
        <v>1652.545118</v>
      </c>
      <c r="F9" s="1147">
        <f t="shared" si="0"/>
        <v>1739.3329889999998</v>
      </c>
      <c r="G9" s="1147">
        <f t="shared" si="0"/>
        <v>1836.6466539999999</v>
      </c>
      <c r="H9" s="1147">
        <f t="shared" si="0"/>
        <v>1952.0733929999999</v>
      </c>
      <c r="I9" s="1147">
        <f t="shared" si="0"/>
        <v>2042.3231490000001</v>
      </c>
      <c r="J9" s="1147">
        <f t="shared" si="0"/>
        <v>2190.2317469999998</v>
      </c>
      <c r="K9" s="1147">
        <f t="shared" si="0"/>
        <v>2493.9202859999996</v>
      </c>
      <c r="L9" s="1147">
        <f t="shared" si="0"/>
        <v>2632.9960679999999</v>
      </c>
      <c r="Q9" s="1172"/>
    </row>
    <row r="10" spans="1:21" s="1104" customFormat="1" ht="14.25" x14ac:dyDescent="0.25">
      <c r="A10" s="1052"/>
      <c r="B10" s="1052"/>
      <c r="C10" s="1052"/>
      <c r="D10" s="1052"/>
    </row>
    <row r="11" spans="1:21" s="1104" customFormat="1" ht="14.25" x14ac:dyDescent="0.25">
      <c r="A11" s="1173" t="s">
        <v>922</v>
      </c>
      <c r="B11" s="1169">
        <v>2011</v>
      </c>
      <c r="C11" s="1169">
        <v>2012</v>
      </c>
      <c r="D11" s="1169">
        <v>2013</v>
      </c>
      <c r="E11" s="1169">
        <v>2014</v>
      </c>
      <c r="F11" s="1169">
        <v>2015</v>
      </c>
      <c r="G11" s="1169">
        <v>2016</v>
      </c>
      <c r="H11" s="1169">
        <v>2017</v>
      </c>
      <c r="I11" s="1169">
        <v>2018</v>
      </c>
      <c r="J11" s="1169">
        <v>2019</v>
      </c>
      <c r="K11" s="1169">
        <v>2020</v>
      </c>
      <c r="L11" s="1169">
        <v>2021</v>
      </c>
    </row>
    <row r="12" spans="1:21" s="1104" customFormat="1" ht="16.5" customHeight="1" x14ac:dyDescent="0.25">
      <c r="A12" s="1174" t="s">
        <v>435</v>
      </c>
      <c r="B12" s="1175">
        <f t="shared" ref="B12:L15" si="1">B6/B$9</f>
        <v>0.52651245314471284</v>
      </c>
      <c r="C12" s="1175">
        <f t="shared" si="1"/>
        <v>0.53459443262774631</v>
      </c>
      <c r="D12" s="1175">
        <f t="shared" si="1"/>
        <v>0.52811220330841169</v>
      </c>
      <c r="E12" s="1175">
        <f t="shared" si="1"/>
        <v>0.51676598217997949</v>
      </c>
      <c r="F12" s="1175">
        <f t="shared" si="1"/>
        <v>0.49995420112163474</v>
      </c>
      <c r="G12" s="1175">
        <f t="shared" si="1"/>
        <v>0.48893408051258186</v>
      </c>
      <c r="H12" s="1175">
        <f t="shared" si="1"/>
        <v>0.48127737172636115</v>
      </c>
      <c r="I12" s="1175">
        <f t="shared" si="1"/>
        <v>0.47593357910864087</v>
      </c>
      <c r="J12" s="1175">
        <f t="shared" si="1"/>
        <v>0.4623942847085396</v>
      </c>
      <c r="K12" s="1175">
        <f t="shared" si="1"/>
        <v>0.43481530788590733</v>
      </c>
      <c r="L12" s="1175">
        <f t="shared" si="1"/>
        <v>0.43267562031163659</v>
      </c>
    </row>
    <row r="13" spans="1:21" s="1104" customFormat="1" ht="16.5" customHeight="1" x14ac:dyDescent="0.25">
      <c r="A13" s="1174" t="s">
        <v>436</v>
      </c>
      <c r="B13" s="1175">
        <f t="shared" si="1"/>
        <v>0.3383430211744386</v>
      </c>
      <c r="C13" s="1175">
        <f t="shared" si="1"/>
        <v>0.32422123321513557</v>
      </c>
      <c r="D13" s="1175">
        <f t="shared" si="1"/>
        <v>0.32860921068530341</v>
      </c>
      <c r="E13" s="1175">
        <f t="shared" si="1"/>
        <v>0.33729920952149156</v>
      </c>
      <c r="F13" s="1175">
        <f t="shared" si="1"/>
        <v>0.36543629714367482</v>
      </c>
      <c r="G13" s="1175">
        <f t="shared" si="1"/>
        <v>0.38807264938397895</v>
      </c>
      <c r="H13" s="1175">
        <f t="shared" si="1"/>
        <v>0.41323870449373007</v>
      </c>
      <c r="I13" s="1175">
        <f t="shared" si="1"/>
        <v>0.42686398106336104</v>
      </c>
      <c r="J13" s="1175">
        <f t="shared" si="1"/>
        <v>0.44506693930229113</v>
      </c>
      <c r="K13" s="1175">
        <f t="shared" si="1"/>
        <v>0.48645789835802317</v>
      </c>
      <c r="L13" s="1175">
        <f t="shared" si="1"/>
        <v>0.49733352545211629</v>
      </c>
    </row>
    <row r="14" spans="1:21" s="1104" customFormat="1" ht="16.5" customHeight="1" x14ac:dyDescent="0.25">
      <c r="A14" s="1174" t="s">
        <v>437</v>
      </c>
      <c r="B14" s="1175">
        <f t="shared" si="1"/>
        <v>0.1351445256808485</v>
      </c>
      <c r="C14" s="1175">
        <f t="shared" si="1"/>
        <v>0.14118433415711815</v>
      </c>
      <c r="D14" s="1175">
        <f t="shared" si="1"/>
        <v>0.14327858600628487</v>
      </c>
      <c r="E14" s="1175">
        <f t="shared" si="1"/>
        <v>0.14593480829852901</v>
      </c>
      <c r="F14" s="1175">
        <f t="shared" si="1"/>
        <v>0.13460950173469058</v>
      </c>
      <c r="G14" s="1175">
        <f t="shared" si="1"/>
        <v>0.12299327010343929</v>
      </c>
      <c r="H14" s="1175">
        <f t="shared" si="1"/>
        <v>0.10548392377990883</v>
      </c>
      <c r="I14" s="1175">
        <f t="shared" si="1"/>
        <v>9.7202439827998047E-2</v>
      </c>
      <c r="J14" s="1175">
        <f t="shared" si="1"/>
        <v>9.2538775989169333E-2</v>
      </c>
      <c r="K14" s="1175">
        <f t="shared" si="1"/>
        <v>7.8726793756069571E-2</v>
      </c>
      <c r="L14" s="1175">
        <f t="shared" si="1"/>
        <v>6.9990854236247194E-2</v>
      </c>
    </row>
    <row r="15" spans="1:21" s="1104" customFormat="1" ht="23.25" customHeight="1" x14ac:dyDescent="0.25">
      <c r="A15" s="1145" t="s">
        <v>409</v>
      </c>
      <c r="B15" s="1176">
        <f t="shared" si="1"/>
        <v>1</v>
      </c>
      <c r="C15" s="1176">
        <f t="shared" si="1"/>
        <v>1</v>
      </c>
      <c r="D15" s="1176">
        <f t="shared" si="1"/>
        <v>1</v>
      </c>
      <c r="E15" s="1176">
        <f t="shared" si="1"/>
        <v>1</v>
      </c>
      <c r="F15" s="1176">
        <f t="shared" si="1"/>
        <v>1</v>
      </c>
      <c r="G15" s="1176">
        <f t="shared" si="1"/>
        <v>1</v>
      </c>
      <c r="H15" s="1176">
        <f t="shared" si="1"/>
        <v>1</v>
      </c>
      <c r="I15" s="1176">
        <f t="shared" si="1"/>
        <v>1</v>
      </c>
      <c r="J15" s="1176">
        <f t="shared" si="1"/>
        <v>1</v>
      </c>
      <c r="K15" s="1176">
        <f t="shared" si="1"/>
        <v>1</v>
      </c>
      <c r="L15" s="1176">
        <f t="shared" si="1"/>
        <v>1</v>
      </c>
    </row>
    <row r="16" spans="1:21" s="1104" customFormat="1" ht="14.25" x14ac:dyDescent="0.25">
      <c r="A16" s="1052"/>
      <c r="B16" s="1052"/>
      <c r="C16" s="1052"/>
      <c r="D16" s="1052"/>
    </row>
    <row r="17" spans="1:12" s="1104" customFormat="1" ht="14.25" x14ac:dyDescent="0.25">
      <c r="A17" s="1052"/>
      <c r="B17" s="1052"/>
      <c r="C17" s="1052"/>
      <c r="D17" s="1052"/>
    </row>
    <row r="18" spans="1:12" s="1104" customFormat="1" ht="14.25" x14ac:dyDescent="0.25">
      <c r="A18" s="1173" t="s">
        <v>923</v>
      </c>
      <c r="B18" s="1169">
        <v>2011</v>
      </c>
      <c r="C18" s="1169">
        <v>2012</v>
      </c>
      <c r="D18" s="1169">
        <v>2013</v>
      </c>
      <c r="E18" s="1169">
        <v>2014</v>
      </c>
      <c r="F18" s="1169">
        <v>2015</v>
      </c>
      <c r="G18" s="1169">
        <v>2016</v>
      </c>
      <c r="H18" s="1169">
        <v>2017</v>
      </c>
      <c r="I18" s="1169">
        <v>2018</v>
      </c>
      <c r="J18" s="1169">
        <v>2019</v>
      </c>
      <c r="K18" s="1169">
        <v>2020</v>
      </c>
      <c r="L18" s="1169">
        <v>2021</v>
      </c>
    </row>
    <row r="19" spans="1:12" s="1104" customFormat="1" ht="14.25" x14ac:dyDescent="0.25">
      <c r="A19" s="1174" t="s">
        <v>435</v>
      </c>
      <c r="B19" s="1177"/>
      <c r="C19" s="1177">
        <f t="shared" ref="C19:L22" si="2">(C6-B6)/B6</f>
        <v>6.9711621993293463E-2</v>
      </c>
      <c r="D19" s="1177">
        <f t="shared" si="2"/>
        <v>3.107915527452285E-2</v>
      </c>
      <c r="E19" s="1177">
        <f t="shared" si="2"/>
        <v>1.0289834923781415E-2</v>
      </c>
      <c r="F19" s="1177">
        <f t="shared" si="2"/>
        <v>1.8276482388999277E-2</v>
      </c>
      <c r="G19" s="1177">
        <f t="shared" si="2"/>
        <v>3.2673341932551281E-2</v>
      </c>
      <c r="H19" s="1177">
        <f t="shared" si="2"/>
        <v>4.6202281286586898E-2</v>
      </c>
      <c r="I19" s="1177">
        <f t="shared" si="2"/>
        <v>3.4616075957022263E-2</v>
      </c>
      <c r="J19" s="1177">
        <f t="shared" si="2"/>
        <v>4.1913631590556784E-2</v>
      </c>
      <c r="K19" s="1177">
        <f t="shared" si="2"/>
        <v>7.0742068213865361E-2</v>
      </c>
      <c r="L19" s="1177">
        <f>(L6-K6)/K6</f>
        <v>5.0570598639314561E-2</v>
      </c>
    </row>
    <row r="20" spans="1:12" s="1104" customFormat="1" ht="14.25" x14ac:dyDescent="0.25">
      <c r="A20" s="1174" t="s">
        <v>436</v>
      </c>
      <c r="B20" s="1177"/>
      <c r="C20" s="1177">
        <f t="shared" si="2"/>
        <v>9.5670336152131295E-3</v>
      </c>
      <c r="D20" s="1177">
        <f t="shared" si="2"/>
        <v>5.7860776370851262E-2</v>
      </c>
      <c r="E20" s="1177">
        <f t="shared" si="2"/>
        <v>5.9775463958021434E-2</v>
      </c>
      <c r="F20" s="1177">
        <f t="shared" si="2"/>
        <v>0.14031744103640564</v>
      </c>
      <c r="G20" s="1177">
        <f t="shared" si="2"/>
        <v>0.12135786066620631</v>
      </c>
      <c r="H20" s="1177">
        <f t="shared" si="2"/>
        <v>0.13177080263587151</v>
      </c>
      <c r="I20" s="1177">
        <f t="shared" si="2"/>
        <v>8.0729078728228959E-2</v>
      </c>
      <c r="J20" s="1177">
        <f t="shared" si="2"/>
        <v>0.11815351740300092</v>
      </c>
      <c r="K20" s="1177">
        <f t="shared" si="2"/>
        <v>0.24455020987182441</v>
      </c>
      <c r="L20" s="1177">
        <f t="shared" si="2"/>
        <v>7.9369444660512309E-2</v>
      </c>
    </row>
    <row r="21" spans="1:12" s="1104" customFormat="1" ht="14.25" x14ac:dyDescent="0.25">
      <c r="A21" s="1174" t="s">
        <v>437</v>
      </c>
      <c r="B21" s="1177"/>
      <c r="C21" s="1177">
        <f t="shared" si="2"/>
        <v>0.1006240080805773</v>
      </c>
      <c r="D21" s="1177">
        <f t="shared" si="2"/>
        <v>5.9217171090251909E-2</v>
      </c>
      <c r="E21" s="1177">
        <f t="shared" si="2"/>
        <v>5.1612826085846546E-2</v>
      </c>
      <c r="F21" s="1177">
        <f t="shared" si="2"/>
        <v>-2.9163192801010741E-2</v>
      </c>
      <c r="G21" s="1177">
        <f t="shared" si="2"/>
        <v>-3.5175085312481515E-2</v>
      </c>
      <c r="H21" s="1177">
        <f t="shared" si="2"/>
        <v>-8.8460573514322571E-2</v>
      </c>
      <c r="I21" s="1177">
        <f t="shared" si="2"/>
        <v>-3.5906382521639954E-2</v>
      </c>
      <c r="J21" s="1177">
        <f t="shared" si="2"/>
        <v>2.0968150859148191E-2</v>
      </c>
      <c r="K21" s="1177">
        <f t="shared" si="2"/>
        <v>-3.1295511553319187E-2</v>
      </c>
      <c r="L21" s="1177">
        <f t="shared" si="2"/>
        <v>-6.1387416787269729E-2</v>
      </c>
    </row>
    <row r="22" spans="1:12" s="1104" customFormat="1" ht="23.25" customHeight="1" x14ac:dyDescent="0.25">
      <c r="A22" s="1145" t="s">
        <v>409</v>
      </c>
      <c r="B22" s="1178"/>
      <c r="C22" s="1178">
        <f t="shared" si="2"/>
        <v>5.3539760009589883E-2</v>
      </c>
      <c r="D22" s="1178">
        <f t="shared" si="2"/>
        <v>4.3734972521321164E-2</v>
      </c>
      <c r="E22" s="1178">
        <f t="shared" si="2"/>
        <v>3.2471968164239626E-2</v>
      </c>
      <c r="F22" s="1178">
        <f t="shared" si="2"/>
        <v>5.2517701365415774E-2</v>
      </c>
      <c r="G22" s="1178">
        <f t="shared" si="2"/>
        <v>5.5948841087610821E-2</v>
      </c>
      <c r="H22" s="1178">
        <f t="shared" si="2"/>
        <v>6.2846459197044874E-2</v>
      </c>
      <c r="I22" s="1178">
        <f t="shared" si="2"/>
        <v>4.62327678475766E-2</v>
      </c>
      <c r="J22" s="1178">
        <f t="shared" si="2"/>
        <v>7.2421740933809375E-2</v>
      </c>
      <c r="K22" s="1178">
        <f t="shared" si="2"/>
        <v>0.13865589311083973</v>
      </c>
      <c r="L22" s="1178">
        <f t="shared" si="2"/>
        <v>5.57659291600952E-2</v>
      </c>
    </row>
    <row r="23" spans="1:12" x14ac:dyDescent="0.25">
      <c r="A23" s="1166"/>
      <c r="B23" s="1165"/>
      <c r="C23" s="1165"/>
      <c r="D23" s="1166"/>
      <c r="E23" s="1166"/>
      <c r="F23" s="1166"/>
      <c r="G23" s="1166"/>
      <c r="H23" s="1166"/>
    </row>
    <row r="24" spans="1:12" x14ac:dyDescent="0.25">
      <c r="A24" s="1179"/>
      <c r="B24" s="1179"/>
      <c r="C24" s="1179"/>
    </row>
    <row r="25" spans="1:12" x14ac:dyDescent="0.25">
      <c r="A25" s="1179"/>
      <c r="B25" s="1179"/>
      <c r="C25" s="1179"/>
    </row>
    <row r="47" spans="1:1" ht="18.75" x14ac:dyDescent="0.3">
      <c r="A47" s="1092" t="s">
        <v>903</v>
      </c>
    </row>
  </sheetData>
  <mergeCells count="1">
    <mergeCell ref="A1:G2"/>
  </mergeCells>
  <hyperlinks>
    <hyperlink ref="A3" location="SOMMAIRE!A1" display="Retour Sommaire"/>
  </hyperlinks>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0"/>
  <dimension ref="A1:T32"/>
  <sheetViews>
    <sheetView showGridLines="0" zoomScale="80" zoomScaleNormal="80" workbookViewId="0"/>
  </sheetViews>
  <sheetFormatPr baseColWidth="10" defaultRowHeight="15" x14ac:dyDescent="0.25"/>
  <sheetData>
    <row r="1" spans="1:20" x14ac:dyDescent="0.25">
      <c r="A1" s="2" t="s">
        <v>0</v>
      </c>
    </row>
    <row r="2" spans="1:20" ht="23.25" x14ac:dyDescent="0.35">
      <c r="B2" s="3" t="s">
        <v>27</v>
      </c>
    </row>
    <row r="3" spans="1:20" x14ac:dyDescent="0.25">
      <c r="B3" s="4"/>
    </row>
    <row r="6" spans="1:20" ht="75" x14ac:dyDescent="0.25">
      <c r="O6" s="392" t="s">
        <v>562</v>
      </c>
      <c r="P6" s="392" t="s">
        <v>563</v>
      </c>
      <c r="Q6" s="392" t="s">
        <v>564</v>
      </c>
      <c r="R6" s="392" t="s">
        <v>565</v>
      </c>
      <c r="S6" s="392" t="s">
        <v>566</v>
      </c>
      <c r="T6" s="392" t="s">
        <v>567</v>
      </c>
    </row>
    <row r="7" spans="1:20" x14ac:dyDescent="0.25">
      <c r="O7" s="610">
        <v>1997</v>
      </c>
      <c r="P7" s="611">
        <v>2242.2918127255321</v>
      </c>
      <c r="Q7" s="611">
        <v>1292.8989999999999</v>
      </c>
      <c r="R7" s="612">
        <v>1.7343132083214019</v>
      </c>
      <c r="S7" s="612"/>
      <c r="T7" s="612"/>
    </row>
    <row r="8" spans="1:20" x14ac:dyDescent="0.25">
      <c r="O8" s="613">
        <v>1998</v>
      </c>
      <c r="P8" s="614">
        <v>2371.6858577620178</v>
      </c>
      <c r="Q8" s="614">
        <v>1352.4459999999999</v>
      </c>
      <c r="R8" s="615">
        <v>1.7536270267071794</v>
      </c>
      <c r="S8" s="615">
        <v>5.7706157736537318E-2</v>
      </c>
      <c r="T8" s="615"/>
    </row>
    <row r="9" spans="1:20" x14ac:dyDescent="0.25">
      <c r="O9" s="610">
        <v>1999</v>
      </c>
      <c r="P9" s="611">
        <v>2699.3698690000001</v>
      </c>
      <c r="Q9" s="611">
        <v>1399.902</v>
      </c>
      <c r="R9" s="612">
        <v>1.9282563129419059</v>
      </c>
      <c r="S9" s="612">
        <v>0.13816501463106634</v>
      </c>
      <c r="T9" s="612"/>
    </row>
    <row r="10" spans="1:20" x14ac:dyDescent="0.25">
      <c r="O10" s="613">
        <v>2000</v>
      </c>
      <c r="P10" s="614">
        <v>2846.3070159999997</v>
      </c>
      <c r="Q10" s="614">
        <v>1479.289</v>
      </c>
      <c r="R10" s="615">
        <v>1.9241047665466313</v>
      </c>
      <c r="S10" s="615">
        <v>5.4433869432807112E-2</v>
      </c>
      <c r="T10" s="615"/>
    </row>
    <row r="11" spans="1:20" x14ac:dyDescent="0.25">
      <c r="O11" s="610">
        <v>2001</v>
      </c>
      <c r="P11" s="611">
        <v>3155.7927400000003</v>
      </c>
      <c r="Q11" s="611">
        <v>1539.328</v>
      </c>
      <c r="R11" s="612">
        <v>2.0501106586770335</v>
      </c>
      <c r="S11" s="612">
        <v>0.10873237576279811</v>
      </c>
      <c r="T11" s="612"/>
    </row>
    <row r="12" spans="1:20" x14ac:dyDescent="0.25">
      <c r="O12" s="613">
        <v>2002</v>
      </c>
      <c r="P12" s="614">
        <v>2843.9839009999996</v>
      </c>
      <c r="Q12" s="614">
        <v>1588.546</v>
      </c>
      <c r="R12" s="615">
        <v>1.7903062933021767</v>
      </c>
      <c r="S12" s="615">
        <v>-9.8805233641547918E-2</v>
      </c>
      <c r="T12" s="615"/>
    </row>
    <row r="13" spans="1:20" x14ac:dyDescent="0.25">
      <c r="O13" s="610">
        <v>2003</v>
      </c>
      <c r="P13" s="611">
        <v>3030.3703909999999</v>
      </c>
      <c r="Q13" s="611">
        <v>1631.8240000000001</v>
      </c>
      <c r="R13" s="612">
        <v>1.8570448718734371</v>
      </c>
      <c r="S13" s="612">
        <v>6.5537111491546507E-2</v>
      </c>
      <c r="T13" s="612"/>
    </row>
    <row r="14" spans="1:20" x14ac:dyDescent="0.25">
      <c r="O14" s="613">
        <v>2004</v>
      </c>
      <c r="P14" s="614">
        <v>3771.5872340000001</v>
      </c>
      <c r="Q14" s="614">
        <v>1701.4670000000001</v>
      </c>
      <c r="R14" s="615">
        <v>2.2166678719011301</v>
      </c>
      <c r="S14" s="615">
        <v>0.24459612105548723</v>
      </c>
      <c r="T14" s="615"/>
    </row>
    <row r="15" spans="1:20" x14ac:dyDescent="0.25">
      <c r="O15" s="610">
        <v>2005</v>
      </c>
      <c r="P15" s="611">
        <v>4908.1883070000003</v>
      </c>
      <c r="Q15" s="611">
        <v>1764.0699999999997</v>
      </c>
      <c r="R15" s="612">
        <v>2.7823092660722089</v>
      </c>
      <c r="S15" s="612">
        <v>0.30135881857744146</v>
      </c>
      <c r="T15" s="612"/>
    </row>
    <row r="16" spans="1:20" x14ac:dyDescent="0.25">
      <c r="O16" s="613">
        <v>2006</v>
      </c>
      <c r="P16" s="614">
        <v>6598.2858839999999</v>
      </c>
      <c r="Q16" s="614">
        <v>1849.479</v>
      </c>
      <c r="R16" s="615">
        <v>3.5676457445583321</v>
      </c>
      <c r="S16" s="615">
        <v>0.34434244802498759</v>
      </c>
      <c r="T16" s="615"/>
    </row>
    <row r="17" spans="15:20" x14ac:dyDescent="0.25">
      <c r="O17" s="610">
        <v>2007</v>
      </c>
      <c r="P17" s="611">
        <v>6985.4857820000007</v>
      </c>
      <c r="Q17" s="611">
        <v>1942.4960000000001</v>
      </c>
      <c r="R17" s="612">
        <v>3.5961390818822796</v>
      </c>
      <c r="S17" s="612">
        <v>5.8681891752964364E-2</v>
      </c>
      <c r="T17" s="612"/>
    </row>
    <row r="18" spans="15:20" x14ac:dyDescent="0.25">
      <c r="O18" s="613">
        <v>2008</v>
      </c>
      <c r="P18" s="614">
        <v>8082.2515480000002</v>
      </c>
      <c r="Q18" s="614">
        <v>1990.9180000000001</v>
      </c>
      <c r="R18" s="615">
        <v>4.0595602370363819</v>
      </c>
      <c r="S18" s="615">
        <v>0.15700637009756918</v>
      </c>
      <c r="T18" s="615"/>
    </row>
    <row r="19" spans="15:20" x14ac:dyDescent="0.25">
      <c r="O19" s="610">
        <v>2009</v>
      </c>
      <c r="P19" s="611">
        <v>7247.723148</v>
      </c>
      <c r="Q19" s="611">
        <v>1936.924</v>
      </c>
      <c r="R19" s="612">
        <v>3.7418727570106003</v>
      </c>
      <c r="S19" s="612">
        <v>-0.10325444525498702</v>
      </c>
      <c r="T19" s="612"/>
    </row>
    <row r="20" spans="15:20" x14ac:dyDescent="0.25">
      <c r="O20" s="613">
        <v>2010</v>
      </c>
      <c r="P20" s="614">
        <v>7407.4209453183985</v>
      </c>
      <c r="Q20" s="614">
        <v>1993.6390000000001</v>
      </c>
      <c r="R20" s="615">
        <v>3.7155277085361984</v>
      </c>
      <c r="S20" s="615">
        <v>2.2034202198033301E-2</v>
      </c>
      <c r="T20" s="615"/>
    </row>
    <row r="21" spans="15:20" x14ac:dyDescent="0.25">
      <c r="O21" s="610">
        <v>2011</v>
      </c>
      <c r="P21" s="611">
        <v>7788.3494372522591</v>
      </c>
      <c r="Q21" s="611">
        <v>2057.587</v>
      </c>
      <c r="R21" s="612">
        <v>3.7851859664997201</v>
      </c>
      <c r="S21" s="612">
        <v>5.1425252425355034E-2</v>
      </c>
      <c r="T21" s="612"/>
    </row>
    <row r="22" spans="15:20" x14ac:dyDescent="0.25">
      <c r="O22" s="613">
        <v>2012</v>
      </c>
      <c r="P22" s="614">
        <v>7910.1823438036718</v>
      </c>
      <c r="Q22" s="614">
        <v>2089.2049999999999</v>
      </c>
      <c r="R22" s="615">
        <v>3.7862164525758231</v>
      </c>
      <c r="S22" s="615">
        <v>1.5642968710247732E-2</v>
      </c>
      <c r="T22" s="615"/>
    </row>
    <row r="23" spans="15:20" x14ac:dyDescent="0.25">
      <c r="O23" s="610">
        <v>2013</v>
      </c>
      <c r="P23" s="611">
        <v>7323.1083967406048</v>
      </c>
      <c r="Q23" s="611">
        <v>2117.951</v>
      </c>
      <c r="R23" s="612">
        <v>3.457638253548172</v>
      </c>
      <c r="S23" s="612">
        <v>-7.4217498604560353E-2</v>
      </c>
      <c r="T23" s="612"/>
    </row>
    <row r="24" spans="15:20" x14ac:dyDescent="0.25">
      <c r="O24" s="613">
        <v>2014</v>
      </c>
      <c r="P24" s="614">
        <v>7858.3087453589724</v>
      </c>
      <c r="Q24" s="614">
        <v>2151.1819999999998</v>
      </c>
      <c r="R24" s="615">
        <v>3.6530190125052058</v>
      </c>
      <c r="S24" s="615">
        <v>7.3083767114054524E-2</v>
      </c>
      <c r="T24" s="615"/>
    </row>
    <row r="25" spans="15:20" x14ac:dyDescent="0.25">
      <c r="O25" s="610">
        <v>2015</v>
      </c>
      <c r="P25" s="611">
        <v>7642.7912994679527</v>
      </c>
      <c r="Q25" s="611">
        <v>2198.3850000000002</v>
      </c>
      <c r="R25" s="612">
        <v>3.4765481476028777</v>
      </c>
      <c r="S25" s="612">
        <v>-2.7425423570727199E-2</v>
      </c>
      <c r="T25" s="612"/>
    </row>
    <row r="26" spans="15:20" x14ac:dyDescent="0.25">
      <c r="O26" s="613">
        <v>2016</v>
      </c>
      <c r="P26" s="614">
        <v>7887.2086909388572</v>
      </c>
      <c r="Q26" s="614">
        <v>2232.8529999999996</v>
      </c>
      <c r="R26" s="615">
        <v>3.5323456989505617</v>
      </c>
      <c r="S26" s="615">
        <v>3.1980121122490865E-2</v>
      </c>
      <c r="T26" s="615"/>
    </row>
    <row r="27" spans="15:20" x14ac:dyDescent="0.25">
      <c r="O27" s="610">
        <v>2017</v>
      </c>
      <c r="P27" s="611">
        <v>7729.6808260538901</v>
      </c>
      <c r="Q27" s="611">
        <v>2296.5129999999999</v>
      </c>
      <c r="R27" s="612">
        <v>3.3658336904924511</v>
      </c>
      <c r="S27" s="612">
        <v>-1.9972574716571337E-2</v>
      </c>
      <c r="T27" s="612"/>
    </row>
    <row r="28" spans="15:20" x14ac:dyDescent="0.25">
      <c r="O28" s="613">
        <v>2018</v>
      </c>
      <c r="P28" s="614">
        <v>8096.7925132260843</v>
      </c>
      <c r="Q28" s="614">
        <v>2354.4659999999999</v>
      </c>
      <c r="R28" s="615">
        <v>3.4389082336402752</v>
      </c>
      <c r="S28" s="615">
        <v>4.7493770497585977E-2</v>
      </c>
      <c r="T28" s="615"/>
    </row>
    <row r="29" spans="15:20" x14ac:dyDescent="0.25">
      <c r="O29" s="610">
        <v>2019</v>
      </c>
      <c r="P29" s="611">
        <v>8671.2065996605397</v>
      </c>
      <c r="Q29" s="611">
        <v>2419</v>
      </c>
      <c r="R29" s="612">
        <v>3.5846244727823646</v>
      </c>
      <c r="S29" s="612">
        <v>7.0943411912328475E-2</v>
      </c>
      <c r="T29" s="612"/>
    </row>
    <row r="30" spans="15:20" x14ac:dyDescent="0.25">
      <c r="O30" s="613">
        <v>2020</v>
      </c>
      <c r="P30" s="614">
        <v>9641.0130698876947</v>
      </c>
      <c r="Q30" s="614">
        <v>2277</v>
      </c>
      <c r="R30" s="615">
        <v>4.2340856696915656</v>
      </c>
      <c r="S30" s="615">
        <v>0.11184215934436632</v>
      </c>
      <c r="T30" s="615"/>
    </row>
    <row r="31" spans="15:20" x14ac:dyDescent="0.25">
      <c r="O31" s="610">
        <v>2021</v>
      </c>
      <c r="P31" s="611">
        <v>9934.412412934229</v>
      </c>
      <c r="Q31" s="611">
        <v>2296</v>
      </c>
      <c r="R31" s="612">
        <v>4.3268346746229218</v>
      </c>
      <c r="S31" s="612">
        <v>3.04324183485369E-2</v>
      </c>
      <c r="T31" s="612"/>
    </row>
    <row r="32" spans="15:20" x14ac:dyDescent="0.25">
      <c r="O32" s="460"/>
      <c r="P32" s="460"/>
      <c r="Q32" s="460"/>
      <c r="R32" s="460"/>
      <c r="S32" s="460"/>
      <c r="T32" s="460"/>
    </row>
  </sheetData>
  <hyperlinks>
    <hyperlink ref="A1" location="Sommaire!A1" display="Retour sommaire"/>
  </hyperlinks>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2"/>
  <dimension ref="A1:R17"/>
  <sheetViews>
    <sheetView showGridLines="0" workbookViewId="0"/>
  </sheetViews>
  <sheetFormatPr baseColWidth="10" defaultRowHeight="15" x14ac:dyDescent="0.25"/>
  <cols>
    <col min="2" max="2" width="69.5703125" customWidth="1"/>
    <col min="3" max="10" width="8.28515625" bestFit="1" customWidth="1"/>
    <col min="11" max="18" width="6.85546875" bestFit="1" customWidth="1"/>
  </cols>
  <sheetData>
    <row r="1" spans="1:18" x14ac:dyDescent="0.25">
      <c r="A1" s="2" t="s">
        <v>0</v>
      </c>
    </row>
    <row r="2" spans="1:18" ht="23.25" x14ac:dyDescent="0.35">
      <c r="B2" s="3" t="s">
        <v>29</v>
      </c>
    </row>
    <row r="3" spans="1:18" x14ac:dyDescent="0.25">
      <c r="B3" s="4" t="s">
        <v>681</v>
      </c>
    </row>
    <row r="6" spans="1:18" x14ac:dyDescent="0.25">
      <c r="B6" s="132"/>
      <c r="C6" s="1744" t="s">
        <v>299</v>
      </c>
      <c r="D6" s="1745"/>
      <c r="E6" s="1745"/>
      <c r="F6" s="1745"/>
      <c r="G6" s="1745"/>
      <c r="H6" s="1745"/>
      <c r="I6" s="1745"/>
      <c r="J6" s="1746"/>
      <c r="K6" s="1747" t="s">
        <v>300</v>
      </c>
      <c r="L6" s="1748"/>
      <c r="M6" s="1748"/>
      <c r="N6" s="1748"/>
      <c r="O6" s="1748"/>
      <c r="P6" s="1748"/>
      <c r="Q6" s="1748"/>
      <c r="R6" s="1749"/>
    </row>
    <row r="7" spans="1:18" x14ac:dyDescent="0.25">
      <c r="B7" s="133"/>
      <c r="C7" s="134">
        <v>2014</v>
      </c>
      <c r="D7" s="134">
        <v>2015</v>
      </c>
      <c r="E7" s="134">
        <v>2016</v>
      </c>
      <c r="F7" s="134">
        <v>2017</v>
      </c>
      <c r="G7" s="134">
        <v>2018</v>
      </c>
      <c r="H7" s="135">
        <v>2019</v>
      </c>
      <c r="I7" s="134">
        <v>2020</v>
      </c>
      <c r="J7" s="136">
        <v>2021</v>
      </c>
      <c r="K7" s="137">
        <v>2014</v>
      </c>
      <c r="L7" s="137">
        <v>2015</v>
      </c>
      <c r="M7" s="137">
        <v>2016</v>
      </c>
      <c r="N7" s="137">
        <v>2017</v>
      </c>
      <c r="O7" s="137">
        <v>2018</v>
      </c>
      <c r="P7" s="137">
        <v>2019</v>
      </c>
      <c r="Q7" s="138">
        <v>2020</v>
      </c>
      <c r="R7" s="139">
        <v>2021</v>
      </c>
    </row>
    <row r="8" spans="1:18" x14ac:dyDescent="0.25">
      <c r="B8" s="140" t="s">
        <v>301</v>
      </c>
      <c r="C8" s="141">
        <v>3268</v>
      </c>
      <c r="D8" s="142">
        <v>3350.0186381489993</v>
      </c>
      <c r="E8" s="142">
        <v>3503.1119163556305</v>
      </c>
      <c r="F8" s="142">
        <v>3610.2785790616304</v>
      </c>
      <c r="G8" s="142">
        <v>3920.4409874268499</v>
      </c>
      <c r="H8" s="142">
        <v>4123.62431717046</v>
      </c>
      <c r="I8" s="142">
        <v>4338.97465237287</v>
      </c>
      <c r="J8" s="142">
        <v>4504.1248838395804</v>
      </c>
      <c r="K8" s="141">
        <v>354.60025943179198</v>
      </c>
      <c r="L8" s="142">
        <v>342.43278764489213</v>
      </c>
      <c r="M8" s="142">
        <v>391.24221501284029</v>
      </c>
      <c r="N8" s="142">
        <v>357.08461770795003</v>
      </c>
      <c r="O8" s="142">
        <v>393.30582277454999</v>
      </c>
      <c r="P8" s="142">
        <v>416.63035754136001</v>
      </c>
      <c r="Q8" s="142">
        <v>387.54314398344002</v>
      </c>
      <c r="R8" s="143">
        <v>380.92705705042005</v>
      </c>
    </row>
    <row r="9" spans="1:18" x14ac:dyDescent="0.25">
      <c r="B9" s="144" t="s">
        <v>302</v>
      </c>
      <c r="C9" s="145">
        <v>1720</v>
      </c>
      <c r="D9" s="146">
        <v>1470.26933755</v>
      </c>
      <c r="E9" s="146">
        <v>1433.5891932314901</v>
      </c>
      <c r="F9" s="146">
        <v>1186.0406501517098</v>
      </c>
      <c r="G9" s="146">
        <v>1315.69812574873</v>
      </c>
      <c r="H9" s="146">
        <v>1409.8299663703999</v>
      </c>
      <c r="I9" s="146">
        <v>1574.8017569271501</v>
      </c>
      <c r="J9" s="146">
        <v>1443.5493738247999</v>
      </c>
      <c r="K9" s="145">
        <v>139.44065180179999</v>
      </c>
      <c r="L9" s="146">
        <v>103.22366475540001</v>
      </c>
      <c r="M9" s="146">
        <v>89.597240425460001</v>
      </c>
      <c r="N9" s="146">
        <v>70.67609180513999</v>
      </c>
      <c r="O9" s="146">
        <v>61.445268732780001</v>
      </c>
      <c r="P9" s="146">
        <v>72.404653421220004</v>
      </c>
      <c r="Q9" s="146">
        <v>79.548295692940002</v>
      </c>
      <c r="R9" s="147">
        <v>60.354554223169998</v>
      </c>
    </row>
    <row r="10" spans="1:18" x14ac:dyDescent="0.25">
      <c r="B10" s="140" t="s">
        <v>303</v>
      </c>
      <c r="C10" s="141">
        <v>547</v>
      </c>
      <c r="D10" s="142">
        <v>540.07670271400002</v>
      </c>
      <c r="E10" s="142">
        <v>541.68742715434996</v>
      </c>
      <c r="F10" s="142">
        <v>475.77039051551003</v>
      </c>
      <c r="G10" s="142">
        <v>334.67953672352996</v>
      </c>
      <c r="H10" s="142">
        <v>333.49940730274</v>
      </c>
      <c r="I10" s="142">
        <v>351.38813621302</v>
      </c>
      <c r="J10" s="142">
        <v>315.4608494803</v>
      </c>
      <c r="K10" s="141">
        <v>44.523346997604001</v>
      </c>
      <c r="L10" s="142">
        <v>42.080521374908002</v>
      </c>
      <c r="M10" s="142">
        <v>55.58937315699</v>
      </c>
      <c r="N10" s="142">
        <v>43.654638838339999</v>
      </c>
      <c r="O10" s="142">
        <v>42.440313692469999</v>
      </c>
      <c r="P10" s="142">
        <v>42.068606461219993</v>
      </c>
      <c r="Q10" s="142">
        <v>45.398349187459999</v>
      </c>
      <c r="R10" s="143">
        <v>47.425363964159999</v>
      </c>
    </row>
    <row r="11" spans="1:18" x14ac:dyDescent="0.25">
      <c r="B11" s="148" t="s">
        <v>304</v>
      </c>
      <c r="C11" s="149">
        <v>392</v>
      </c>
      <c r="D11" s="150">
        <v>417.39580946199999</v>
      </c>
      <c r="E11" s="150">
        <v>489.67388305568994</v>
      </c>
      <c r="F11" s="150">
        <v>553.54931140517999</v>
      </c>
      <c r="G11" s="150">
        <v>520.89557724848999</v>
      </c>
      <c r="H11" s="150">
        <v>590.11413234147005</v>
      </c>
      <c r="I11" s="150">
        <v>1010.2316169883801</v>
      </c>
      <c r="J11" s="150">
        <v>1221.15706012843</v>
      </c>
      <c r="K11" s="149">
        <v>11.0657971463</v>
      </c>
      <c r="L11" s="150">
        <v>17.883752281100001</v>
      </c>
      <c r="M11" s="150">
        <v>24.075552735620004</v>
      </c>
      <c r="N11" s="150">
        <v>39.974156226519995</v>
      </c>
      <c r="O11" s="150">
        <v>42.55912709978</v>
      </c>
      <c r="P11" s="150">
        <v>53.024193124519996</v>
      </c>
      <c r="Q11" s="150">
        <v>82.115978550280005</v>
      </c>
      <c r="R11" s="151">
        <v>96.118849830349987</v>
      </c>
    </row>
    <row r="12" spans="1:18" x14ac:dyDescent="0.25">
      <c r="B12" s="140" t="s">
        <v>305</v>
      </c>
      <c r="C12" s="141">
        <v>135</v>
      </c>
      <c r="D12" s="142">
        <v>115.41652449700001</v>
      </c>
      <c r="E12" s="142">
        <v>106.33698729197999</v>
      </c>
      <c r="F12" s="142">
        <v>77.145313440569993</v>
      </c>
      <c r="G12" s="142">
        <v>67.807509759479998</v>
      </c>
      <c r="H12" s="142">
        <v>91.058954157930003</v>
      </c>
      <c r="I12" s="142">
        <v>104.93575436882</v>
      </c>
      <c r="J12" s="142">
        <v>63.72586309207999</v>
      </c>
      <c r="K12" s="141">
        <v>23.922372515404003</v>
      </c>
      <c r="L12" s="142">
        <v>19.928055053800001</v>
      </c>
      <c r="M12" s="142">
        <v>21.90127307325</v>
      </c>
      <c r="N12" s="142">
        <v>14.362777484159999</v>
      </c>
      <c r="O12" s="142">
        <v>9.7075980934700006</v>
      </c>
      <c r="P12" s="142">
        <v>11.116279355790002</v>
      </c>
      <c r="Q12" s="142">
        <v>11.350735357620001</v>
      </c>
      <c r="R12" s="143">
        <v>7.148803408560001</v>
      </c>
    </row>
    <row r="13" spans="1:18" x14ac:dyDescent="0.25">
      <c r="B13" s="144" t="s">
        <v>306</v>
      </c>
      <c r="C13" s="149">
        <v>56</v>
      </c>
      <c r="D13" s="150">
        <v>54.666251624999994</v>
      </c>
      <c r="E13" s="150">
        <v>56.75686806873</v>
      </c>
      <c r="F13" s="150">
        <v>55.522443603360003</v>
      </c>
      <c r="G13" s="150">
        <v>52.273373678520002</v>
      </c>
      <c r="H13" s="150">
        <v>60.309228975129997</v>
      </c>
      <c r="I13" s="150">
        <v>70.258959991119994</v>
      </c>
      <c r="J13" s="150">
        <v>69.281735498640003</v>
      </c>
      <c r="K13" s="149">
        <v>1.0618771769999999</v>
      </c>
      <c r="L13" s="150">
        <v>2.1347850128000001</v>
      </c>
      <c r="M13" s="150">
        <v>5.1192890181499999</v>
      </c>
      <c r="N13" s="150">
        <v>7.4352402822999988</v>
      </c>
      <c r="O13" s="150">
        <v>8.6058326167299999</v>
      </c>
      <c r="P13" s="150">
        <v>9.0052761806300001</v>
      </c>
      <c r="Q13" s="150">
        <v>9.8170642072999996</v>
      </c>
      <c r="R13" s="151">
        <v>6.8033729601800008</v>
      </c>
    </row>
    <row r="14" spans="1:18" x14ac:dyDescent="0.25">
      <c r="B14" s="140" t="s">
        <v>307</v>
      </c>
      <c r="C14" s="141">
        <v>95</v>
      </c>
      <c r="D14" s="142">
        <v>101.23997182700001</v>
      </c>
      <c r="E14" s="142">
        <v>104.75272651243</v>
      </c>
      <c r="F14" s="142">
        <v>112.54853206101001</v>
      </c>
      <c r="G14" s="142">
        <v>116.76159384526001</v>
      </c>
      <c r="H14" s="142">
        <v>115.49705670114</v>
      </c>
      <c r="I14" s="142">
        <v>107.64071859166</v>
      </c>
      <c r="J14" s="142">
        <v>106.9216835826</v>
      </c>
      <c r="K14" s="141">
        <v>2.7067765752000001</v>
      </c>
      <c r="L14" s="142">
        <v>2.8954840930999999</v>
      </c>
      <c r="M14" s="142">
        <v>3.0107732694099996</v>
      </c>
      <c r="N14" s="142">
        <v>3.0494824458299998</v>
      </c>
      <c r="O14" s="142">
        <v>3.4755087228500008</v>
      </c>
      <c r="P14" s="142">
        <v>4.5805912753599998</v>
      </c>
      <c r="Q14" s="142">
        <v>4.5024451326900001</v>
      </c>
      <c r="R14" s="143">
        <v>4.470256988570001</v>
      </c>
    </row>
    <row r="15" spans="1:18" x14ac:dyDescent="0.25">
      <c r="B15" s="144" t="s">
        <v>308</v>
      </c>
      <c r="C15" s="145">
        <v>32</v>
      </c>
      <c r="D15" s="146">
        <v>31.302518609999996</v>
      </c>
      <c r="E15" s="146">
        <v>28.0743253845</v>
      </c>
      <c r="F15" s="146">
        <v>26.09883003509</v>
      </c>
      <c r="G15" s="146">
        <v>27.297592740100001</v>
      </c>
      <c r="H15" s="146">
        <v>27.037729233580002</v>
      </c>
      <c r="I15" s="146">
        <v>26.621911356840002</v>
      </c>
      <c r="J15" s="146">
        <v>26.093811169110001</v>
      </c>
      <c r="K15" s="145">
        <v>1.2286933641000002</v>
      </c>
      <c r="L15" s="146">
        <v>1.0622298105000001</v>
      </c>
      <c r="M15" s="146">
        <v>1.16176752037</v>
      </c>
      <c r="N15" s="146">
        <v>1.07230311324</v>
      </c>
      <c r="O15" s="146">
        <v>1.2742797665200001</v>
      </c>
      <c r="P15" s="146">
        <v>1.26503486459</v>
      </c>
      <c r="Q15" s="146">
        <v>1.25751460036</v>
      </c>
      <c r="R15" s="147">
        <v>1.2992140554999998</v>
      </c>
    </row>
    <row r="16" spans="1:18" ht="15.75" thickBot="1" x14ac:dyDescent="0.3">
      <c r="B16" s="140" t="s">
        <v>309</v>
      </c>
      <c r="C16" s="152">
        <v>299</v>
      </c>
      <c r="D16" s="153">
        <v>282.34195286599999</v>
      </c>
      <c r="E16" s="153">
        <v>313.20526007355005</v>
      </c>
      <c r="F16" s="153">
        <v>268.65857976745997</v>
      </c>
      <c r="G16" s="153">
        <v>268.71453558735999</v>
      </c>
      <c r="H16" s="153">
        <v>260.23492280956998</v>
      </c>
      <c r="I16" s="153">
        <v>279.28973738377999</v>
      </c>
      <c r="J16" s="153">
        <v>427.83823233841002</v>
      </c>
      <c r="K16" s="152">
        <v>65.209238367899999</v>
      </c>
      <c r="L16" s="153">
        <v>53.640725968800005</v>
      </c>
      <c r="M16" s="153">
        <v>47.069395142570002</v>
      </c>
      <c r="N16" s="153">
        <v>42.760699125720009</v>
      </c>
      <c r="O16" s="153">
        <v>36.230898269760004</v>
      </c>
      <c r="P16" s="153">
        <v>22.660232026820001</v>
      </c>
      <c r="Q16" s="153">
        <v>26.474032426769998</v>
      </c>
      <c r="R16" s="154">
        <v>20.92269480106</v>
      </c>
    </row>
    <row r="17" spans="2:18" x14ac:dyDescent="0.25">
      <c r="B17" s="155" t="s">
        <v>214</v>
      </c>
      <c r="C17" s="156">
        <v>6544</v>
      </c>
      <c r="D17" s="156">
        <v>6362.7277072999996</v>
      </c>
      <c r="E17" s="156">
        <v>6577.1885871283503</v>
      </c>
      <c r="F17" s="156">
        <v>6365.612630041519</v>
      </c>
      <c r="G17" s="156">
        <v>6624.5688327583202</v>
      </c>
      <c r="H17" s="156">
        <v>7011.2057150624205</v>
      </c>
      <c r="I17" s="156">
        <v>7864.1432441936395</v>
      </c>
      <c r="J17" s="156">
        <v>8178.1534929539503</v>
      </c>
      <c r="K17" s="156">
        <v>643.75901337710002</v>
      </c>
      <c r="L17" s="156">
        <v>585.2820059953001</v>
      </c>
      <c r="M17" s="156">
        <v>638.7668793546602</v>
      </c>
      <c r="N17" s="156">
        <v>580.07000702920004</v>
      </c>
      <c r="O17" s="156">
        <v>599.04464976890995</v>
      </c>
      <c r="P17" s="156">
        <v>632.75522425151007</v>
      </c>
      <c r="Q17" s="156">
        <v>648.00755913885996</v>
      </c>
      <c r="R17" s="157">
        <v>625.47016728196991</v>
      </c>
    </row>
  </sheetData>
  <mergeCells count="2">
    <mergeCell ref="C6:J6"/>
    <mergeCell ref="K6:R6"/>
  </mergeCells>
  <hyperlinks>
    <hyperlink ref="A1" location="Sommaire!A1" display="Retour sommair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1"/>
  <dimension ref="A1:R13"/>
  <sheetViews>
    <sheetView showGridLines="0" workbookViewId="0"/>
  </sheetViews>
  <sheetFormatPr baseColWidth="10" defaultRowHeight="15" x14ac:dyDescent="0.25"/>
  <cols>
    <col min="2" max="2" width="49.28515625" customWidth="1"/>
    <col min="3" max="10" width="8.28515625" bestFit="1" customWidth="1"/>
    <col min="11" max="18" width="6.85546875" bestFit="1" customWidth="1"/>
  </cols>
  <sheetData>
    <row r="1" spans="1:18" x14ac:dyDescent="0.25">
      <c r="A1" s="2" t="s">
        <v>0</v>
      </c>
    </row>
    <row r="2" spans="1:18" ht="23.25" x14ac:dyDescent="0.35">
      <c r="B2" s="3" t="s">
        <v>31</v>
      </c>
    </row>
    <row r="3" spans="1:18" x14ac:dyDescent="0.25">
      <c r="B3" s="4" t="s">
        <v>682</v>
      </c>
    </row>
    <row r="5" spans="1:18" x14ac:dyDescent="0.25">
      <c r="B5" s="158"/>
      <c r="C5" s="134">
        <v>2014</v>
      </c>
      <c r="D5" s="134">
        <v>2015</v>
      </c>
      <c r="E5" s="134">
        <v>2016</v>
      </c>
      <c r="F5" s="134">
        <v>2017</v>
      </c>
      <c r="G5" s="134">
        <v>2018</v>
      </c>
      <c r="H5" s="135">
        <v>2019</v>
      </c>
      <c r="I5" s="135">
        <v>2020</v>
      </c>
      <c r="J5" s="135">
        <v>2021</v>
      </c>
      <c r="K5" s="137">
        <v>2014</v>
      </c>
      <c r="L5" s="137">
        <v>2015</v>
      </c>
      <c r="M5" s="137">
        <v>2016</v>
      </c>
      <c r="N5" s="137">
        <v>2017</v>
      </c>
      <c r="O5" s="137">
        <v>2018</v>
      </c>
      <c r="P5" s="159">
        <v>2019</v>
      </c>
      <c r="Q5" s="135">
        <v>2020</v>
      </c>
      <c r="R5" s="135">
        <v>2021</v>
      </c>
    </row>
    <row r="6" spans="1:18" x14ac:dyDescent="0.25">
      <c r="B6" s="140" t="s">
        <v>310</v>
      </c>
      <c r="C6" s="141">
        <v>3976</v>
      </c>
      <c r="D6" s="142">
        <v>4086.0255704900005</v>
      </c>
      <c r="E6" s="142">
        <v>4263.5516032052201</v>
      </c>
      <c r="F6" s="142">
        <v>4335.6692359772796</v>
      </c>
      <c r="G6" s="142">
        <v>4486.9795167230295</v>
      </c>
      <c r="H6" s="142">
        <v>4752.9889157850002</v>
      </c>
      <c r="I6" s="142">
        <v>5400.2992787767707</v>
      </c>
      <c r="J6" s="142">
        <v>5719.4359705984398</v>
      </c>
      <c r="K6" s="141">
        <v>405</v>
      </c>
      <c r="L6" s="142">
        <v>387.98192463400005</v>
      </c>
      <c r="M6" s="142">
        <v>420.81447996328006</v>
      </c>
      <c r="N6" s="142">
        <v>385.86466703392995</v>
      </c>
      <c r="O6" s="142">
        <v>390.15869877916998</v>
      </c>
      <c r="P6" s="142">
        <v>420.07858156127003</v>
      </c>
      <c r="Q6" s="142">
        <v>431.06740088679999</v>
      </c>
      <c r="R6" s="142">
        <v>437.57226519971999</v>
      </c>
    </row>
    <row r="7" spans="1:18" x14ac:dyDescent="0.25">
      <c r="B7" s="144" t="s">
        <v>311</v>
      </c>
      <c r="C7" s="145">
        <v>1528</v>
      </c>
      <c r="D7" s="146">
        <v>1273.3039633599999</v>
      </c>
      <c r="E7" s="146">
        <v>1255.7338943191401</v>
      </c>
      <c r="F7" s="146">
        <v>1033.3025579750299</v>
      </c>
      <c r="G7" s="146">
        <v>1153.2256774308999</v>
      </c>
      <c r="H7" s="146">
        <v>1196.9326602162901</v>
      </c>
      <c r="I7" s="146">
        <v>1395.9735765222899</v>
      </c>
      <c r="J7" s="146">
        <v>1267.1358916599099</v>
      </c>
      <c r="K7" s="145">
        <v>124</v>
      </c>
      <c r="L7" s="146">
        <v>92.247947992799993</v>
      </c>
      <c r="M7" s="146">
        <v>88.696794911810002</v>
      </c>
      <c r="N7" s="146">
        <v>79.409001282310001</v>
      </c>
      <c r="O7" s="146">
        <v>67.979501977409996</v>
      </c>
      <c r="P7" s="146">
        <v>83.540293949070005</v>
      </c>
      <c r="Q7" s="146">
        <v>86.900309930169996</v>
      </c>
      <c r="R7" s="146">
        <v>62.574109250800007</v>
      </c>
    </row>
    <row r="8" spans="1:18" ht="30" x14ac:dyDescent="0.25">
      <c r="B8" s="140" t="s">
        <v>312</v>
      </c>
      <c r="C8" s="141">
        <v>224</v>
      </c>
      <c r="D8" s="142">
        <v>198.85075770399999</v>
      </c>
      <c r="E8" s="142">
        <v>207.58230197099999</v>
      </c>
      <c r="F8" s="142">
        <v>223.22475405399999</v>
      </c>
      <c r="G8" s="142">
        <v>192.96770689158001</v>
      </c>
      <c r="H8" s="142">
        <v>215.91862572996001</v>
      </c>
      <c r="I8" s="142">
        <v>196.64989786702</v>
      </c>
      <c r="J8" s="142">
        <v>196.45072562395001</v>
      </c>
      <c r="K8" s="141">
        <v>12</v>
      </c>
      <c r="L8" s="142">
        <v>13.7309746217</v>
      </c>
      <c r="M8" s="142">
        <v>11.723750231039999</v>
      </c>
      <c r="N8" s="142">
        <v>10.422638148299999</v>
      </c>
      <c r="O8" s="142">
        <v>25.44664571653</v>
      </c>
      <c r="P8" s="142">
        <v>31.273978596969997</v>
      </c>
      <c r="Q8" s="142">
        <v>29.30098401659</v>
      </c>
      <c r="R8" s="142">
        <v>26.212821543510003</v>
      </c>
    </row>
    <row r="9" spans="1:18" x14ac:dyDescent="0.25">
      <c r="B9" s="148" t="s">
        <v>313</v>
      </c>
      <c r="C9" s="149">
        <v>130</v>
      </c>
      <c r="D9" s="150">
        <v>112.95930799599999</v>
      </c>
      <c r="E9" s="150">
        <v>103.60057216679</v>
      </c>
      <c r="F9" s="150">
        <v>74.954233919439986</v>
      </c>
      <c r="G9" s="150">
        <v>66.9773747168</v>
      </c>
      <c r="H9" s="150">
        <v>86.288872320419983</v>
      </c>
      <c r="I9" s="150">
        <v>95.249054207020009</v>
      </c>
      <c r="J9" s="150">
        <v>64.037841629349998</v>
      </c>
      <c r="K9" s="149">
        <v>52</v>
      </c>
      <c r="L9" s="150">
        <v>45.332210236308001</v>
      </c>
      <c r="M9" s="150">
        <v>48.139951189259996</v>
      </c>
      <c r="N9" s="150">
        <v>37.631822694159993</v>
      </c>
      <c r="O9" s="150">
        <v>28.435320518840001</v>
      </c>
      <c r="P9" s="150">
        <v>27.870418872049999</v>
      </c>
      <c r="Q9" s="150">
        <v>30.646343920310002</v>
      </c>
      <c r="R9" s="150">
        <v>23.595567779010004</v>
      </c>
    </row>
    <row r="10" spans="1:18" x14ac:dyDescent="0.25">
      <c r="B10" s="140" t="s">
        <v>314</v>
      </c>
      <c r="C10" s="141">
        <v>32</v>
      </c>
      <c r="D10" s="142">
        <v>30.969931152999997</v>
      </c>
      <c r="E10" s="142">
        <v>33.320306890509997</v>
      </c>
      <c r="F10" s="142">
        <v>32.703711731300004</v>
      </c>
      <c r="G10" s="142">
        <v>32.046787995999999</v>
      </c>
      <c r="H10" s="142">
        <v>29.798465682220005</v>
      </c>
      <c r="I10" s="142">
        <v>30.673527916130002</v>
      </c>
      <c r="J10" s="142">
        <v>30.626987308620002</v>
      </c>
      <c r="K10" s="141">
        <v>3</v>
      </c>
      <c r="L10" s="142">
        <v>2.6513883246000001</v>
      </c>
      <c r="M10" s="142">
        <v>4.0364686196199999</v>
      </c>
      <c r="N10" s="142">
        <v>3.9895687828099997</v>
      </c>
      <c r="O10" s="142">
        <v>1.3755340917400001</v>
      </c>
      <c r="P10" s="142">
        <v>1.4265429096499997</v>
      </c>
      <c r="Q10" s="142">
        <v>1.8003178852700001</v>
      </c>
      <c r="R10" s="142">
        <v>1.3893063705200002</v>
      </c>
    </row>
    <row r="11" spans="1:18" x14ac:dyDescent="0.25">
      <c r="B11" s="144" t="s">
        <v>315</v>
      </c>
      <c r="C11" s="149">
        <v>298</v>
      </c>
      <c r="D11" s="150">
        <v>282.29132867799996</v>
      </c>
      <c r="E11" s="150">
        <v>309.87186418514005</v>
      </c>
      <c r="F11" s="150">
        <v>256.45570187036003</v>
      </c>
      <c r="G11" s="150">
        <v>274.55933842182998</v>
      </c>
      <c r="H11" s="150">
        <v>282.11778041375999</v>
      </c>
      <c r="I11" s="150">
        <v>276.74077341859004</v>
      </c>
      <c r="J11" s="150">
        <v>407.61103012755996</v>
      </c>
      <c r="K11" s="149">
        <v>27</v>
      </c>
      <c r="L11" s="150">
        <v>19.226693900899999</v>
      </c>
      <c r="M11" s="150">
        <v>14.359464870210001</v>
      </c>
      <c r="N11" s="150">
        <v>14.055842836199998</v>
      </c>
      <c r="O11" s="150">
        <v>32.084585088639997</v>
      </c>
      <c r="P11" s="150">
        <v>10.415281507929999</v>
      </c>
      <c r="Q11" s="150">
        <v>10.701083261000001</v>
      </c>
      <c r="R11" s="150">
        <v>10.267924339620002</v>
      </c>
    </row>
    <row r="12" spans="1:18" ht="15.75" thickBot="1" x14ac:dyDescent="0.3">
      <c r="B12" s="140" t="s">
        <v>316</v>
      </c>
      <c r="C12" s="141">
        <v>357</v>
      </c>
      <c r="D12" s="142">
        <v>378.49773534600001</v>
      </c>
      <c r="E12" s="142">
        <v>399.70737686658998</v>
      </c>
      <c r="F12" s="142">
        <v>409.30243517485997</v>
      </c>
      <c r="G12" s="142">
        <v>417.81243052516004</v>
      </c>
      <c r="H12" s="142">
        <v>447.16039485418003</v>
      </c>
      <c r="I12" s="142">
        <v>468.55713542807001</v>
      </c>
      <c r="J12" s="142">
        <v>492.85504594906001</v>
      </c>
      <c r="K12" s="141">
        <v>22</v>
      </c>
      <c r="L12" s="142">
        <v>24.0697723143</v>
      </c>
      <c r="M12" s="142">
        <v>51.215687160909994</v>
      </c>
      <c r="N12" s="142">
        <v>48.696465252540001</v>
      </c>
      <c r="O12" s="142">
        <v>53.564362601380012</v>
      </c>
      <c r="P12" s="142">
        <v>58.150126770319993</v>
      </c>
      <c r="Q12" s="142">
        <v>57.591116206080009</v>
      </c>
      <c r="R12" s="142">
        <v>63.858172795259996</v>
      </c>
    </row>
    <row r="13" spans="1:18" x14ac:dyDescent="0.25">
      <c r="B13" s="155" t="s">
        <v>214</v>
      </c>
      <c r="C13" s="145">
        <v>6544</v>
      </c>
      <c r="D13" s="146">
        <v>6362.7277072999996</v>
      </c>
      <c r="E13" s="146">
        <v>6577.1885873797901</v>
      </c>
      <c r="F13" s="146">
        <v>6365.6126307022705</v>
      </c>
      <c r="G13" s="146">
        <v>6624.5688327052994</v>
      </c>
      <c r="H13" s="146">
        <v>7011.205715001829</v>
      </c>
      <c r="I13" s="146">
        <v>7864.1432441358911</v>
      </c>
      <c r="J13" s="146">
        <v>8178.1534928968904</v>
      </c>
      <c r="K13" s="145">
        <v>644</v>
      </c>
      <c r="L13" s="146">
        <v>585</v>
      </c>
      <c r="M13" s="146">
        <v>639</v>
      </c>
      <c r="N13" s="146">
        <v>580.07000603024983</v>
      </c>
      <c r="O13" s="146">
        <v>599.04464877370992</v>
      </c>
      <c r="P13" s="146">
        <v>632.75522416726005</v>
      </c>
      <c r="Q13" s="146">
        <v>648.00755610621991</v>
      </c>
      <c r="R13" s="146">
        <v>625.47016727843993</v>
      </c>
    </row>
  </sheetData>
  <hyperlinks>
    <hyperlink ref="A1" location="Sommaire!A1" display="Retour sommaire"/>
  </hyperlinks>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3"/>
  <dimension ref="A1:I9"/>
  <sheetViews>
    <sheetView showGridLines="0" workbookViewId="0"/>
  </sheetViews>
  <sheetFormatPr baseColWidth="10" defaultRowHeight="15" x14ac:dyDescent="0.25"/>
  <cols>
    <col min="2" max="2" width="24.28515625" customWidth="1"/>
  </cols>
  <sheetData>
    <row r="1" spans="1:9" x14ac:dyDescent="0.25">
      <c r="A1" s="2" t="s">
        <v>0</v>
      </c>
    </row>
    <row r="2" spans="1:9" ht="23.25" x14ac:dyDescent="0.35">
      <c r="B2" s="3" t="s">
        <v>33</v>
      </c>
    </row>
    <row r="3" spans="1:9" x14ac:dyDescent="0.25">
      <c r="B3" s="4" t="s">
        <v>683</v>
      </c>
    </row>
    <row r="5" spans="1:9" x14ac:dyDescent="0.25">
      <c r="B5" t="s">
        <v>317</v>
      </c>
      <c r="C5" s="160">
        <v>2015</v>
      </c>
      <c r="D5" s="160">
        <v>2016</v>
      </c>
      <c r="E5" s="160">
        <v>2017</v>
      </c>
      <c r="F5" s="160">
        <v>2018</v>
      </c>
      <c r="G5" s="160">
        <v>2019</v>
      </c>
      <c r="H5" s="160">
        <v>2020</v>
      </c>
      <c r="I5" s="160">
        <v>2021</v>
      </c>
    </row>
    <row r="6" spans="1:9" x14ac:dyDescent="0.25">
      <c r="B6" s="161" t="s">
        <v>318</v>
      </c>
      <c r="C6" s="162">
        <v>4546.9297278030026</v>
      </c>
      <c r="D6" s="162">
        <v>4753.5945204010004</v>
      </c>
      <c r="E6" s="162">
        <v>4885.8495182000061</v>
      </c>
      <c r="F6" s="162">
        <v>5250.9683365919973</v>
      </c>
      <c r="G6" s="162">
        <v>5489.9984801760038</v>
      </c>
      <c r="H6" s="162">
        <v>6331.1182429660003</v>
      </c>
      <c r="I6" s="162">
        <v>5540.6069396520015</v>
      </c>
    </row>
    <row r="7" spans="1:9" x14ac:dyDescent="0.25">
      <c r="B7" s="163" t="s">
        <v>319</v>
      </c>
      <c r="C7" s="164">
        <v>1312.7333515790006</v>
      </c>
      <c r="D7" s="164">
        <v>1359.2973389359991</v>
      </c>
      <c r="E7" s="164">
        <v>1233.4911238099996</v>
      </c>
      <c r="F7" s="164">
        <v>1124.5486012020001</v>
      </c>
      <c r="G7" s="164">
        <v>1233.694970516</v>
      </c>
      <c r="H7" s="164">
        <v>1185.7902916879996</v>
      </c>
      <c r="I7" s="164">
        <v>950.66768039700003</v>
      </c>
    </row>
    <row r="8" spans="1:9" x14ac:dyDescent="0.25">
      <c r="B8" s="165" t="s">
        <v>320</v>
      </c>
      <c r="C8" s="162">
        <v>687.5339126390038</v>
      </c>
      <c r="D8" s="162">
        <v>651.97431207299906</v>
      </c>
      <c r="E8" s="162">
        <v>659.68453179299979</v>
      </c>
      <c r="F8" s="162">
        <v>738.14223250800001</v>
      </c>
      <c r="G8" s="162">
        <v>771.46367187699946</v>
      </c>
      <c r="H8" s="162">
        <v>872.2323926619996</v>
      </c>
      <c r="I8" s="162">
        <v>725.91368101</v>
      </c>
    </row>
    <row r="9" spans="1:9" x14ac:dyDescent="0.25">
      <c r="B9" s="166" t="s">
        <v>321</v>
      </c>
      <c r="C9" s="167">
        <v>6547.1969920210067</v>
      </c>
      <c r="D9" s="167">
        <v>6764.866171409999</v>
      </c>
      <c r="E9" s="167">
        <v>6779.0251738030056</v>
      </c>
      <c r="F9" s="167">
        <v>7113.6591703019976</v>
      </c>
      <c r="G9" s="167">
        <v>7495.1571225690041</v>
      </c>
      <c r="H9" s="167">
        <v>8389.1409273159989</v>
      </c>
      <c r="I9" s="167">
        <v>7217.1883010590018</v>
      </c>
    </row>
  </sheetData>
  <hyperlinks>
    <hyperlink ref="A1" location="Sommaire!A1" display="Retour sommaire"/>
  </hyperlinks>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4"/>
  <dimension ref="A1:L15"/>
  <sheetViews>
    <sheetView showGridLines="0" workbookViewId="0"/>
  </sheetViews>
  <sheetFormatPr baseColWidth="10" defaultRowHeight="15" x14ac:dyDescent="0.25"/>
  <sheetData>
    <row r="1" spans="1:12" x14ac:dyDescent="0.25">
      <c r="A1" s="2" t="s">
        <v>0</v>
      </c>
    </row>
    <row r="2" spans="1:12" ht="23.25" x14ac:dyDescent="0.35">
      <c r="B2" s="3" t="s">
        <v>35</v>
      </c>
    </row>
    <row r="3" spans="1:12" x14ac:dyDescent="0.25">
      <c r="B3" s="4" t="s">
        <v>684</v>
      </c>
    </row>
    <row r="6" spans="1:12" ht="75" x14ac:dyDescent="0.25">
      <c r="B6" s="168"/>
      <c r="C6" s="169" t="s">
        <v>322</v>
      </c>
      <c r="D6" s="170" t="s">
        <v>323</v>
      </c>
      <c r="E6" s="169" t="s">
        <v>324</v>
      </c>
      <c r="F6" s="170" t="s">
        <v>325</v>
      </c>
      <c r="G6" s="169" t="s">
        <v>326</v>
      </c>
      <c r="H6" s="170" t="s">
        <v>327</v>
      </c>
      <c r="I6" s="169" t="s">
        <v>328</v>
      </c>
      <c r="J6" s="171" t="s">
        <v>329</v>
      </c>
      <c r="K6" s="172" t="s">
        <v>330</v>
      </c>
      <c r="L6" s="173" t="s">
        <v>331</v>
      </c>
    </row>
    <row r="7" spans="1:12" x14ac:dyDescent="0.25">
      <c r="B7" s="174">
        <v>2014</v>
      </c>
      <c r="C7" s="175">
        <v>23.37698743899999</v>
      </c>
      <c r="D7" s="176">
        <v>0.12333699949999977</v>
      </c>
      <c r="E7" s="175">
        <v>43.772064110000002</v>
      </c>
      <c r="F7" s="176">
        <v>2.5527940583000004</v>
      </c>
      <c r="G7" s="175">
        <v>66.345753274000003</v>
      </c>
      <c r="H7" s="176">
        <v>4.0249668036999999</v>
      </c>
      <c r="I7" s="175">
        <v>133.49480482299998</v>
      </c>
      <c r="J7" s="176">
        <v>6.7010978615000001</v>
      </c>
      <c r="K7" s="177">
        <v>7.8426540000000085</v>
      </c>
      <c r="L7" s="176">
        <v>148.03855668449998</v>
      </c>
    </row>
    <row r="8" spans="1:12" x14ac:dyDescent="0.25">
      <c r="B8" s="174">
        <v>2015</v>
      </c>
      <c r="C8" s="178">
        <v>28.885608706005989</v>
      </c>
      <c r="D8" s="179">
        <v>2.0641374744720005</v>
      </c>
      <c r="E8" s="178">
        <v>46.633882319000001</v>
      </c>
      <c r="F8" s="179">
        <v>3.0326259645000002</v>
      </c>
      <c r="G8" s="178">
        <v>66.250050178999984</v>
      </c>
      <c r="H8" s="179">
        <v>4.7047637880999957</v>
      </c>
      <c r="I8" s="178">
        <v>141.76954120400598</v>
      </c>
      <c r="J8" s="180">
        <v>9.8015272270719969</v>
      </c>
      <c r="K8" s="179">
        <v>7.0048244334658767</v>
      </c>
      <c r="L8" s="179">
        <v>158.57589286454385</v>
      </c>
    </row>
    <row r="9" spans="1:12" x14ac:dyDescent="0.25">
      <c r="B9" s="58">
        <v>2016</v>
      </c>
      <c r="C9" s="181">
        <v>29.304490069920003</v>
      </c>
      <c r="D9" s="182">
        <v>2.4931759888300009</v>
      </c>
      <c r="E9" s="181">
        <v>46.292189732619995</v>
      </c>
      <c r="F9" s="182">
        <v>3.04667889116</v>
      </c>
      <c r="G9" s="181">
        <v>64.614530498480008</v>
      </c>
      <c r="H9" s="182">
        <v>4.4196570571800002</v>
      </c>
      <c r="I9" s="181">
        <v>140.21121030102</v>
      </c>
      <c r="J9" s="183">
        <v>9.9595119371700012</v>
      </c>
      <c r="K9" s="182">
        <v>7.19247643156001</v>
      </c>
      <c r="L9" s="182">
        <v>157.36319866975001</v>
      </c>
    </row>
    <row r="10" spans="1:12" x14ac:dyDescent="0.25">
      <c r="B10" s="58">
        <v>2017</v>
      </c>
      <c r="C10" s="181">
        <v>22.485804746419998</v>
      </c>
      <c r="D10" s="182">
        <v>1.9721502631200003</v>
      </c>
      <c r="E10" s="181">
        <v>48.861820276400003</v>
      </c>
      <c r="F10" s="182">
        <v>3.4346672271900003</v>
      </c>
      <c r="G10" s="181">
        <v>64.851236017559984</v>
      </c>
      <c r="H10" s="182">
        <v>3.7838994893399982</v>
      </c>
      <c r="I10" s="181">
        <v>136.19886104038</v>
      </c>
      <c r="J10" s="183">
        <v>9.1907159716999995</v>
      </c>
      <c r="K10" s="182">
        <v>7.7252305372481596</v>
      </c>
      <c r="L10" s="182">
        <v>153.11480754932816</v>
      </c>
    </row>
    <row r="11" spans="1:12" x14ac:dyDescent="0.25">
      <c r="B11" s="58">
        <v>2018</v>
      </c>
      <c r="C11" s="181">
        <v>23.121650073189997</v>
      </c>
      <c r="D11" s="182">
        <v>0.79962846715000024</v>
      </c>
      <c r="E11" s="181">
        <v>50.107979031330004</v>
      </c>
      <c r="F11" s="182">
        <v>4.7261303702400008</v>
      </c>
      <c r="G11" s="181">
        <v>64.917517778440001</v>
      </c>
      <c r="H11" s="182">
        <v>3.8279292192400001</v>
      </c>
      <c r="I11" s="181">
        <v>138.14714688295999</v>
      </c>
      <c r="J11" s="183">
        <v>9.353688056630002</v>
      </c>
      <c r="K11" s="182">
        <v>7.6321239582276199</v>
      </c>
      <c r="L11" s="182">
        <v>155.13295889781762</v>
      </c>
    </row>
    <row r="12" spans="1:12" x14ac:dyDescent="0.25">
      <c r="B12" s="58">
        <v>2019</v>
      </c>
      <c r="C12" s="181">
        <v>23.615865970630001</v>
      </c>
      <c r="D12" s="182">
        <v>0.87751281101000012</v>
      </c>
      <c r="E12" s="181">
        <v>49.753572559830005</v>
      </c>
      <c r="F12" s="182">
        <v>4.8049121052699997</v>
      </c>
      <c r="G12" s="181">
        <v>65.985289602339989</v>
      </c>
      <c r="H12" s="182">
        <v>3.6203137675399999</v>
      </c>
      <c r="I12" s="181">
        <v>139.35472813280001</v>
      </c>
      <c r="J12" s="183">
        <v>9.3027386838199995</v>
      </c>
      <c r="K12" s="182">
        <v>7.2672248483408914</v>
      </c>
      <c r="L12" s="182">
        <v>155.9246916649609</v>
      </c>
    </row>
    <row r="13" spans="1:12" x14ac:dyDescent="0.25">
      <c r="B13" s="58">
        <v>2020</v>
      </c>
      <c r="C13" s="181">
        <v>18.363098508959997</v>
      </c>
      <c r="D13" s="182">
        <v>1.03456560131</v>
      </c>
      <c r="E13" s="181">
        <v>49.777463614660007</v>
      </c>
      <c r="F13" s="182">
        <v>4.6034194477000003</v>
      </c>
      <c r="G13" s="181">
        <v>67.197751116879999</v>
      </c>
      <c r="H13" s="182">
        <v>3.59135752162</v>
      </c>
      <c r="I13" s="181">
        <v>135.33831324050001</v>
      </c>
      <c r="J13" s="183">
        <v>9.2293425706299992</v>
      </c>
      <c r="K13" s="182">
        <v>5.7288972356606012</v>
      </c>
      <c r="L13" s="182">
        <v>150.29655304679062</v>
      </c>
    </row>
    <row r="14" spans="1:12" x14ac:dyDescent="0.25">
      <c r="B14" s="61">
        <v>2021</v>
      </c>
      <c r="C14" s="184">
        <v>25.916066396260003</v>
      </c>
      <c r="D14" s="185">
        <v>2.8641720375299999</v>
      </c>
      <c r="E14" s="184">
        <v>53.923858099579995</v>
      </c>
      <c r="F14" s="185">
        <v>5.7591391159099992</v>
      </c>
      <c r="G14" s="184">
        <v>66.942886672089998</v>
      </c>
      <c r="H14" s="185">
        <v>3.6641099698599997</v>
      </c>
      <c r="I14" s="184">
        <v>146.78281116792999</v>
      </c>
      <c r="J14" s="186">
        <v>12.2874211233</v>
      </c>
      <c r="K14" s="185">
        <v>5.1797649698770618</v>
      </c>
      <c r="L14" s="185">
        <v>164.24999726110704</v>
      </c>
    </row>
    <row r="15" spans="1:12" x14ac:dyDescent="0.25">
      <c r="B15" s="61">
        <v>2021</v>
      </c>
      <c r="C15" s="184">
        <v>25.916066399999998</v>
      </c>
      <c r="D15" s="185">
        <v>2.8641720369999999</v>
      </c>
      <c r="E15" s="184">
        <v>53.923858099999997</v>
      </c>
      <c r="F15" s="185">
        <v>5.7591391160000001</v>
      </c>
      <c r="G15" s="184">
        <v>66.942886669999993</v>
      </c>
      <c r="H15" s="185">
        <v>3.6641099700000002</v>
      </c>
      <c r="I15" s="184">
        <v>146.78281117</v>
      </c>
      <c r="J15" s="186">
        <v>12.287421123</v>
      </c>
      <c r="K15" s="185">
        <v>5.1797649698770618</v>
      </c>
      <c r="L15" s="185">
        <v>164.24999726110704</v>
      </c>
    </row>
  </sheetData>
  <hyperlinks>
    <hyperlink ref="A1" location="Sommaire!A1" display="Retour sommaire"/>
  </hyperlinks>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5"/>
  <dimension ref="A1:T15"/>
  <sheetViews>
    <sheetView showGridLines="0" workbookViewId="0"/>
  </sheetViews>
  <sheetFormatPr baseColWidth="10" defaultRowHeight="15" x14ac:dyDescent="0.25"/>
  <cols>
    <col min="2" max="2" width="31.5703125" customWidth="1"/>
    <col min="3" max="3" width="9.5703125" bestFit="1" customWidth="1"/>
    <col min="4" max="4" width="11.140625" bestFit="1" customWidth="1"/>
    <col min="5" max="5" width="13.42578125" customWidth="1"/>
    <col min="6" max="6" width="9.5703125" bestFit="1" customWidth="1"/>
    <col min="7" max="7" width="11.140625" bestFit="1" customWidth="1"/>
    <col min="8" max="8" width="13.42578125" customWidth="1"/>
    <col min="9" max="9" width="9.5703125" bestFit="1" customWidth="1"/>
    <col min="10" max="10" width="11.140625" bestFit="1" customWidth="1"/>
    <col min="11" max="11" width="13.42578125" customWidth="1"/>
    <col min="12" max="12" width="9.5703125" bestFit="1" customWidth="1"/>
    <col min="13" max="13" width="11.140625" bestFit="1" customWidth="1"/>
    <col min="14" max="14" width="13.42578125" customWidth="1"/>
    <col min="15" max="15" width="9.5703125" bestFit="1" customWidth="1"/>
    <col min="16" max="16" width="11.140625" bestFit="1" customWidth="1"/>
    <col min="17" max="17" width="13.42578125" customWidth="1"/>
    <col min="18" max="18" width="9.5703125" bestFit="1" customWidth="1"/>
    <col min="19" max="19" width="11.140625" bestFit="1" customWidth="1"/>
    <col min="20" max="20" width="13.42578125" customWidth="1"/>
  </cols>
  <sheetData>
    <row r="1" spans="1:20" x14ac:dyDescent="0.25">
      <c r="A1" s="2" t="s">
        <v>0</v>
      </c>
    </row>
    <row r="2" spans="1:20" ht="23.25" x14ac:dyDescent="0.35">
      <c r="B2" s="3" t="s">
        <v>37</v>
      </c>
    </row>
    <row r="3" spans="1:20" x14ac:dyDescent="0.25">
      <c r="B3" s="4" t="s">
        <v>685</v>
      </c>
    </row>
    <row r="6" spans="1:20" x14ac:dyDescent="0.25">
      <c r="B6" s="616" t="s">
        <v>317</v>
      </c>
      <c r="C6" s="1750">
        <v>2021</v>
      </c>
      <c r="D6" s="1751"/>
      <c r="E6" s="1751"/>
      <c r="F6" s="1751"/>
      <c r="G6" s="1751"/>
      <c r="H6" s="1751"/>
      <c r="I6" s="1751"/>
      <c r="J6" s="1751"/>
      <c r="K6" s="1752"/>
      <c r="L6" s="1750">
        <v>2020</v>
      </c>
      <c r="M6" s="1751"/>
      <c r="N6" s="1751"/>
      <c r="O6" s="1751"/>
      <c r="P6" s="1751"/>
      <c r="Q6" s="1751"/>
      <c r="R6" s="1751"/>
      <c r="S6" s="1751"/>
      <c r="T6" s="1752"/>
    </row>
    <row r="7" spans="1:20" x14ac:dyDescent="0.25">
      <c r="B7" s="348"/>
      <c r="C7" s="1753" t="s">
        <v>497</v>
      </c>
      <c r="D7" s="1754"/>
      <c r="E7" s="1755"/>
      <c r="F7" s="1753" t="s">
        <v>300</v>
      </c>
      <c r="G7" s="1754"/>
      <c r="H7" s="1755"/>
      <c r="I7" s="1753" t="s">
        <v>214</v>
      </c>
      <c r="J7" s="1754"/>
      <c r="K7" s="1755"/>
      <c r="L7" s="1753" t="s">
        <v>497</v>
      </c>
      <c r="M7" s="1754"/>
      <c r="N7" s="1755"/>
      <c r="O7" s="1753" t="s">
        <v>300</v>
      </c>
      <c r="P7" s="1754"/>
      <c r="Q7" s="1755"/>
      <c r="R7" s="1753" t="s">
        <v>214</v>
      </c>
      <c r="S7" s="1754"/>
      <c r="T7" s="1755"/>
    </row>
    <row r="8" spans="1:20" x14ac:dyDescent="0.25">
      <c r="B8" s="616"/>
      <c r="C8" s="1758" t="s">
        <v>568</v>
      </c>
      <c r="D8" s="1759"/>
      <c r="E8" s="1760" t="s">
        <v>569</v>
      </c>
      <c r="F8" s="1758" t="s">
        <v>568</v>
      </c>
      <c r="G8" s="1759"/>
      <c r="H8" s="1760" t="s">
        <v>569</v>
      </c>
      <c r="I8" s="1758" t="s">
        <v>568</v>
      </c>
      <c r="J8" s="1759"/>
      <c r="K8" s="1756" t="s">
        <v>569</v>
      </c>
      <c r="L8" s="1758" t="s">
        <v>568</v>
      </c>
      <c r="M8" s="1759"/>
      <c r="N8" s="1760" t="s">
        <v>569</v>
      </c>
      <c r="O8" s="1758" t="s">
        <v>568</v>
      </c>
      <c r="P8" s="1759"/>
      <c r="Q8" s="1760" t="s">
        <v>569</v>
      </c>
      <c r="R8" s="1758" t="s">
        <v>568</v>
      </c>
      <c r="S8" s="1759"/>
      <c r="T8" s="1756" t="s">
        <v>569</v>
      </c>
    </row>
    <row r="9" spans="1:20" ht="42" customHeight="1" x14ac:dyDescent="0.25">
      <c r="B9" s="617"/>
      <c r="C9" s="618" t="s">
        <v>570</v>
      </c>
      <c r="D9" s="618" t="s">
        <v>571</v>
      </c>
      <c r="E9" s="1761"/>
      <c r="F9" s="618" t="s">
        <v>570</v>
      </c>
      <c r="G9" s="618" t="s">
        <v>571</v>
      </c>
      <c r="H9" s="1761"/>
      <c r="I9" s="618" t="s">
        <v>570</v>
      </c>
      <c r="J9" s="618" t="s">
        <v>571</v>
      </c>
      <c r="K9" s="1757"/>
      <c r="L9" s="618" t="s">
        <v>570</v>
      </c>
      <c r="M9" s="618" t="s">
        <v>571</v>
      </c>
      <c r="N9" s="1761"/>
      <c r="O9" s="618" t="s">
        <v>570</v>
      </c>
      <c r="P9" s="618" t="s">
        <v>571</v>
      </c>
      <c r="Q9" s="1761"/>
      <c r="R9" s="618" t="s">
        <v>570</v>
      </c>
      <c r="S9" s="618" t="s">
        <v>571</v>
      </c>
      <c r="T9" s="1757"/>
    </row>
    <row r="10" spans="1:20" x14ac:dyDescent="0.25">
      <c r="B10" s="619" t="s">
        <v>572</v>
      </c>
      <c r="C10" s="620">
        <v>141.19757928094</v>
      </c>
      <c r="D10" s="620">
        <v>387.98974658961998</v>
      </c>
      <c r="E10" s="621">
        <v>0.73318034582809122</v>
      </c>
      <c r="F10" s="620">
        <v>8.2494471122299995</v>
      </c>
      <c r="G10" s="620">
        <v>43.317191576410004</v>
      </c>
      <c r="H10" s="621">
        <v>0.84002356325685168</v>
      </c>
      <c r="I10" s="620">
        <v>149.44702639317001</v>
      </c>
      <c r="J10" s="620">
        <v>431.30693816602997</v>
      </c>
      <c r="K10" s="621">
        <v>0.74266722999196</v>
      </c>
      <c r="L10" s="620">
        <v>162.93567624436</v>
      </c>
      <c r="M10" s="620">
        <v>497.54989028989996</v>
      </c>
      <c r="N10" s="621">
        <v>0.75330925534175408</v>
      </c>
      <c r="O10" s="620">
        <v>12.393682510049999</v>
      </c>
      <c r="P10" s="620">
        <v>60.912794100569997</v>
      </c>
      <c r="Q10" s="621">
        <v>0.8309333215415442</v>
      </c>
      <c r="R10" s="620">
        <v>175.32935875441001</v>
      </c>
      <c r="S10" s="620">
        <v>558.46268439046992</v>
      </c>
      <c r="T10" s="621">
        <v>0.76106396847397684</v>
      </c>
    </row>
    <row r="11" spans="1:20" x14ac:dyDescent="0.25">
      <c r="B11" s="622" t="s">
        <v>573</v>
      </c>
      <c r="C11" s="623">
        <v>52.093263694980003</v>
      </c>
      <c r="D11" s="623">
        <v>196.36956106480997</v>
      </c>
      <c r="E11" s="624">
        <v>0.79033779501886059</v>
      </c>
      <c r="F11" s="623">
        <v>1.75224061221</v>
      </c>
      <c r="G11" s="623">
        <v>1.8829873667099997</v>
      </c>
      <c r="H11" s="624">
        <v>0.51798329503103735</v>
      </c>
      <c r="I11" s="623">
        <v>53.845504307190005</v>
      </c>
      <c r="J11" s="623">
        <v>198.25254843151998</v>
      </c>
      <c r="K11" s="624">
        <v>0.78641047115505169</v>
      </c>
      <c r="L11" s="623">
        <v>43.537492807100008</v>
      </c>
      <c r="M11" s="623">
        <v>163.67708910177998</v>
      </c>
      <c r="N11" s="624">
        <v>0.78989175179647786</v>
      </c>
      <c r="O11" s="623">
        <v>0.92104125303000006</v>
      </c>
      <c r="P11" s="623">
        <v>0.85518772149</v>
      </c>
      <c r="Q11" s="624">
        <v>0.48146254438907687</v>
      </c>
      <c r="R11" s="623">
        <v>44.458534060130006</v>
      </c>
      <c r="S11" s="623">
        <v>164.53227682327</v>
      </c>
      <c r="T11" s="624">
        <v>0.78727038824240803</v>
      </c>
    </row>
    <row r="12" spans="1:20" x14ac:dyDescent="0.25">
      <c r="B12" s="619" t="s">
        <v>503</v>
      </c>
      <c r="C12" s="620">
        <v>222.45597759814001</v>
      </c>
      <c r="D12" s="620">
        <v>520.66657202023998</v>
      </c>
      <c r="E12" s="625">
        <v>0.70064698250325053</v>
      </c>
      <c r="F12" s="620">
        <v>9.2975287808599987</v>
      </c>
      <c r="G12" s="620">
        <v>58.513971512690006</v>
      </c>
      <c r="H12" s="625">
        <v>0.86289156351633833</v>
      </c>
      <c r="I12" s="620">
        <v>231.75350637900002</v>
      </c>
      <c r="J12" s="620">
        <v>579.18054353292996</v>
      </c>
      <c r="K12" s="625">
        <v>0.71421411346068253</v>
      </c>
      <c r="L12" s="620">
        <v>231.08210625708998</v>
      </c>
      <c r="M12" s="620">
        <v>559.67979196820988</v>
      </c>
      <c r="N12" s="625">
        <v>0.70777283683532854</v>
      </c>
      <c r="O12" s="620">
        <v>11.053107768909999</v>
      </c>
      <c r="P12" s="620">
        <v>65.069003897550004</v>
      </c>
      <c r="Q12" s="625">
        <v>0.85479767275321028</v>
      </c>
      <c r="R12" s="620">
        <v>242.13521402599997</v>
      </c>
      <c r="S12" s="620">
        <v>624.74879586575992</v>
      </c>
      <c r="T12" s="625">
        <v>0.72068326181696063</v>
      </c>
    </row>
    <row r="13" spans="1:20" x14ac:dyDescent="0.25">
      <c r="B13" s="626" t="s">
        <v>574</v>
      </c>
      <c r="C13" s="623">
        <v>3087.90203061278</v>
      </c>
      <c r="D13" s="623">
        <v>1752.7794834629308</v>
      </c>
      <c r="E13" s="624">
        <v>0.36209353545904782</v>
      </c>
      <c r="F13" s="623">
        <v>152.38305190762</v>
      </c>
      <c r="G13" s="623">
        <v>116.79059470735001</v>
      </c>
      <c r="H13" s="624">
        <v>0.43388569488902828</v>
      </c>
      <c r="I13" s="623">
        <v>3240.2850825204</v>
      </c>
      <c r="J13" s="623">
        <v>1869.5700781702808</v>
      </c>
      <c r="K13" s="624">
        <v>0.36587535641960894</v>
      </c>
      <c r="L13" s="623">
        <v>3687.3709345273205</v>
      </c>
      <c r="M13" s="623">
        <v>1986.7661959672998</v>
      </c>
      <c r="N13" s="624">
        <v>0.3501441981882647</v>
      </c>
      <c r="O13" s="623">
        <v>215.39682025989001</v>
      </c>
      <c r="P13" s="623">
        <v>129.43477952537995</v>
      </c>
      <c r="Q13" s="624">
        <v>0.37535649170777924</v>
      </c>
      <c r="R13" s="623">
        <v>3902.7677547872104</v>
      </c>
      <c r="S13" s="623">
        <v>2116.2009754926798</v>
      </c>
      <c r="T13" s="624">
        <v>0.35158863093051385</v>
      </c>
    </row>
    <row r="14" spans="1:20" ht="30" x14ac:dyDescent="0.25">
      <c r="B14" s="627" t="s">
        <v>575</v>
      </c>
      <c r="C14" s="620">
        <v>832.46259545278997</v>
      </c>
      <c r="D14" s="620">
        <v>323.38512466468001</v>
      </c>
      <c r="E14" s="625">
        <v>0.27978177318359376</v>
      </c>
      <c r="F14" s="620">
        <v>66.702477181020001</v>
      </c>
      <c r="G14" s="620">
        <v>14.193622424179999</v>
      </c>
      <c r="H14" s="625">
        <v>0.17545496622766266</v>
      </c>
      <c r="I14" s="620">
        <v>899.16507263380993</v>
      </c>
      <c r="J14" s="620">
        <v>337.57874708885998</v>
      </c>
      <c r="K14" s="628">
        <v>0.27295769884223831</v>
      </c>
      <c r="L14" s="620" t="s">
        <v>576</v>
      </c>
      <c r="M14" s="620" t="s">
        <v>576</v>
      </c>
      <c r="N14" s="625" t="s">
        <v>576</v>
      </c>
      <c r="O14" s="620" t="s">
        <v>576</v>
      </c>
      <c r="P14" s="620" t="s">
        <v>576</v>
      </c>
      <c r="Q14" s="625" t="s">
        <v>576</v>
      </c>
      <c r="R14" s="620" t="s">
        <v>576</v>
      </c>
      <c r="S14" s="620" t="s">
        <v>576</v>
      </c>
      <c r="T14" s="628" t="s">
        <v>576</v>
      </c>
    </row>
    <row r="15" spans="1:20" x14ac:dyDescent="0.25">
      <c r="B15" s="629" t="s">
        <v>577</v>
      </c>
      <c r="C15" s="630">
        <v>4336.1114466396302</v>
      </c>
      <c r="D15" s="630">
        <v>3181.1904878022806</v>
      </c>
      <c r="E15" s="631">
        <v>0.42318248163307998</v>
      </c>
      <c r="F15" s="630">
        <v>238.38474559394001</v>
      </c>
      <c r="G15" s="630">
        <v>234.69836758734002</v>
      </c>
      <c r="H15" s="631">
        <v>0.49610387910296488</v>
      </c>
      <c r="I15" s="630">
        <v>4574.4961922335697</v>
      </c>
      <c r="J15" s="630">
        <v>3415.8888553896204</v>
      </c>
      <c r="K15" s="632">
        <v>0.42749990582815611</v>
      </c>
      <c r="L15" s="630">
        <v>4124.9262098358704</v>
      </c>
      <c r="M15" s="630">
        <v>3207.6729673271893</v>
      </c>
      <c r="N15" s="631">
        <v>0.4374537445490399</v>
      </c>
      <c r="O15" s="630">
        <v>239.76465179188</v>
      </c>
      <c r="P15" s="630">
        <v>256.27176524498998</v>
      </c>
      <c r="Q15" s="631">
        <v>0.51663901367536391</v>
      </c>
      <c r="R15" s="630">
        <v>4364.6908616277506</v>
      </c>
      <c r="S15" s="630">
        <v>3463.9447325721794</v>
      </c>
      <c r="T15" s="632">
        <v>0.44247106547385379</v>
      </c>
    </row>
  </sheetData>
  <mergeCells count="20">
    <mergeCell ref="T8:T9"/>
    <mergeCell ref="C8:D8"/>
    <mergeCell ref="E8:E9"/>
    <mergeCell ref="F8:G8"/>
    <mergeCell ref="H8:H9"/>
    <mergeCell ref="I8:J8"/>
    <mergeCell ref="K8:K9"/>
    <mergeCell ref="L8:M8"/>
    <mergeCell ref="N8:N9"/>
    <mergeCell ref="O8:P8"/>
    <mergeCell ref="Q8:Q9"/>
    <mergeCell ref="R8:S8"/>
    <mergeCell ref="C6:K6"/>
    <mergeCell ref="L6:T6"/>
    <mergeCell ref="C7:E7"/>
    <mergeCell ref="F7:H7"/>
    <mergeCell ref="I7:K7"/>
    <mergeCell ref="L7:N7"/>
    <mergeCell ref="O7:Q7"/>
    <mergeCell ref="R7:T7"/>
  </mergeCells>
  <hyperlinks>
    <hyperlink ref="A1" location="Sommaire!A1" display="Retour sommaire"/>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6"/>
  <dimension ref="A1:T12"/>
  <sheetViews>
    <sheetView showGridLines="0" workbookViewId="0"/>
  </sheetViews>
  <sheetFormatPr baseColWidth="10" defaultRowHeight="15" x14ac:dyDescent="0.25"/>
  <sheetData>
    <row r="1" spans="1:20" x14ac:dyDescent="0.25">
      <c r="A1" s="2" t="s">
        <v>0</v>
      </c>
    </row>
    <row r="2" spans="1:20" ht="23.25" x14ac:dyDescent="0.35">
      <c r="B2" s="3" t="s">
        <v>39</v>
      </c>
    </row>
    <row r="3" spans="1:20" x14ac:dyDescent="0.25">
      <c r="B3" s="4" t="s">
        <v>685</v>
      </c>
    </row>
    <row r="5" spans="1:20" ht="25.5" x14ac:dyDescent="0.25">
      <c r="B5" s="633" t="s">
        <v>317</v>
      </c>
      <c r="C5" s="1762">
        <v>2021</v>
      </c>
      <c r="D5" s="1763"/>
      <c r="E5" s="1763"/>
      <c r="F5" s="1763"/>
      <c r="G5" s="1763"/>
      <c r="H5" s="1763"/>
      <c r="I5" s="1763"/>
      <c r="J5" s="1763"/>
      <c r="K5" s="1764"/>
      <c r="L5" s="1763">
        <v>2020</v>
      </c>
      <c r="M5" s="1763"/>
      <c r="N5" s="1763"/>
      <c r="O5" s="1763"/>
      <c r="P5" s="1763"/>
      <c r="Q5" s="1763"/>
      <c r="R5" s="1763"/>
      <c r="S5" s="1763"/>
      <c r="T5" s="1763"/>
    </row>
    <row r="6" spans="1:20" x14ac:dyDescent="0.25">
      <c r="B6" s="634"/>
      <c r="C6" s="1765" t="s">
        <v>497</v>
      </c>
      <c r="D6" s="1766"/>
      <c r="E6" s="1767"/>
      <c r="F6" s="1765" t="s">
        <v>300</v>
      </c>
      <c r="G6" s="1766"/>
      <c r="H6" s="1767"/>
      <c r="I6" s="1765" t="s">
        <v>214</v>
      </c>
      <c r="J6" s="1766"/>
      <c r="K6" s="1767"/>
      <c r="L6" s="1765" t="s">
        <v>497</v>
      </c>
      <c r="M6" s="1766"/>
      <c r="N6" s="1767"/>
      <c r="O6" s="1765" t="s">
        <v>300</v>
      </c>
      <c r="P6" s="1766"/>
      <c r="Q6" s="1767"/>
      <c r="R6" s="1765" t="s">
        <v>214</v>
      </c>
      <c r="S6" s="1766"/>
      <c r="T6" s="1766"/>
    </row>
    <row r="7" spans="1:20" x14ac:dyDescent="0.25">
      <c r="B7" s="633"/>
      <c r="C7" s="1770" t="s">
        <v>568</v>
      </c>
      <c r="D7" s="1771"/>
      <c r="E7" s="1772" t="s">
        <v>569</v>
      </c>
      <c r="F7" s="1770" t="s">
        <v>568</v>
      </c>
      <c r="G7" s="1771"/>
      <c r="H7" s="1772" t="s">
        <v>569</v>
      </c>
      <c r="I7" s="1770" t="s">
        <v>568</v>
      </c>
      <c r="J7" s="1771"/>
      <c r="K7" s="1774" t="s">
        <v>569</v>
      </c>
      <c r="L7" s="1770" t="s">
        <v>568</v>
      </c>
      <c r="M7" s="1771"/>
      <c r="N7" s="1772" t="s">
        <v>569</v>
      </c>
      <c r="O7" s="1770" t="s">
        <v>568</v>
      </c>
      <c r="P7" s="1771"/>
      <c r="Q7" s="1772" t="s">
        <v>569</v>
      </c>
      <c r="R7" s="1770" t="s">
        <v>568</v>
      </c>
      <c r="S7" s="1771"/>
      <c r="T7" s="1768" t="s">
        <v>569</v>
      </c>
    </row>
    <row r="8" spans="1:20" ht="34.5" customHeight="1" x14ac:dyDescent="0.25">
      <c r="B8" s="635"/>
      <c r="C8" s="636" t="s">
        <v>570</v>
      </c>
      <c r="D8" s="636" t="s">
        <v>571</v>
      </c>
      <c r="E8" s="1773"/>
      <c r="F8" s="636" t="s">
        <v>570</v>
      </c>
      <c r="G8" s="636" t="s">
        <v>571</v>
      </c>
      <c r="H8" s="1773"/>
      <c r="I8" s="636" t="s">
        <v>570</v>
      </c>
      <c r="J8" s="636" t="s">
        <v>571</v>
      </c>
      <c r="K8" s="1775"/>
      <c r="L8" s="636" t="s">
        <v>570</v>
      </c>
      <c r="M8" s="636" t="s">
        <v>571</v>
      </c>
      <c r="N8" s="1773"/>
      <c r="O8" s="636" t="s">
        <v>570</v>
      </c>
      <c r="P8" s="636" t="s">
        <v>571</v>
      </c>
      <c r="Q8" s="1773"/>
      <c r="R8" s="636" t="s">
        <v>570</v>
      </c>
      <c r="S8" s="636" t="s">
        <v>571</v>
      </c>
      <c r="T8" s="1769"/>
    </row>
    <row r="9" spans="1:20" x14ac:dyDescent="0.25">
      <c r="B9" s="637" t="s">
        <v>572</v>
      </c>
      <c r="C9" s="638">
        <v>127.72801774349001</v>
      </c>
      <c r="D9" s="639">
        <v>401.31982528352</v>
      </c>
      <c r="E9" s="640">
        <v>0.75857000566776911</v>
      </c>
      <c r="F9" s="638">
        <v>8.2124945373999996</v>
      </c>
      <c r="G9" s="639">
        <v>60.726803178119994</v>
      </c>
      <c r="H9" s="640">
        <v>0.88087353933761992</v>
      </c>
      <c r="I9" s="638">
        <v>135.94051228089</v>
      </c>
      <c r="J9" s="639">
        <v>462.04662846164001</v>
      </c>
      <c r="K9" s="640">
        <v>0.77266984017065887</v>
      </c>
      <c r="L9" s="641">
        <v>137.23916916090002</v>
      </c>
      <c r="M9" s="642">
        <v>525.19068431997005</v>
      </c>
      <c r="N9" s="640">
        <v>0.79282460106568364</v>
      </c>
      <c r="O9" s="641">
        <v>14.41884471935</v>
      </c>
      <c r="P9" s="642">
        <v>83.221396234929998</v>
      </c>
      <c r="Q9" s="640">
        <v>0.85232682162161377</v>
      </c>
      <c r="R9" s="638">
        <v>151.65801388025002</v>
      </c>
      <c r="S9" s="639">
        <v>608.41208055490006</v>
      </c>
      <c r="T9" s="643">
        <v>0.80046838444162782</v>
      </c>
    </row>
    <row r="10" spans="1:20" ht="25.5" x14ac:dyDescent="0.25">
      <c r="B10" s="644" t="s">
        <v>578</v>
      </c>
      <c r="C10" s="645">
        <v>40.04310190156</v>
      </c>
      <c r="D10" s="646">
        <v>146.54234922515997</v>
      </c>
      <c r="E10" s="647">
        <v>0.78539000945810811</v>
      </c>
      <c r="F10" s="645">
        <v>3.7041556498199997</v>
      </c>
      <c r="G10" s="646">
        <v>12.573117449690001</v>
      </c>
      <c r="H10" s="647">
        <v>0.77243389435227283</v>
      </c>
      <c r="I10" s="645">
        <v>43.747257551380002</v>
      </c>
      <c r="J10" s="646">
        <v>159.11546667484996</v>
      </c>
      <c r="K10" s="647">
        <v>0.78435043836543572</v>
      </c>
      <c r="L10" s="648">
        <v>34.483823674070003</v>
      </c>
      <c r="M10" s="649">
        <v>127.18204363702998</v>
      </c>
      <c r="N10" s="647">
        <v>0.78669694322233508</v>
      </c>
      <c r="O10" s="648">
        <v>6.1839501569899999</v>
      </c>
      <c r="P10" s="649">
        <v>11.68732660153</v>
      </c>
      <c r="Q10" s="647">
        <v>0.65397267131225822</v>
      </c>
      <c r="R10" s="645">
        <v>40.667773831060003</v>
      </c>
      <c r="S10" s="646">
        <v>138.86937023855998</v>
      </c>
      <c r="T10" s="650">
        <v>0.77348545872329311</v>
      </c>
    </row>
    <row r="11" spans="1:20" x14ac:dyDescent="0.25">
      <c r="B11" s="637" t="s">
        <v>579</v>
      </c>
      <c r="C11" s="651">
        <v>3249.1501807453101</v>
      </c>
      <c r="D11" s="652">
        <v>2070.7772361199604</v>
      </c>
      <c r="E11" s="653">
        <v>0.38924915207586636</v>
      </c>
      <c r="F11" s="651">
        <v>91.248364212719991</v>
      </c>
      <c r="G11" s="652">
        <v>97.358784935800003</v>
      </c>
      <c r="H11" s="653">
        <v>0.5161988046335092</v>
      </c>
      <c r="I11" s="651">
        <v>3340.39854495803</v>
      </c>
      <c r="J11" s="652">
        <v>2168.1360210557605</v>
      </c>
      <c r="K11" s="653">
        <v>0.39359579123503913</v>
      </c>
      <c r="L11" s="654">
        <v>3049.1933484699903</v>
      </c>
      <c r="M11" s="655">
        <v>2004.2851329779805</v>
      </c>
      <c r="N11" s="653">
        <v>0.39661495350895282</v>
      </c>
      <c r="O11" s="654">
        <v>91.946272401459993</v>
      </c>
      <c r="P11" s="655">
        <v>84.168255434769975</v>
      </c>
      <c r="Q11" s="653">
        <v>0.47791773040460683</v>
      </c>
      <c r="R11" s="651">
        <v>3141.1396208714505</v>
      </c>
      <c r="S11" s="652">
        <v>2088.4533884127504</v>
      </c>
      <c r="T11" s="656">
        <v>0.39935294863387599</v>
      </c>
    </row>
    <row r="12" spans="1:20" x14ac:dyDescent="0.25">
      <c r="B12" s="657" t="s">
        <v>580</v>
      </c>
      <c r="C12" s="658">
        <v>3416.9213003903601</v>
      </c>
      <c r="D12" s="658">
        <v>2618.6394106286407</v>
      </c>
      <c r="E12" s="659">
        <v>0.43386845663698548</v>
      </c>
      <c r="F12" s="658">
        <v>103.16501439993999</v>
      </c>
      <c r="G12" s="658">
        <v>170.65870556361</v>
      </c>
      <c r="H12" s="659">
        <v>0.62324295932553697</v>
      </c>
      <c r="I12" s="658">
        <v>3520.0863147903001</v>
      </c>
      <c r="J12" s="658">
        <v>2789.2981161922503</v>
      </c>
      <c r="K12" s="659">
        <v>0.44208720307091465</v>
      </c>
      <c r="L12" s="660">
        <v>3220.9163413049605</v>
      </c>
      <c r="M12" s="660">
        <v>2656.6578609349808</v>
      </c>
      <c r="N12" s="659">
        <v>0.45199903387396279</v>
      </c>
      <c r="O12" s="660">
        <v>112.54906727779999</v>
      </c>
      <c r="P12" s="660">
        <v>179.07697827122996</v>
      </c>
      <c r="Q12" s="659">
        <v>0.61406373334758413</v>
      </c>
      <c r="R12" s="658">
        <v>3333.4654085827606</v>
      </c>
      <c r="S12" s="658">
        <v>2835.7348392062104</v>
      </c>
      <c r="T12" s="661">
        <v>0.4596600410600275</v>
      </c>
    </row>
  </sheetData>
  <mergeCells count="20">
    <mergeCell ref="T7:T8"/>
    <mergeCell ref="C7:D7"/>
    <mergeCell ref="E7:E8"/>
    <mergeCell ref="F7:G7"/>
    <mergeCell ref="H7:H8"/>
    <mergeCell ref="I7:J7"/>
    <mergeCell ref="K7:K8"/>
    <mergeCell ref="L7:M7"/>
    <mergeCell ref="N7:N8"/>
    <mergeCell ref="O7:P7"/>
    <mergeCell ref="Q7:Q8"/>
    <mergeCell ref="R7:S7"/>
    <mergeCell ref="C5:K5"/>
    <mergeCell ref="L5:T5"/>
    <mergeCell ref="C6:E6"/>
    <mergeCell ref="F6:H6"/>
    <mergeCell ref="I6:K6"/>
    <mergeCell ref="L6:N6"/>
    <mergeCell ref="O6:Q6"/>
    <mergeCell ref="R6:T6"/>
  </mergeCells>
  <hyperlinks>
    <hyperlink ref="A1" location="Sommaire!A1" display="Retour sommaire"/>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7"/>
  <dimension ref="A1:AF34"/>
  <sheetViews>
    <sheetView showGridLines="0" workbookViewId="0"/>
  </sheetViews>
  <sheetFormatPr baseColWidth="10" defaultRowHeight="15" x14ac:dyDescent="0.25"/>
  <cols>
    <col min="3" max="3" width="40.5703125" customWidth="1"/>
    <col min="4" max="30" width="5.42578125" bestFit="1" customWidth="1"/>
    <col min="31" max="32" width="6.42578125" bestFit="1" customWidth="1"/>
  </cols>
  <sheetData>
    <row r="1" spans="1:2" x14ac:dyDescent="0.25">
      <c r="A1" s="2" t="s">
        <v>0</v>
      </c>
    </row>
    <row r="2" spans="1:2" ht="23.25" x14ac:dyDescent="0.35">
      <c r="B2" s="3" t="s">
        <v>41</v>
      </c>
    </row>
    <row r="3" spans="1:2" x14ac:dyDescent="0.25">
      <c r="B3" s="4" t="s">
        <v>686</v>
      </c>
    </row>
    <row r="28" spans="3:32" x14ac:dyDescent="0.25">
      <c r="C28" s="187" t="s">
        <v>317</v>
      </c>
      <c r="D28" s="188">
        <v>1993</v>
      </c>
      <c r="E28" s="188">
        <v>1994</v>
      </c>
      <c r="F28" s="188">
        <v>1995</v>
      </c>
      <c r="G28" s="188">
        <v>1996</v>
      </c>
      <c r="H28" s="188">
        <v>1997</v>
      </c>
      <c r="I28" s="188">
        <v>1998</v>
      </c>
      <c r="J28" s="188">
        <v>1999</v>
      </c>
      <c r="K28" s="188">
        <v>2000</v>
      </c>
      <c r="L28" s="188">
        <v>2001</v>
      </c>
      <c r="M28" s="188">
        <v>2002</v>
      </c>
      <c r="N28" s="188">
        <v>2003</v>
      </c>
      <c r="O28" s="188">
        <v>2004</v>
      </c>
      <c r="P28" s="188">
        <v>2005</v>
      </c>
      <c r="Q28" s="189">
        <v>2006</v>
      </c>
      <c r="R28" s="189">
        <v>2007</v>
      </c>
      <c r="S28" s="189">
        <v>2008</v>
      </c>
      <c r="T28" s="189">
        <v>2009</v>
      </c>
      <c r="U28" s="189">
        <v>2010</v>
      </c>
      <c r="V28" s="189">
        <v>2011</v>
      </c>
      <c r="W28" s="189">
        <v>2012</v>
      </c>
      <c r="X28" s="189">
        <v>2013</v>
      </c>
      <c r="Y28" s="189">
        <v>2014</v>
      </c>
      <c r="Z28" s="189">
        <v>2015</v>
      </c>
      <c r="AA28" s="189">
        <v>2016</v>
      </c>
      <c r="AB28" s="189">
        <v>2017</v>
      </c>
      <c r="AC28" s="189">
        <v>2018</v>
      </c>
      <c r="AD28" s="189">
        <v>2019</v>
      </c>
      <c r="AE28" s="189">
        <v>2020</v>
      </c>
      <c r="AF28" s="189">
        <v>2021</v>
      </c>
    </row>
    <row r="29" spans="3:32" x14ac:dyDescent="0.25">
      <c r="C29" s="190" t="s">
        <v>332</v>
      </c>
      <c r="D29" s="191">
        <v>811.05153399999995</v>
      </c>
      <c r="E29" s="191">
        <v>789.98969599999998</v>
      </c>
      <c r="F29" s="191">
        <v>798.24248399999988</v>
      </c>
      <c r="G29" s="191">
        <v>769.67968299999995</v>
      </c>
      <c r="H29" s="191">
        <v>801.35843299999988</v>
      </c>
      <c r="I29" s="191">
        <v>791.11491799999999</v>
      </c>
      <c r="J29" s="191">
        <v>871.92824300000007</v>
      </c>
      <c r="K29" s="191">
        <v>835.96110299999998</v>
      </c>
      <c r="L29" s="191">
        <v>968.83874600000001</v>
      </c>
      <c r="M29" s="191">
        <v>962.13556600000004</v>
      </c>
      <c r="N29" s="191">
        <v>952.221498</v>
      </c>
      <c r="O29" s="191">
        <v>1017.704289</v>
      </c>
      <c r="P29" s="191">
        <v>1045.706539</v>
      </c>
      <c r="Q29" s="191">
        <v>1170.1955090000001</v>
      </c>
      <c r="R29" s="191">
        <v>1427.589608</v>
      </c>
      <c r="S29" s="191">
        <v>1654.9172319999998</v>
      </c>
      <c r="T29" s="191">
        <v>1726.5104549999999</v>
      </c>
      <c r="U29" s="191">
        <v>1684.2310520259998</v>
      </c>
      <c r="V29" s="191">
        <v>1957.7063554192227</v>
      </c>
      <c r="W29" s="191">
        <v>1995.1437553637895</v>
      </c>
      <c r="X29" s="191">
        <v>1962.2058474157755</v>
      </c>
      <c r="Y29" s="191">
        <v>1957.9841723509026</v>
      </c>
      <c r="Z29" s="191">
        <v>2012.513971319192</v>
      </c>
      <c r="AA29" s="191">
        <v>2052.8603402437302</v>
      </c>
      <c r="AB29" s="191">
        <v>2284.5631231324724</v>
      </c>
      <c r="AC29" s="191">
        <v>2318.441675019053</v>
      </c>
      <c r="AD29" s="191">
        <v>2400.0732260405011</v>
      </c>
      <c r="AE29" s="191">
        <v>3021.7131137809333</v>
      </c>
      <c r="AF29" s="191">
        <v>3459.2046026614435</v>
      </c>
    </row>
    <row r="30" spans="3:32" x14ac:dyDescent="0.25">
      <c r="C30" s="192" t="s">
        <v>333</v>
      </c>
      <c r="D30" s="191">
        <v>953.35825499999999</v>
      </c>
      <c r="E30" s="191">
        <v>946.63235699999996</v>
      </c>
      <c r="F30" s="191">
        <v>967.301152</v>
      </c>
      <c r="G30" s="191">
        <v>964.64831700000002</v>
      </c>
      <c r="H30" s="191">
        <v>1007.514779</v>
      </c>
      <c r="I30" s="191">
        <v>1025.589444</v>
      </c>
      <c r="J30" s="191">
        <v>1101.103488</v>
      </c>
      <c r="K30" s="191">
        <v>1211.334836</v>
      </c>
      <c r="L30" s="191">
        <v>1278.520078</v>
      </c>
      <c r="M30" s="191">
        <v>1290.551541</v>
      </c>
      <c r="N30" s="191">
        <v>1321.9946459999999</v>
      </c>
      <c r="O30" s="191">
        <v>1435.7054950000002</v>
      </c>
      <c r="P30" s="191">
        <v>1647.5473919999999</v>
      </c>
      <c r="Q30" s="191">
        <v>1844.037392</v>
      </c>
      <c r="R30" s="191">
        <v>2141.7656579999998</v>
      </c>
      <c r="S30" s="191">
        <v>2288.4181309999999</v>
      </c>
      <c r="T30" s="191">
        <v>2218.1858999999999</v>
      </c>
      <c r="U30" s="191">
        <v>2393</v>
      </c>
      <c r="V30" s="191">
        <v>2433.793318256789</v>
      </c>
      <c r="W30" s="191">
        <v>2408.7587898637653</v>
      </c>
      <c r="X30" s="191">
        <v>2385.5812452098044</v>
      </c>
      <c r="Y30" s="191">
        <v>2410.597662154531</v>
      </c>
      <c r="Z30" s="191">
        <v>2484.3907728935374</v>
      </c>
      <c r="AA30" s="191">
        <v>2620.3112514705799</v>
      </c>
      <c r="AB30" s="191">
        <v>2749.3400023823233</v>
      </c>
      <c r="AC30" s="193">
        <v>2947.0358948749781</v>
      </c>
      <c r="AD30" s="191">
        <v>3109.8626192111642</v>
      </c>
      <c r="AE30" s="191">
        <v>3301.1965163183017</v>
      </c>
      <c r="AF30" s="191">
        <v>3512.2123185724377</v>
      </c>
    </row>
    <row r="31" spans="3:32" x14ac:dyDescent="0.25">
      <c r="C31" s="192" t="s">
        <v>334</v>
      </c>
      <c r="D31" s="191">
        <v>430.94664299999999</v>
      </c>
      <c r="E31" s="191">
        <v>484.42377199999999</v>
      </c>
      <c r="F31" s="191">
        <v>572.13134400000001</v>
      </c>
      <c r="G31" s="191">
        <v>774.08926100000008</v>
      </c>
      <c r="H31" s="191">
        <v>908.27240700000004</v>
      </c>
      <c r="I31" s="191">
        <v>912.36339099999998</v>
      </c>
      <c r="J31" s="191">
        <v>1026.4686409999999</v>
      </c>
      <c r="K31" s="191">
        <v>987.28375899999992</v>
      </c>
      <c r="L31" s="191">
        <v>1075.8828119999998</v>
      </c>
      <c r="M31" s="191">
        <v>1070.3619630000001</v>
      </c>
      <c r="N31" s="191">
        <v>1185.6722080000002</v>
      </c>
      <c r="O31" s="191">
        <v>1382.7904979999998</v>
      </c>
      <c r="P31" s="191">
        <v>1898.794967</v>
      </c>
      <c r="Q31" s="191">
        <v>2203.1254859999999</v>
      </c>
      <c r="R31" s="191">
        <v>2539.9238580000001</v>
      </c>
      <c r="S31" s="191">
        <v>2509.4509900000003</v>
      </c>
      <c r="T31" s="191">
        <v>2223.9782999999998</v>
      </c>
      <c r="U31" s="191">
        <v>2303.169318147</v>
      </c>
      <c r="V31" s="191">
        <v>2251.4735217000766</v>
      </c>
      <c r="W31" s="191">
        <v>2176.5402834957008</v>
      </c>
      <c r="X31" s="191">
        <v>2195.7632100228739</v>
      </c>
      <c r="Y31" s="191">
        <v>2585.8481227925308</v>
      </c>
      <c r="Z31" s="191">
        <v>2507.0186032962492</v>
      </c>
      <c r="AA31" s="191">
        <v>2493.7056274806846</v>
      </c>
      <c r="AB31" s="191">
        <v>2362.4647083431705</v>
      </c>
      <c r="AC31" s="191">
        <v>2945.7359938781478</v>
      </c>
      <c r="AD31" s="191">
        <v>3240.5099633348491</v>
      </c>
      <c r="AE31" s="191">
        <v>3534.8964145295263</v>
      </c>
      <c r="AF31" s="191">
        <v>3405.2365777570649</v>
      </c>
    </row>
    <row r="32" spans="3:32" x14ac:dyDescent="0.25">
      <c r="C32" s="192" t="s">
        <v>335</v>
      </c>
      <c r="D32" s="191">
        <v>166.98409599999999</v>
      </c>
      <c r="E32" s="191">
        <v>165.17460299999999</v>
      </c>
      <c r="F32" s="191">
        <v>175.94445499999998</v>
      </c>
      <c r="G32" s="191">
        <v>160.671516</v>
      </c>
      <c r="H32" s="191">
        <v>164.18410399999999</v>
      </c>
      <c r="I32" s="191">
        <v>173.32486499999999</v>
      </c>
      <c r="J32" s="191">
        <v>215.09742199999999</v>
      </c>
      <c r="K32" s="191">
        <v>234.67325599999998</v>
      </c>
      <c r="L32" s="191">
        <v>257.74106999999998</v>
      </c>
      <c r="M32" s="191">
        <v>282.37117899999998</v>
      </c>
      <c r="N32" s="191">
        <v>307.37945200000001</v>
      </c>
      <c r="O32" s="191">
        <v>325.00747899999999</v>
      </c>
      <c r="P32" s="191">
        <v>342.62193099999996</v>
      </c>
      <c r="Q32" s="191">
        <v>411.07880299999999</v>
      </c>
      <c r="R32" s="191">
        <v>429.82706999999999</v>
      </c>
      <c r="S32" s="191">
        <v>457.49013100000002</v>
      </c>
      <c r="T32" s="191">
        <v>481.374596</v>
      </c>
      <c r="U32" s="191">
        <v>496.37316273600004</v>
      </c>
      <c r="V32" s="191">
        <v>490.48174975367249</v>
      </c>
      <c r="W32" s="191">
        <v>485.37037538308886</v>
      </c>
      <c r="X32" s="191">
        <v>445.72270311362269</v>
      </c>
      <c r="Y32" s="191">
        <v>450.64125402803313</v>
      </c>
      <c r="Z32" s="191">
        <v>466.99635636349382</v>
      </c>
      <c r="AA32" s="191">
        <v>495.84800457056019</v>
      </c>
      <c r="AB32" s="191">
        <v>507.11629711331295</v>
      </c>
      <c r="AC32" s="191">
        <v>520.91322648273388</v>
      </c>
      <c r="AD32" s="191">
        <v>530.68304926374515</v>
      </c>
      <c r="AE32" s="191">
        <v>554.40393081077809</v>
      </c>
      <c r="AF32" s="191">
        <v>584.28500463250111</v>
      </c>
    </row>
    <row r="33" spans="3:32" x14ac:dyDescent="0.25">
      <c r="C33" s="192" t="s">
        <v>336</v>
      </c>
      <c r="D33" s="191">
        <v>99.230623000000008</v>
      </c>
      <c r="E33" s="191">
        <v>100.15672000000001</v>
      </c>
      <c r="F33" s="191">
        <v>114.61141000000001</v>
      </c>
      <c r="G33" s="191">
        <v>128.399597</v>
      </c>
      <c r="H33" s="191">
        <v>151.53001399999999</v>
      </c>
      <c r="I33" s="191">
        <v>149.89237400000002</v>
      </c>
      <c r="J33" s="191">
        <v>178.63939999999999</v>
      </c>
      <c r="K33" s="191">
        <v>182.81665900000002</v>
      </c>
      <c r="L33" s="191">
        <v>201.737548</v>
      </c>
      <c r="M33" s="191">
        <v>187.86604800000001</v>
      </c>
      <c r="N33" s="191">
        <v>192.80009799999999</v>
      </c>
      <c r="O33" s="191">
        <v>229.038309</v>
      </c>
      <c r="P33" s="191">
        <v>340.41589600000003</v>
      </c>
      <c r="Q33" s="191">
        <v>412.163251</v>
      </c>
      <c r="R33" s="191">
        <v>521.80006800000001</v>
      </c>
      <c r="S33" s="191">
        <v>752.06797400000005</v>
      </c>
      <c r="T33" s="191">
        <v>858.04714200000001</v>
      </c>
      <c r="U33" s="191">
        <v>953.48328439500051</v>
      </c>
      <c r="V33" s="191">
        <v>1215.4971873959616</v>
      </c>
      <c r="W33" s="191">
        <v>1324.3196093265472</v>
      </c>
      <c r="X33" s="191">
        <v>970.48360927047281</v>
      </c>
      <c r="Y33" s="191">
        <v>1078.7961316778126</v>
      </c>
      <c r="Z33" s="191">
        <v>1003.5375440524782</v>
      </c>
      <c r="AA33" s="191">
        <v>1029.5101244058169</v>
      </c>
      <c r="AB33" s="191">
        <v>930.06839057922252</v>
      </c>
      <c r="AC33" s="191">
        <v>610.80107827077472</v>
      </c>
      <c r="AD33" s="191">
        <v>633.54178461374954</v>
      </c>
      <c r="AE33" s="191">
        <v>710.16373262336492</v>
      </c>
      <c r="AF33" s="191">
        <v>652.62853344662165</v>
      </c>
    </row>
    <row r="34" spans="3:32" x14ac:dyDescent="0.25">
      <c r="C34" s="194" t="s">
        <v>214</v>
      </c>
      <c r="D34" s="195">
        <v>2461.5711509999996</v>
      </c>
      <c r="E34" s="195">
        <v>2486.377148</v>
      </c>
      <c r="F34" s="195">
        <v>2628.2308449999996</v>
      </c>
      <c r="G34" s="195">
        <v>2797.488374</v>
      </c>
      <c r="H34" s="195">
        <v>3032.8597369999998</v>
      </c>
      <c r="I34" s="195">
        <v>3052.2849919999999</v>
      </c>
      <c r="J34" s="195">
        <v>3393.2371939999998</v>
      </c>
      <c r="K34" s="195">
        <v>3452.0696130000001</v>
      </c>
      <c r="L34" s="195">
        <v>3782.7202539999998</v>
      </c>
      <c r="M34" s="195">
        <v>3793.2862969999996</v>
      </c>
      <c r="N34" s="195">
        <v>3960.0679020000002</v>
      </c>
      <c r="O34" s="195">
        <v>4390.2460700000001</v>
      </c>
      <c r="P34" s="195">
        <v>5275.0867250000001</v>
      </c>
      <c r="Q34" s="195">
        <v>6040.6004410000005</v>
      </c>
      <c r="R34" s="195">
        <v>7060.9062620000004</v>
      </c>
      <c r="S34" s="195">
        <v>7662.3444579999996</v>
      </c>
      <c r="T34" s="195">
        <v>7508.0963929999998</v>
      </c>
      <c r="U34" s="195">
        <v>7830.2568173040008</v>
      </c>
      <c r="V34" s="195">
        <v>8348.952132525721</v>
      </c>
      <c r="W34" s="195">
        <v>8390.1328134328905</v>
      </c>
      <c r="X34" s="195">
        <v>7959.7566150325492</v>
      </c>
      <c r="Y34" s="195">
        <v>8483.8673430038107</v>
      </c>
      <c r="Z34" s="195">
        <v>8474.4572479249509</v>
      </c>
      <c r="AA34" s="195">
        <v>8692.2353481673817</v>
      </c>
      <c r="AB34" s="195">
        <v>8833.5525215505022</v>
      </c>
      <c r="AC34" s="195">
        <v>9343.0224477479915</v>
      </c>
      <c r="AD34" s="195">
        <v>9914.7512395254671</v>
      </c>
      <c r="AE34" s="195">
        <v>11122.439217017538</v>
      </c>
      <c r="AF34" s="195">
        <v>11613.649005458792</v>
      </c>
    </row>
  </sheetData>
  <hyperlinks>
    <hyperlink ref="A1" location="Sommaire!A1" display="Retour sommaire"/>
  </hyperlinks>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8"/>
  <dimension ref="A1:L34"/>
  <sheetViews>
    <sheetView showGridLines="0" workbookViewId="0"/>
  </sheetViews>
  <sheetFormatPr baseColWidth="10" defaultRowHeight="15" x14ac:dyDescent="0.25"/>
  <cols>
    <col min="3" max="3" width="33.28515625" customWidth="1"/>
    <col min="4" max="5" width="5.85546875" bestFit="1" customWidth="1"/>
    <col min="6" max="8" width="8.28515625" bestFit="1" customWidth="1"/>
    <col min="9" max="10" width="5.85546875" bestFit="1" customWidth="1"/>
    <col min="11" max="12" width="6.85546875" bestFit="1" customWidth="1"/>
  </cols>
  <sheetData>
    <row r="1" spans="1:12" x14ac:dyDescent="0.25">
      <c r="A1" s="2" t="s">
        <v>0</v>
      </c>
    </row>
    <row r="2" spans="1:12" ht="23.25" x14ac:dyDescent="0.35">
      <c r="B2" s="3" t="s">
        <v>43</v>
      </c>
    </row>
    <row r="3" spans="1:12" x14ac:dyDescent="0.25">
      <c r="B3" s="4" t="s">
        <v>687</v>
      </c>
    </row>
    <row r="6" spans="1:12" x14ac:dyDescent="0.25">
      <c r="C6" s="187" t="s">
        <v>317</v>
      </c>
      <c r="D6" s="196">
        <v>2013</v>
      </c>
      <c r="E6" s="196">
        <v>2014</v>
      </c>
      <c r="F6" s="196">
        <v>2015</v>
      </c>
      <c r="G6" s="196">
        <v>2016</v>
      </c>
      <c r="H6" s="196">
        <v>2017</v>
      </c>
      <c r="I6" s="196">
        <v>2018</v>
      </c>
      <c r="J6" s="196">
        <v>2019</v>
      </c>
      <c r="K6" s="197">
        <v>2020</v>
      </c>
      <c r="L6" s="197">
        <v>2021</v>
      </c>
    </row>
    <row r="7" spans="1:12" ht="30" x14ac:dyDescent="0.25">
      <c r="C7" s="198" t="s">
        <v>332</v>
      </c>
      <c r="D7" s="199">
        <v>1962.2058474157745</v>
      </c>
      <c r="E7" s="199">
        <v>1957.9841723509026</v>
      </c>
      <c r="F7" s="200">
        <v>2012.5139713191904</v>
      </c>
      <c r="G7" s="200">
        <v>2052.8603402437338</v>
      </c>
      <c r="H7" s="200">
        <v>2284.5631231324724</v>
      </c>
      <c r="I7" s="199">
        <v>2318.441675019053</v>
      </c>
      <c r="J7" s="199">
        <v>2400.0732260405011</v>
      </c>
      <c r="K7" s="199">
        <v>3021.7131137809333</v>
      </c>
      <c r="L7" s="199">
        <v>3459.2046026614435</v>
      </c>
    </row>
    <row r="8" spans="1:12" x14ac:dyDescent="0.25">
      <c r="C8" s="201" t="s">
        <v>337</v>
      </c>
      <c r="D8" s="202">
        <v>305.08088072899119</v>
      </c>
      <c r="E8" s="202">
        <v>319.18382391103967</v>
      </c>
      <c r="F8" s="203">
        <v>319.01999934256287</v>
      </c>
      <c r="G8" s="203">
        <v>387.78554293682663</v>
      </c>
      <c r="H8" s="203">
        <v>480.06728632567484</v>
      </c>
      <c r="I8" s="202">
        <v>490.92501607606857</v>
      </c>
      <c r="J8" s="202">
        <v>560.96757047303129</v>
      </c>
      <c r="K8" s="202">
        <v>925.04761785333289</v>
      </c>
      <c r="L8" s="202">
        <v>1058.596866801513</v>
      </c>
    </row>
    <row r="9" spans="1:12" x14ac:dyDescent="0.25">
      <c r="C9" s="201" t="s">
        <v>338</v>
      </c>
      <c r="D9" s="202">
        <v>110.4796664361039</v>
      </c>
      <c r="E9" s="202">
        <v>109.59545159113566</v>
      </c>
      <c r="F9" s="203">
        <v>122.99448416751825</v>
      </c>
      <c r="G9" s="203">
        <v>122.61469696819312</v>
      </c>
      <c r="H9" s="203">
        <v>58.251109762208515</v>
      </c>
      <c r="I9" s="202">
        <v>132.60689371237018</v>
      </c>
      <c r="J9" s="202">
        <v>147.37234743708456</v>
      </c>
      <c r="K9" s="202">
        <v>185.60943176342559</v>
      </c>
      <c r="L9" s="202">
        <v>179.98273804579253</v>
      </c>
    </row>
    <row r="10" spans="1:12" x14ac:dyDescent="0.25">
      <c r="C10" s="201" t="s">
        <v>339</v>
      </c>
      <c r="D10" s="202">
        <v>1177.2416298629619</v>
      </c>
      <c r="E10" s="202">
        <v>1194.6413595025517</v>
      </c>
      <c r="F10" s="203">
        <v>1233.4993445748805</v>
      </c>
      <c r="G10" s="203">
        <v>1252.087423818318</v>
      </c>
      <c r="H10" s="203">
        <v>1352.6769758990499</v>
      </c>
      <c r="I10" s="202">
        <v>1404.8376216148117</v>
      </c>
      <c r="J10" s="202">
        <v>1401.3792541683451</v>
      </c>
      <c r="K10" s="202">
        <v>1554.0344333097382</v>
      </c>
      <c r="L10" s="202">
        <v>1690.5825824781029</v>
      </c>
    </row>
    <row r="11" spans="1:12" x14ac:dyDescent="0.25">
      <c r="C11" s="201" t="s">
        <v>340</v>
      </c>
      <c r="D11" s="202">
        <v>13.275503529</v>
      </c>
      <c r="E11" s="202">
        <v>19.629685994000003</v>
      </c>
      <c r="F11" s="203">
        <v>21.520179864999999</v>
      </c>
      <c r="G11" s="203">
        <v>20.481114940000005</v>
      </c>
      <c r="H11" s="203">
        <v>29.099305417</v>
      </c>
      <c r="I11" s="202">
        <v>0.99578745199999996</v>
      </c>
      <c r="J11" s="202">
        <v>0.234816832</v>
      </c>
      <c r="K11" s="202">
        <v>0.29192324800000002</v>
      </c>
      <c r="L11" s="202">
        <v>7.4485911000000002E-2</v>
      </c>
    </row>
    <row r="12" spans="1:12" x14ac:dyDescent="0.25">
      <c r="C12" s="201" t="s">
        <v>341</v>
      </c>
      <c r="D12" s="202">
        <v>356.12816685871786</v>
      </c>
      <c r="E12" s="202">
        <v>314.89999999999998</v>
      </c>
      <c r="F12" s="203">
        <v>315.47996336922955</v>
      </c>
      <c r="G12" s="203">
        <v>269.89156158039395</v>
      </c>
      <c r="H12" s="203">
        <v>364.46844572853843</v>
      </c>
      <c r="I12" s="202">
        <v>289.07635616380128</v>
      </c>
      <c r="J12" s="202">
        <v>290.11923713004069</v>
      </c>
      <c r="K12" s="202">
        <v>356.72970760643466</v>
      </c>
      <c r="L12" s="202">
        <v>529.96792942503487</v>
      </c>
    </row>
    <row r="13" spans="1:12" x14ac:dyDescent="0.25">
      <c r="C13" s="198" t="s">
        <v>333</v>
      </c>
      <c r="D13" s="199">
        <v>2385.5812452098048</v>
      </c>
      <c r="E13" s="199">
        <v>2410.597662154531</v>
      </c>
      <c r="F13" s="200">
        <v>2484.3907728935374</v>
      </c>
      <c r="G13" s="200">
        <v>2620.3112514705799</v>
      </c>
      <c r="H13" s="200">
        <v>2749.3400023823237</v>
      </c>
      <c r="I13" s="199">
        <v>2947.0358948749813</v>
      </c>
      <c r="J13" s="199">
        <v>3109.8626192111633</v>
      </c>
      <c r="K13" s="199">
        <v>3301.1965163182981</v>
      </c>
      <c r="L13" s="199">
        <v>3512.2123185724381</v>
      </c>
    </row>
    <row r="14" spans="1:12" ht="30" x14ac:dyDescent="0.25">
      <c r="C14" s="201" t="s">
        <v>342</v>
      </c>
      <c r="D14" s="202">
        <v>2121.0918355874624</v>
      </c>
      <c r="E14" s="202">
        <v>2141.5687727516683</v>
      </c>
      <c r="F14" s="203">
        <v>2229.9596513051615</v>
      </c>
      <c r="G14" s="203">
        <v>2336.6248473825963</v>
      </c>
      <c r="H14" s="203">
        <v>2454.2581130012418</v>
      </c>
      <c r="I14" s="202">
        <v>2623.7427064001017</v>
      </c>
      <c r="J14" s="202">
        <v>2771.2603930902078</v>
      </c>
      <c r="K14" s="202">
        <v>2972.7043164829893</v>
      </c>
      <c r="L14" s="202">
        <v>3145.2687786828574</v>
      </c>
    </row>
    <row r="15" spans="1:12" x14ac:dyDescent="0.25">
      <c r="C15" s="201" t="s">
        <v>343</v>
      </c>
      <c r="D15" s="202">
        <v>134.82638616700007</v>
      </c>
      <c r="E15" s="202">
        <v>138.85026532500001</v>
      </c>
      <c r="F15" s="203">
        <v>127.51928148900001</v>
      </c>
      <c r="G15" s="203">
        <v>153.74892702099996</v>
      </c>
      <c r="H15" s="203">
        <v>157.84614827200002</v>
      </c>
      <c r="I15" s="202">
        <v>185.15538526299994</v>
      </c>
      <c r="J15" s="202">
        <v>195.55761179999993</v>
      </c>
      <c r="K15" s="202">
        <v>186.52173362599993</v>
      </c>
      <c r="L15" s="202">
        <v>211.87827438799994</v>
      </c>
    </row>
    <row r="16" spans="1:12" x14ac:dyDescent="0.25">
      <c r="C16" s="201" t="s">
        <v>340</v>
      </c>
      <c r="D16" s="202">
        <v>0.24534626699999998</v>
      </c>
      <c r="E16" s="202">
        <v>0.24925244699999999</v>
      </c>
      <c r="F16" s="203">
        <v>0.13970149200000001</v>
      </c>
      <c r="G16" s="203">
        <v>0.13887083</v>
      </c>
      <c r="H16" s="203">
        <v>9.890410899999999E-2</v>
      </c>
      <c r="I16" s="202">
        <v>0.101770046</v>
      </c>
      <c r="J16" s="202">
        <v>0.10913228899999999</v>
      </c>
      <c r="K16" s="202">
        <v>9.2640212999999999E-2</v>
      </c>
      <c r="L16" s="202">
        <v>0.21834218499999999</v>
      </c>
    </row>
    <row r="17" spans="3:12" x14ac:dyDescent="0.25">
      <c r="C17" s="201" t="s">
        <v>344</v>
      </c>
      <c r="D17" s="202">
        <v>69.415699343072589</v>
      </c>
      <c r="E17" s="202">
        <v>71.408289209187629</v>
      </c>
      <c r="F17" s="203">
        <v>70.869829565836625</v>
      </c>
      <c r="G17" s="203">
        <v>72.448728400960135</v>
      </c>
      <c r="H17" s="203">
        <v>82.823800789199026</v>
      </c>
      <c r="I17" s="202">
        <v>84.540361316432922</v>
      </c>
      <c r="J17" s="202">
        <v>90.720256446355606</v>
      </c>
      <c r="K17" s="202">
        <v>85.5499164603265</v>
      </c>
      <c r="L17" s="202">
        <v>97.93455426499068</v>
      </c>
    </row>
    <row r="18" spans="3:12" x14ac:dyDescent="0.25">
      <c r="C18" s="201" t="s">
        <v>345</v>
      </c>
      <c r="D18" s="202">
        <v>46.255302289180577</v>
      </c>
      <c r="E18" s="202">
        <v>45.2</v>
      </c>
      <c r="F18" s="203">
        <v>44.122830198423429</v>
      </c>
      <c r="G18" s="203">
        <v>45.684716893468675</v>
      </c>
      <c r="H18" s="203">
        <v>42.823335568612144</v>
      </c>
      <c r="I18" s="202">
        <v>41.031293257720044</v>
      </c>
      <c r="J18" s="202">
        <v>123.99673587673033</v>
      </c>
      <c r="K18" s="202">
        <v>127.00603519837978</v>
      </c>
      <c r="L18" s="202">
        <v>122.84816505209646</v>
      </c>
    </row>
    <row r="19" spans="3:12" x14ac:dyDescent="0.25">
      <c r="C19" s="201" t="s">
        <v>346</v>
      </c>
      <c r="D19" s="202">
        <v>13.746675556088077</v>
      </c>
      <c r="E19" s="202">
        <v>13.364408118229111</v>
      </c>
      <c r="F19" s="203">
        <v>11.7794788431175</v>
      </c>
      <c r="G19" s="203">
        <v>11.666036095546303</v>
      </c>
      <c r="H19" s="203">
        <v>11.489700773282557</v>
      </c>
      <c r="I19" s="202">
        <v>12.464378555747803</v>
      </c>
      <c r="J19" s="202">
        <v>11.839960751770727</v>
      </c>
      <c r="K19" s="202">
        <v>12.68344953085756</v>
      </c>
      <c r="L19" s="202">
        <v>11.743765810963399</v>
      </c>
    </row>
    <row r="20" spans="3:12" x14ac:dyDescent="0.25">
      <c r="C20" s="198" t="s">
        <v>334</v>
      </c>
      <c r="D20" s="199">
        <v>2195.7632100228739</v>
      </c>
      <c r="E20" s="199">
        <v>2585.8481227925308</v>
      </c>
      <c r="F20" s="200">
        <v>2507.0186032962492</v>
      </c>
      <c r="G20" s="200">
        <v>2493.7056274806846</v>
      </c>
      <c r="H20" s="200">
        <v>2362.464708343171</v>
      </c>
      <c r="I20" s="199">
        <v>2945.7359938781492</v>
      </c>
      <c r="J20" s="199">
        <v>3240.5099633348486</v>
      </c>
      <c r="K20" s="199">
        <v>3534.8964145295272</v>
      </c>
      <c r="L20" s="199">
        <v>3405.2365777570653</v>
      </c>
    </row>
    <row r="21" spans="3:12" x14ac:dyDescent="0.25">
      <c r="C21" s="201" t="s">
        <v>347</v>
      </c>
      <c r="D21" s="202">
        <v>603.51425487800009</v>
      </c>
      <c r="E21" s="202">
        <v>750.87418812200008</v>
      </c>
      <c r="F21" s="203">
        <v>714.55664778699997</v>
      </c>
      <c r="G21" s="203">
        <v>728.39689107699996</v>
      </c>
      <c r="H21" s="203">
        <v>717.37213564600006</v>
      </c>
      <c r="I21" s="202">
        <v>1220.9009335129997</v>
      </c>
      <c r="J21" s="202">
        <v>1366.1443566190001</v>
      </c>
      <c r="K21" s="202">
        <v>1435.040659066929</v>
      </c>
      <c r="L21" s="202">
        <v>1437.1808997399999</v>
      </c>
    </row>
    <row r="22" spans="3:12" x14ac:dyDescent="0.25">
      <c r="C22" s="201" t="s">
        <v>348</v>
      </c>
      <c r="D22" s="202">
        <v>555.5921883389999</v>
      </c>
      <c r="E22" s="202">
        <v>708.09329649300003</v>
      </c>
      <c r="F22" s="203">
        <v>732.22470915700012</v>
      </c>
      <c r="G22" s="203">
        <v>709.38973125500013</v>
      </c>
      <c r="H22" s="203">
        <v>720.38219373499999</v>
      </c>
      <c r="I22" s="202">
        <v>816.20358853062999</v>
      </c>
      <c r="J22" s="202">
        <v>948.78404620635001</v>
      </c>
      <c r="K22" s="202">
        <v>1098.720045515</v>
      </c>
      <c r="L22" s="202">
        <v>1041.2801139800001</v>
      </c>
    </row>
    <row r="23" spans="3:12" x14ac:dyDescent="0.25">
      <c r="C23" s="201" t="s">
        <v>349</v>
      </c>
      <c r="D23" s="202">
        <v>416.03089997147271</v>
      </c>
      <c r="E23" s="202">
        <v>423.4163072266752</v>
      </c>
      <c r="F23" s="203">
        <v>441.53249640107146</v>
      </c>
      <c r="G23" s="203">
        <v>474.96064136517367</v>
      </c>
      <c r="H23" s="203">
        <v>411.50844721339985</v>
      </c>
      <c r="I23" s="202">
        <v>376.66898267705614</v>
      </c>
      <c r="J23" s="202">
        <v>395.03548554284311</v>
      </c>
      <c r="K23" s="202">
        <v>427.21527776081626</v>
      </c>
      <c r="L23" s="202">
        <v>409.92917770151473</v>
      </c>
    </row>
    <row r="24" spans="3:12" ht="30" x14ac:dyDescent="0.25">
      <c r="C24" s="201" t="s">
        <v>350</v>
      </c>
      <c r="D24" s="202">
        <v>1.4389705629999998</v>
      </c>
      <c r="E24" s="202">
        <v>1.3344777839999999</v>
      </c>
      <c r="F24" s="203">
        <v>1.5830622010000004</v>
      </c>
      <c r="G24" s="203">
        <v>1.5823281499999999</v>
      </c>
      <c r="H24" s="203">
        <v>1.2808785890000001</v>
      </c>
      <c r="I24" s="202">
        <v>1.4956951089999999</v>
      </c>
      <c r="J24" s="202">
        <v>1.7551868560000001</v>
      </c>
      <c r="K24" s="202">
        <v>2.0096346939999998</v>
      </c>
      <c r="L24" s="202">
        <v>2.2599156349999996</v>
      </c>
    </row>
    <row r="25" spans="3:12" x14ac:dyDescent="0.25">
      <c r="C25" s="201" t="s">
        <v>351</v>
      </c>
      <c r="D25" s="202">
        <v>294.57241667699998</v>
      </c>
      <c r="E25" s="202">
        <v>303.37839694499996</v>
      </c>
      <c r="F25" s="203">
        <v>279.51288196899992</v>
      </c>
      <c r="G25" s="203">
        <v>266.96789417100007</v>
      </c>
      <c r="H25" s="203">
        <v>263.03406570800001</v>
      </c>
      <c r="I25" s="202">
        <v>306.51961281299577</v>
      </c>
      <c r="J25" s="202">
        <v>331.50550754799576</v>
      </c>
      <c r="K25" s="202">
        <v>348.13746200899578</v>
      </c>
      <c r="L25" s="202">
        <v>324.66206902130875</v>
      </c>
    </row>
    <row r="26" spans="3:12" x14ac:dyDescent="0.25">
      <c r="C26" s="201" t="s">
        <v>352</v>
      </c>
      <c r="D26" s="202">
        <v>324.61447959440147</v>
      </c>
      <c r="E26" s="202">
        <v>398.75145679085477</v>
      </c>
      <c r="F26" s="203">
        <v>337.60880578217819</v>
      </c>
      <c r="G26" s="203">
        <v>312.41290316750593</v>
      </c>
      <c r="H26" s="203">
        <v>248.88699020677925</v>
      </c>
      <c r="I26" s="202">
        <v>224.06883392926264</v>
      </c>
      <c r="J26" s="202">
        <v>197.36597705627889</v>
      </c>
      <c r="K26" s="202">
        <v>223.84635859304868</v>
      </c>
      <c r="L26" s="202">
        <v>190.00639613148869</v>
      </c>
    </row>
    <row r="27" spans="3:12" x14ac:dyDescent="0.25">
      <c r="C27" s="198" t="s">
        <v>335</v>
      </c>
      <c r="D27" s="199">
        <v>445.72270311362274</v>
      </c>
      <c r="E27" s="199">
        <v>450.64125402803302</v>
      </c>
      <c r="F27" s="200">
        <v>466.99635636349382</v>
      </c>
      <c r="G27" s="200">
        <v>495.84800457056019</v>
      </c>
      <c r="H27" s="200">
        <v>507.11629711331284</v>
      </c>
      <c r="I27" s="199">
        <v>520.91322648273376</v>
      </c>
      <c r="J27" s="199">
        <v>530.68304926374446</v>
      </c>
      <c r="K27" s="199">
        <v>554.40393081077809</v>
      </c>
      <c r="L27" s="199">
        <v>584.28500463250066</v>
      </c>
    </row>
    <row r="28" spans="3:12" x14ac:dyDescent="0.25">
      <c r="C28" s="201" t="s">
        <v>353</v>
      </c>
      <c r="D28" s="202">
        <v>35.190785433592488</v>
      </c>
      <c r="E28" s="202">
        <v>34.145547770395062</v>
      </c>
      <c r="F28" s="203">
        <v>40.347757862501915</v>
      </c>
      <c r="G28" s="203">
        <v>42.874279130411189</v>
      </c>
      <c r="H28" s="203">
        <v>40.938340998752935</v>
      </c>
      <c r="I28" s="202">
        <v>44.329977860424698</v>
      </c>
      <c r="J28" s="202">
        <v>44.713371980346587</v>
      </c>
      <c r="K28" s="202">
        <v>44.780452693243042</v>
      </c>
      <c r="L28" s="202">
        <v>47.940566406691538</v>
      </c>
    </row>
    <row r="29" spans="3:12" x14ac:dyDescent="0.25">
      <c r="C29" s="201" t="s">
        <v>354</v>
      </c>
      <c r="D29" s="202">
        <v>290.54181795022794</v>
      </c>
      <c r="E29" s="202">
        <v>294.86218759721226</v>
      </c>
      <c r="F29" s="203">
        <v>302.53578118885417</v>
      </c>
      <c r="G29" s="203">
        <v>329.04417808978189</v>
      </c>
      <c r="H29" s="203">
        <v>334.85183683449577</v>
      </c>
      <c r="I29" s="202">
        <v>336.96540774888643</v>
      </c>
      <c r="J29" s="202">
        <v>337.30031186614252</v>
      </c>
      <c r="K29" s="202">
        <v>357.54494138414185</v>
      </c>
      <c r="L29" s="202">
        <v>380.55337932885635</v>
      </c>
    </row>
    <row r="30" spans="3:12" x14ac:dyDescent="0.25">
      <c r="C30" s="201" t="s">
        <v>355</v>
      </c>
      <c r="D30" s="202">
        <v>29.324188319529682</v>
      </c>
      <c r="E30" s="202">
        <v>30.152073180525672</v>
      </c>
      <c r="F30" s="203">
        <v>27.85089605056444</v>
      </c>
      <c r="G30" s="203">
        <v>25.90171622289142</v>
      </c>
      <c r="H30" s="203">
        <v>26.39118817534489</v>
      </c>
      <c r="I30" s="202">
        <v>27.858018393163583</v>
      </c>
      <c r="J30" s="202">
        <v>28.617675838141817</v>
      </c>
      <c r="K30" s="202">
        <v>27.795124773030683</v>
      </c>
      <c r="L30" s="202">
        <v>27.277836856123649</v>
      </c>
    </row>
    <row r="31" spans="3:12" x14ac:dyDescent="0.25">
      <c r="C31" s="201" t="s">
        <v>356</v>
      </c>
      <c r="D31" s="202">
        <v>88.537517963989572</v>
      </c>
      <c r="E31" s="202">
        <v>89.383777016216641</v>
      </c>
      <c r="F31" s="203">
        <v>92.548460044417354</v>
      </c>
      <c r="G31" s="203">
        <v>96.178169901600711</v>
      </c>
      <c r="H31" s="203">
        <v>102.42858664516537</v>
      </c>
      <c r="I31" s="202">
        <v>109.39708136275091</v>
      </c>
      <c r="J31" s="202">
        <v>117.15842382320966</v>
      </c>
      <c r="K31" s="202">
        <v>119.72191007763311</v>
      </c>
      <c r="L31" s="202">
        <v>124.48328807572324</v>
      </c>
    </row>
    <row r="32" spans="3:12" x14ac:dyDescent="0.25">
      <c r="C32" s="201" t="s">
        <v>357</v>
      </c>
      <c r="D32" s="202">
        <v>2.1283934462832153</v>
      </c>
      <c r="E32" s="202">
        <v>2.0917745326832939</v>
      </c>
      <c r="F32" s="203">
        <v>3.7134612171557815</v>
      </c>
      <c r="G32" s="203">
        <v>2.5665443178749201</v>
      </c>
      <c r="H32" s="203">
        <v>2.5063444555537613</v>
      </c>
      <c r="I32" s="202">
        <v>2.3773058675167991</v>
      </c>
      <c r="J32" s="202">
        <v>2.8932657579126388</v>
      </c>
      <c r="K32" s="202">
        <v>4.5616186137613024</v>
      </c>
      <c r="L32" s="202">
        <v>4.0299700043720206</v>
      </c>
    </row>
    <row r="33" spans="3:12" x14ac:dyDescent="0.25">
      <c r="C33" s="198" t="s">
        <v>336</v>
      </c>
      <c r="D33" s="199">
        <v>970.48360927047293</v>
      </c>
      <c r="E33" s="199">
        <v>1078.7961316778139</v>
      </c>
      <c r="F33" s="200">
        <v>1003.5375441009702</v>
      </c>
      <c r="G33" s="200">
        <v>1029.5101244058169</v>
      </c>
      <c r="H33" s="200">
        <v>930.06839057922241</v>
      </c>
      <c r="I33" s="199">
        <v>610.80107827077472</v>
      </c>
      <c r="J33" s="199">
        <v>633.54178461374954</v>
      </c>
      <c r="K33" s="199">
        <v>710.16373262336492</v>
      </c>
      <c r="L33" s="199">
        <v>652.62853344662165</v>
      </c>
    </row>
    <row r="34" spans="3:12" x14ac:dyDescent="0.25">
      <c r="C34" s="204" t="s">
        <v>358</v>
      </c>
      <c r="D34" s="205">
        <v>7959.7566150325438</v>
      </c>
      <c r="E34" s="205">
        <v>8483.8673430097951</v>
      </c>
      <c r="F34" s="205">
        <v>8474.4572479734361</v>
      </c>
      <c r="G34" s="205">
        <v>8692.2353481673799</v>
      </c>
      <c r="H34" s="206">
        <v>8833.5525215464804</v>
      </c>
      <c r="I34" s="205">
        <v>9343.0224477479933</v>
      </c>
      <c r="J34" s="205">
        <v>9914.7512395254671</v>
      </c>
      <c r="K34" s="205">
        <v>11122.439217017538</v>
      </c>
      <c r="L34" s="205">
        <v>11613.649005458794</v>
      </c>
    </row>
  </sheetData>
  <hyperlinks>
    <hyperlink ref="A1" location="Sommaire!A1" display="Retour sommaire"/>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9"/>
  <dimension ref="A1:AE36"/>
  <sheetViews>
    <sheetView showGridLines="0" workbookViewId="0"/>
  </sheetViews>
  <sheetFormatPr baseColWidth="10" defaultRowHeight="15" x14ac:dyDescent="0.25"/>
  <cols>
    <col min="3" max="29" width="5.42578125" bestFit="1" customWidth="1"/>
    <col min="30" max="31" width="6.42578125" bestFit="1" customWidth="1"/>
  </cols>
  <sheetData>
    <row r="1" spans="1:2" x14ac:dyDescent="0.25">
      <c r="A1" s="2" t="s">
        <v>0</v>
      </c>
    </row>
    <row r="2" spans="1:2" ht="23.25" x14ac:dyDescent="0.35">
      <c r="B2" s="3" t="s">
        <v>45</v>
      </c>
    </row>
    <row r="3" spans="1:2" x14ac:dyDescent="0.25">
      <c r="B3" s="4" t="s">
        <v>687</v>
      </c>
    </row>
    <row r="30" spans="2:31" ht="25.5" x14ac:dyDescent="0.25">
      <c r="B30" s="187" t="s">
        <v>317</v>
      </c>
      <c r="C30" s="188">
        <v>1993</v>
      </c>
      <c r="D30" s="188">
        <v>1994</v>
      </c>
      <c r="E30" s="188">
        <v>1995</v>
      </c>
      <c r="F30" s="188">
        <v>1996</v>
      </c>
      <c r="G30" s="188">
        <v>1997</v>
      </c>
      <c r="H30" s="188">
        <v>1998</v>
      </c>
      <c r="I30" s="188">
        <v>1999</v>
      </c>
      <c r="J30" s="188">
        <v>2000</v>
      </c>
      <c r="K30" s="188">
        <v>2001</v>
      </c>
      <c r="L30" s="188">
        <v>2002</v>
      </c>
      <c r="M30" s="188">
        <v>2003</v>
      </c>
      <c r="N30" s="188">
        <v>2004</v>
      </c>
      <c r="O30" s="188">
        <v>2005</v>
      </c>
      <c r="P30" s="189">
        <v>2006</v>
      </c>
      <c r="Q30" s="189">
        <v>2007</v>
      </c>
      <c r="R30" s="189">
        <v>2008</v>
      </c>
      <c r="S30" s="189">
        <v>2009</v>
      </c>
      <c r="T30" s="189">
        <v>2010</v>
      </c>
      <c r="U30" s="189">
        <v>2011</v>
      </c>
      <c r="V30" s="189">
        <v>2012</v>
      </c>
      <c r="W30" s="189">
        <v>2013</v>
      </c>
      <c r="X30" s="189">
        <v>2014</v>
      </c>
      <c r="Y30" s="189">
        <v>2015</v>
      </c>
      <c r="Z30" s="189">
        <v>2016</v>
      </c>
      <c r="AA30" s="189">
        <v>2017</v>
      </c>
      <c r="AB30" s="189">
        <v>2018</v>
      </c>
      <c r="AC30" s="189">
        <v>2019</v>
      </c>
      <c r="AD30" s="189">
        <v>2020</v>
      </c>
      <c r="AE30" s="189">
        <v>2021</v>
      </c>
    </row>
    <row r="31" spans="2:31" x14ac:dyDescent="0.25">
      <c r="B31" s="190" t="s">
        <v>332</v>
      </c>
      <c r="C31" s="191">
        <v>798.46195299999999</v>
      </c>
      <c r="D31" s="191">
        <v>785.25401199999999</v>
      </c>
      <c r="E31" s="191">
        <v>774.44338300000004</v>
      </c>
      <c r="F31" s="191">
        <v>782.21761300000003</v>
      </c>
      <c r="G31" s="191">
        <v>839.02936399999999</v>
      </c>
      <c r="H31" s="191">
        <v>835.64348500000006</v>
      </c>
      <c r="I31" s="191">
        <v>942.59671400000002</v>
      </c>
      <c r="J31" s="191">
        <v>974.77891899999986</v>
      </c>
      <c r="K31" s="191">
        <v>1038.9847560000001</v>
      </c>
      <c r="L31" s="191">
        <v>1014.185978</v>
      </c>
      <c r="M31" s="191">
        <v>1011.1647489999999</v>
      </c>
      <c r="N31" s="191">
        <v>1125.1524290000002</v>
      </c>
      <c r="O31" s="191">
        <v>1184.7230439999998</v>
      </c>
      <c r="P31" s="191">
        <v>1355.201832</v>
      </c>
      <c r="Q31" s="191">
        <v>1577.5954769999998</v>
      </c>
      <c r="R31" s="191">
        <v>1898.7158989999998</v>
      </c>
      <c r="S31" s="191">
        <v>1735.9346370000001</v>
      </c>
      <c r="T31" s="191">
        <v>1537.9153550000001</v>
      </c>
      <c r="U31" s="191">
        <v>1823.7985984003783</v>
      </c>
      <c r="V31" s="191">
        <v>1679.0553180626584</v>
      </c>
      <c r="W31" s="191">
        <v>1538.5205151050334</v>
      </c>
      <c r="X31" s="191">
        <v>1553.4449952342695</v>
      </c>
      <c r="Y31" s="191">
        <v>1571.9300071896346</v>
      </c>
      <c r="Z31" s="191">
        <v>1530.592545159574</v>
      </c>
      <c r="AA31" s="191">
        <v>1661.1887394923976</v>
      </c>
      <c r="AB31" s="191">
        <v>1706.4800195877633</v>
      </c>
      <c r="AC31" s="191">
        <v>1774.3149422090194</v>
      </c>
      <c r="AD31" s="191">
        <v>2240.2956618549965</v>
      </c>
      <c r="AE31" s="191">
        <v>2599.3854847048506</v>
      </c>
    </row>
    <row r="32" spans="2:31" x14ac:dyDescent="0.25">
      <c r="B32" s="192" t="s">
        <v>688</v>
      </c>
      <c r="C32" s="191">
        <v>635.37324100000001</v>
      </c>
      <c r="D32" s="191">
        <v>673.06370200000003</v>
      </c>
      <c r="E32" s="191">
        <v>733.34611399999994</v>
      </c>
      <c r="F32" s="191">
        <v>771.95189300000004</v>
      </c>
      <c r="G32" s="191">
        <v>833.71651399999996</v>
      </c>
      <c r="H32" s="191">
        <v>871.54868500000009</v>
      </c>
      <c r="I32" s="191">
        <v>913.61583799999994</v>
      </c>
      <c r="J32" s="191">
        <v>935.90969999999993</v>
      </c>
      <c r="K32" s="191">
        <v>1042.99576</v>
      </c>
      <c r="L32" s="191">
        <v>1052.2719500000001</v>
      </c>
      <c r="M32" s="191">
        <v>1093.966375</v>
      </c>
      <c r="N32" s="191">
        <v>1157.2089550000001</v>
      </c>
      <c r="O32" s="191">
        <v>1376.0902639999999</v>
      </c>
      <c r="P32" s="191">
        <v>1483.9079529999999</v>
      </c>
      <c r="Q32" s="191">
        <v>1657.0992679999999</v>
      </c>
      <c r="R32" s="191">
        <v>1785.3740249999998</v>
      </c>
      <c r="S32" s="191">
        <v>1893.4153799999999</v>
      </c>
      <c r="T32" s="191">
        <v>2133</v>
      </c>
      <c r="U32" s="191">
        <v>2139.8048293891311</v>
      </c>
      <c r="V32" s="191">
        <v>2262.8261815093556</v>
      </c>
      <c r="W32" s="191">
        <v>2355.9827311292124</v>
      </c>
      <c r="X32" s="191">
        <v>2388.6368419309765</v>
      </c>
      <c r="Y32" s="191">
        <v>2568.7111492305344</v>
      </c>
      <c r="Z32" s="191">
        <v>2728.3816611773173</v>
      </c>
      <c r="AA32" s="191">
        <v>2822.774011648467</v>
      </c>
      <c r="AB32" s="191">
        <v>3000.6760065843646</v>
      </c>
      <c r="AC32" s="191">
        <v>3154.4933987325903</v>
      </c>
      <c r="AD32" s="191">
        <v>3589.2057092689956</v>
      </c>
      <c r="AE32" s="191">
        <v>3752.1387089744499</v>
      </c>
    </row>
    <row r="33" spans="2:31" x14ac:dyDescent="0.25">
      <c r="B33" s="192" t="s">
        <v>334</v>
      </c>
      <c r="C33" s="191">
        <v>745.47001399999999</v>
      </c>
      <c r="D33" s="191">
        <v>751.88708099999997</v>
      </c>
      <c r="E33" s="191">
        <v>799.09041400000001</v>
      </c>
      <c r="F33" s="191">
        <v>933.61797999999999</v>
      </c>
      <c r="G33" s="191">
        <v>1013.914449</v>
      </c>
      <c r="H33" s="191">
        <v>982.39022399999999</v>
      </c>
      <c r="I33" s="191">
        <v>1112.728991</v>
      </c>
      <c r="J33" s="191">
        <v>1086.6361000000002</v>
      </c>
      <c r="K33" s="191">
        <v>1224.298043</v>
      </c>
      <c r="L33" s="191">
        <v>1212.665571</v>
      </c>
      <c r="M33" s="191">
        <v>1309.7996969999999</v>
      </c>
      <c r="N33" s="191">
        <v>1503.0414950000002</v>
      </c>
      <c r="O33" s="191">
        <v>1979.2411540000001</v>
      </c>
      <c r="P33" s="191">
        <v>2310.4552819999999</v>
      </c>
      <c r="Q33" s="191">
        <v>2797.7463130000001</v>
      </c>
      <c r="R33" s="191">
        <v>2777.5683670000003</v>
      </c>
      <c r="S33" s="191">
        <v>2506.6553650000001</v>
      </c>
      <c r="T33" s="191">
        <v>2652.5696234850002</v>
      </c>
      <c r="U33" s="191">
        <v>2664.899893260806</v>
      </c>
      <c r="V33" s="191">
        <v>2598.52035089637</v>
      </c>
      <c r="W33" s="191">
        <v>2557.2458346829153</v>
      </c>
      <c r="X33" s="191">
        <v>2902.7912133478794</v>
      </c>
      <c r="Y33" s="191">
        <v>2730.4637898629235</v>
      </c>
      <c r="Z33" s="191">
        <v>2755.2854526119095</v>
      </c>
      <c r="AA33" s="191">
        <v>2736.5316682314733</v>
      </c>
      <c r="AB33" s="191">
        <v>3360.7812017978267</v>
      </c>
      <c r="AC33" s="191">
        <v>3639.9357932284706</v>
      </c>
      <c r="AD33" s="191">
        <v>3850.4835852898468</v>
      </c>
      <c r="AE33" s="191">
        <v>3824.1452496787201</v>
      </c>
    </row>
    <row r="34" spans="2:31" x14ac:dyDescent="0.25">
      <c r="B34" s="192" t="s">
        <v>359</v>
      </c>
      <c r="C34" s="191">
        <v>190.75134500000001</v>
      </c>
      <c r="D34" s="191">
        <v>197.46179199999997</v>
      </c>
      <c r="E34" s="191">
        <v>224.82566800000001</v>
      </c>
      <c r="F34" s="191">
        <v>203.75196299999999</v>
      </c>
      <c r="G34" s="191">
        <v>210.256079</v>
      </c>
      <c r="H34" s="191">
        <v>217.30491699999999</v>
      </c>
      <c r="I34" s="191">
        <v>258.69004799999999</v>
      </c>
      <c r="J34" s="191">
        <v>276.20197300000001</v>
      </c>
      <c r="K34" s="191">
        <v>298.71529100000004</v>
      </c>
      <c r="L34" s="191">
        <v>318.63235399999996</v>
      </c>
      <c r="M34" s="191">
        <v>342.33615900000001</v>
      </c>
      <c r="N34" s="191">
        <v>362.40017499999999</v>
      </c>
      <c r="O34" s="191">
        <v>393.48287400000004</v>
      </c>
      <c r="P34" s="191">
        <v>455.79366999999996</v>
      </c>
      <c r="Q34" s="191">
        <v>512.72099300000002</v>
      </c>
      <c r="R34" s="191">
        <v>613.42161600000009</v>
      </c>
      <c r="S34" s="191">
        <v>594.83566599999995</v>
      </c>
      <c r="T34" s="191">
        <v>621.06144239899993</v>
      </c>
      <c r="U34" s="191">
        <v>629.32356466088811</v>
      </c>
      <c r="V34" s="191">
        <v>600.40674138219174</v>
      </c>
      <c r="W34" s="191">
        <v>570.66828990163049</v>
      </c>
      <c r="X34" s="191">
        <v>594.91053339641644</v>
      </c>
      <c r="Y34" s="191">
        <v>620.41184487378052</v>
      </c>
      <c r="Z34" s="191">
        <v>661.80089366815946</v>
      </c>
      <c r="AA34" s="191">
        <v>679.55705016881279</v>
      </c>
      <c r="AB34" s="191">
        <v>693.88952014156325</v>
      </c>
      <c r="AC34" s="191">
        <v>721.86754934581973</v>
      </c>
      <c r="AD34" s="191">
        <v>774.9372952135675</v>
      </c>
      <c r="AE34" s="191">
        <v>794.27001574514065</v>
      </c>
    </row>
    <row r="35" spans="2:31" x14ac:dyDescent="0.25">
      <c r="B35" s="192" t="s">
        <v>336</v>
      </c>
      <c r="C35" s="191">
        <v>91.514592000000007</v>
      </c>
      <c r="D35" s="191">
        <v>78.710564000000005</v>
      </c>
      <c r="E35" s="191">
        <v>96.525272999999999</v>
      </c>
      <c r="F35" s="191">
        <v>105.94892999999999</v>
      </c>
      <c r="G35" s="191">
        <v>135.943331</v>
      </c>
      <c r="H35" s="191">
        <v>145.397683</v>
      </c>
      <c r="I35" s="191">
        <v>165.60559599999999</v>
      </c>
      <c r="J35" s="191">
        <v>178.54294899999999</v>
      </c>
      <c r="K35" s="191">
        <v>177.72636700000001</v>
      </c>
      <c r="L35" s="191">
        <v>195.530438</v>
      </c>
      <c r="M35" s="191">
        <v>202.800892</v>
      </c>
      <c r="N35" s="191">
        <v>242.443003</v>
      </c>
      <c r="O35" s="191">
        <v>341.54938500000003</v>
      </c>
      <c r="P35" s="191">
        <v>435.24170199999998</v>
      </c>
      <c r="Q35" s="191">
        <v>515.74422300000003</v>
      </c>
      <c r="R35" s="191">
        <v>587.26456799999994</v>
      </c>
      <c r="S35" s="191">
        <v>777.25535500000001</v>
      </c>
      <c r="T35" s="191">
        <v>885.44269526899984</v>
      </c>
      <c r="U35" s="191">
        <v>1091.1252468145219</v>
      </c>
      <c r="V35" s="191">
        <v>1249.3242215823125</v>
      </c>
      <c r="W35" s="191">
        <v>937.33924421375718</v>
      </c>
      <c r="X35" s="191">
        <v>1044.0952378512666</v>
      </c>
      <c r="Y35" s="191">
        <v>982.953103797072</v>
      </c>
      <c r="Z35" s="191">
        <v>1016.6353487804288</v>
      </c>
      <c r="AA35" s="191">
        <v>933.40061780533301</v>
      </c>
      <c r="AB35" s="191">
        <v>581.19569964248024</v>
      </c>
      <c r="AC35" s="191">
        <v>624.22430373897407</v>
      </c>
      <c r="AD35" s="191">
        <v>667.53648711423523</v>
      </c>
      <c r="AE35" s="191">
        <v>643.7334590743385</v>
      </c>
    </row>
    <row r="36" spans="2:31" x14ac:dyDescent="0.25">
      <c r="B36" s="194" t="s">
        <v>214</v>
      </c>
      <c r="C36" s="195">
        <v>2461.5711449999999</v>
      </c>
      <c r="D36" s="195">
        <v>2486.3771510000001</v>
      </c>
      <c r="E36" s="195">
        <v>2628.2308520000001</v>
      </c>
      <c r="F36" s="195">
        <v>2797.4883790000004</v>
      </c>
      <c r="G36" s="195">
        <v>3032.8597370000002</v>
      </c>
      <c r="H36" s="195">
        <v>3052.2849940000001</v>
      </c>
      <c r="I36" s="195">
        <v>3393.2371869999997</v>
      </c>
      <c r="J36" s="195">
        <v>3452.0696410000005</v>
      </c>
      <c r="K36" s="195">
        <v>3782.7202170000005</v>
      </c>
      <c r="L36" s="195">
        <v>3793.2862909999994</v>
      </c>
      <c r="M36" s="195">
        <v>3960.0678720000001</v>
      </c>
      <c r="N36" s="195">
        <v>4390.2460570000003</v>
      </c>
      <c r="O36" s="195">
        <v>5275.0867210000006</v>
      </c>
      <c r="P36" s="195">
        <v>6040.6004389999998</v>
      </c>
      <c r="Q36" s="195">
        <v>7060.9062739999999</v>
      </c>
      <c r="R36" s="195">
        <v>7662.344474999999</v>
      </c>
      <c r="S36" s="195">
        <v>7508.0964029999996</v>
      </c>
      <c r="T36" s="195">
        <v>7829.9891161530004</v>
      </c>
      <c r="U36" s="195">
        <v>8348.9521325257247</v>
      </c>
      <c r="V36" s="195">
        <v>8390.1328134328887</v>
      </c>
      <c r="W36" s="195">
        <v>7959.7566150325492</v>
      </c>
      <c r="X36" s="195">
        <v>8483.8788217608089</v>
      </c>
      <c r="Y36" s="195">
        <v>8474.4698949539452</v>
      </c>
      <c r="Z36" s="195">
        <v>8692.2353481673817</v>
      </c>
      <c r="AA36" s="195">
        <v>8833.4520873464826</v>
      </c>
      <c r="AB36" s="195">
        <v>9343.0224477479933</v>
      </c>
      <c r="AC36" s="195">
        <v>9914.7512394624937</v>
      </c>
      <c r="AD36" s="195">
        <v>11122.439216957566</v>
      </c>
      <c r="AE36" s="195">
        <v>11613.64900539782</v>
      </c>
    </row>
  </sheetData>
  <hyperlinks>
    <hyperlink ref="A1" location="Sommaire!A1" display="Retour sommair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
  <sheetViews>
    <sheetView showGridLines="0" workbookViewId="0">
      <selection sqref="A1:H2"/>
    </sheetView>
  </sheetViews>
  <sheetFormatPr baseColWidth="10" defaultRowHeight="14.25" x14ac:dyDescent="0.25"/>
  <cols>
    <col min="1" max="1" width="11.42578125" style="1057"/>
    <col min="2" max="2" width="14.28515625" style="1057" customWidth="1"/>
    <col min="3" max="3" width="15.7109375" style="1057" customWidth="1"/>
    <col min="4" max="4" width="14" style="1057" customWidth="1"/>
    <col min="5" max="16384" width="11.42578125" style="1057"/>
  </cols>
  <sheetData>
    <row r="1" spans="1:21" s="1164" customFormat="1" ht="18.75" customHeight="1" x14ac:dyDescent="0.25">
      <c r="A1" s="1667" t="s">
        <v>924</v>
      </c>
      <c r="B1" s="1667"/>
      <c r="C1" s="1667"/>
      <c r="D1" s="1667"/>
      <c r="E1" s="1667"/>
      <c r="F1" s="1667"/>
      <c r="G1" s="1667"/>
      <c r="H1" s="1667"/>
      <c r="I1" s="1057"/>
      <c r="J1" s="1057"/>
      <c r="K1" s="1057"/>
      <c r="L1" s="1057"/>
      <c r="M1" s="1057"/>
      <c r="N1" s="1057"/>
      <c r="O1" s="1057"/>
      <c r="P1" s="1057"/>
    </row>
    <row r="2" spans="1:21" s="1164" customFormat="1" ht="15" x14ac:dyDescent="0.25">
      <c r="A2" s="1667"/>
      <c r="B2" s="1667"/>
      <c r="C2" s="1667"/>
      <c r="D2" s="1667"/>
      <c r="E2" s="1667"/>
      <c r="F2" s="1667"/>
      <c r="G2" s="1667"/>
      <c r="H2" s="1667"/>
      <c r="I2" s="1057"/>
      <c r="J2" s="1057"/>
      <c r="K2" s="1057"/>
      <c r="L2" s="1057"/>
      <c r="M2" s="1057"/>
      <c r="N2" s="1057"/>
      <c r="O2" s="1057"/>
      <c r="P2" s="1057"/>
      <c r="Q2" s="1057"/>
      <c r="R2" s="1057"/>
      <c r="S2" s="1057"/>
      <c r="T2" s="1057"/>
      <c r="U2" s="1057"/>
    </row>
    <row r="3" spans="1:21" ht="15" x14ac:dyDescent="0.25">
      <c r="A3" s="1058" t="s">
        <v>901</v>
      </c>
    </row>
    <row r="5" spans="1:21" ht="30.75" customHeight="1" x14ac:dyDescent="0.25">
      <c r="B5" s="1180" t="s">
        <v>925</v>
      </c>
      <c r="C5" s="1181" t="s">
        <v>926</v>
      </c>
      <c r="D5" s="1182" t="s">
        <v>926</v>
      </c>
    </row>
    <row r="6" spans="1:21" ht="28.5" x14ac:dyDescent="0.25">
      <c r="B6" s="1183" t="s">
        <v>927</v>
      </c>
      <c r="C6" s="1183" t="s">
        <v>928</v>
      </c>
      <c r="D6" s="1184" t="s">
        <v>929</v>
      </c>
    </row>
    <row r="7" spans="1:21" x14ac:dyDescent="0.25">
      <c r="A7" s="1185">
        <v>44075</v>
      </c>
      <c r="B7" s="1186">
        <v>115.85838573714999</v>
      </c>
      <c r="C7" s="1186">
        <v>11.662227778</v>
      </c>
      <c r="D7" s="1187">
        <v>0.10065933254463175</v>
      </c>
    </row>
    <row r="8" spans="1:21" x14ac:dyDescent="0.25">
      <c r="A8" s="1185">
        <v>44105</v>
      </c>
      <c r="B8" s="1186">
        <v>119.21510181900001</v>
      </c>
      <c r="C8" s="1186">
        <v>11.1383230036</v>
      </c>
      <c r="D8" s="1187">
        <v>9.343047008013225E-2</v>
      </c>
    </row>
    <row r="9" spans="1:21" x14ac:dyDescent="0.25">
      <c r="A9" s="1185">
        <v>44136</v>
      </c>
      <c r="B9" s="1186">
        <v>122.62339537999999</v>
      </c>
      <c r="C9" s="1186">
        <v>7.7580786719000008</v>
      </c>
      <c r="D9" s="1187">
        <v>6.3267524503446845E-2</v>
      </c>
    </row>
    <row r="10" spans="1:21" x14ac:dyDescent="0.25">
      <c r="A10" s="1185">
        <v>44166</v>
      </c>
      <c r="B10" s="1186">
        <v>127.44582698504001</v>
      </c>
      <c r="C10" s="1186">
        <v>8.0573294022800006</v>
      </c>
      <c r="D10" s="1187">
        <v>6.3221602408573135E-2</v>
      </c>
    </row>
    <row r="11" spans="1:21" x14ac:dyDescent="0.25">
      <c r="A11" s="1185">
        <v>44197</v>
      </c>
      <c r="B11" s="1186">
        <v>129.68740195700002</v>
      </c>
      <c r="C11" s="1186">
        <v>7.1734076292999989</v>
      </c>
      <c r="D11" s="1187">
        <v>5.5313064500115895E-2</v>
      </c>
    </row>
    <row r="12" spans="1:21" x14ac:dyDescent="0.25">
      <c r="A12" s="1185">
        <v>44228</v>
      </c>
      <c r="B12" s="1186">
        <v>131.58108673300001</v>
      </c>
      <c r="C12" s="1186">
        <v>4.2108162691000004</v>
      </c>
      <c r="D12" s="1187">
        <v>3.2001683324324945E-2</v>
      </c>
    </row>
    <row r="13" spans="1:21" x14ac:dyDescent="0.25">
      <c r="A13" s="1185">
        <v>44256</v>
      </c>
      <c r="B13" s="1186">
        <v>131.98004427068</v>
      </c>
      <c r="C13" s="1186">
        <v>3.3619942948300006</v>
      </c>
      <c r="D13" s="1187">
        <v>2.5473504827251251E-2</v>
      </c>
    </row>
    <row r="14" spans="1:21" x14ac:dyDescent="0.25">
      <c r="A14" s="1185">
        <v>44287</v>
      </c>
      <c r="B14" s="1186">
        <v>126.588314045</v>
      </c>
      <c r="C14" s="1186">
        <v>6.7903641315499996</v>
      </c>
      <c r="D14" s="1187">
        <v>5.3641318969902228E-2</v>
      </c>
    </row>
    <row r="15" spans="1:21" x14ac:dyDescent="0.25">
      <c r="A15" s="1185">
        <v>44317</v>
      </c>
      <c r="B15" s="1186">
        <v>122.86774094100001</v>
      </c>
      <c r="C15" s="1186">
        <v>4.7392961800000002</v>
      </c>
      <c r="D15" s="1187">
        <v>3.8572339197444572E-2</v>
      </c>
    </row>
    <row r="16" spans="1:21" x14ac:dyDescent="0.25">
      <c r="A16" s="1185">
        <v>44348</v>
      </c>
      <c r="B16" s="1186">
        <v>119.19358829794999</v>
      </c>
      <c r="C16" s="1186">
        <v>4.1210068977800001</v>
      </c>
      <c r="D16" s="1187">
        <v>3.45740652381289E-2</v>
      </c>
    </row>
    <row r="17" spans="1:4" x14ac:dyDescent="0.25">
      <c r="A17" s="1185">
        <v>44378</v>
      </c>
      <c r="B17" s="1186">
        <v>116.92055006300001</v>
      </c>
      <c r="C17" s="1186">
        <v>3.1420883630100001</v>
      </c>
      <c r="D17" s="1187">
        <v>2.6873704933110188E-2</v>
      </c>
    </row>
    <row r="18" spans="1:4" x14ac:dyDescent="0.25">
      <c r="A18" s="1185">
        <v>44409</v>
      </c>
      <c r="B18" s="1186">
        <v>114.94160176999999</v>
      </c>
      <c r="C18" s="1186">
        <v>2.3875298946000001</v>
      </c>
      <c r="D18" s="1187">
        <v>2.0771677598311934E-2</v>
      </c>
    </row>
    <row r="19" spans="1:4" x14ac:dyDescent="0.25">
      <c r="A19" s="1185">
        <v>44440</v>
      </c>
      <c r="B19" s="1186">
        <v>114.35430916337</v>
      </c>
      <c r="C19" s="1186">
        <v>2.1158367383200001</v>
      </c>
      <c r="D19" s="1187">
        <v>1.8502466184262913E-2</v>
      </c>
    </row>
    <row r="20" spans="1:4" x14ac:dyDescent="0.25">
      <c r="A20" s="1185">
        <v>44470</v>
      </c>
      <c r="B20" s="1186">
        <v>113.41793931900001</v>
      </c>
      <c r="C20" s="1186">
        <v>1.4772102541999999</v>
      </c>
      <c r="D20" s="1187">
        <v>1.3024485042398707E-2</v>
      </c>
    </row>
    <row r="21" spans="1:4" x14ac:dyDescent="0.25">
      <c r="A21" s="1185">
        <v>44501</v>
      </c>
      <c r="B21" s="1186">
        <v>112.412199476</v>
      </c>
      <c r="C21" s="1186">
        <v>1.3799403814</v>
      </c>
      <c r="D21" s="1187">
        <v>1.2275717296098429E-2</v>
      </c>
    </row>
    <row r="22" spans="1:4" x14ac:dyDescent="0.25">
      <c r="A22" s="1185">
        <v>44531</v>
      </c>
      <c r="B22" s="1186">
        <v>110.37869882925</v>
      </c>
      <c r="C22" s="1186">
        <v>1.5457812477399999</v>
      </c>
      <c r="D22" s="1187">
        <v>1.4004343810314721E-2</v>
      </c>
    </row>
    <row r="23" spans="1:4" x14ac:dyDescent="0.25">
      <c r="A23" s="1188">
        <v>2021</v>
      </c>
      <c r="B23" s="1189"/>
      <c r="C23" s="1190">
        <f>SUM(C11:C22)</f>
        <v>42.44527228183</v>
      </c>
      <c r="D23" s="1189"/>
    </row>
    <row r="25" spans="1:4" ht="18.75" x14ac:dyDescent="0.3">
      <c r="A25" s="1092" t="s">
        <v>903</v>
      </c>
    </row>
  </sheetData>
  <mergeCells count="1">
    <mergeCell ref="A1:H2"/>
  </mergeCells>
  <hyperlinks>
    <hyperlink ref="A3" location="SOMMAIRE!A1" display="Retour Sommaire"/>
  </hyperlinks>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0"/>
  <dimension ref="A1:L33"/>
  <sheetViews>
    <sheetView showGridLines="0" workbookViewId="0"/>
  </sheetViews>
  <sheetFormatPr baseColWidth="10" defaultRowHeight="15" x14ac:dyDescent="0.25"/>
  <cols>
    <col min="3" max="3" width="39" customWidth="1"/>
    <col min="4" max="5" width="5.85546875" bestFit="1" customWidth="1"/>
    <col min="6" max="8" width="8.28515625" bestFit="1" customWidth="1"/>
    <col min="9" max="10" width="5.42578125" bestFit="1" customWidth="1"/>
    <col min="11" max="12" width="6.42578125" bestFit="1" customWidth="1"/>
  </cols>
  <sheetData>
    <row r="1" spans="1:12" x14ac:dyDescent="0.25">
      <c r="A1" s="2" t="s">
        <v>0</v>
      </c>
    </row>
    <row r="2" spans="1:12" ht="23.25" x14ac:dyDescent="0.35">
      <c r="B2" s="3" t="s">
        <v>47</v>
      </c>
    </row>
    <row r="3" spans="1:12" x14ac:dyDescent="0.25">
      <c r="B3" s="4" t="s">
        <v>687</v>
      </c>
    </row>
    <row r="5" spans="1:12" x14ac:dyDescent="0.25">
      <c r="C5" s="187" t="s">
        <v>317</v>
      </c>
      <c r="D5" s="196">
        <v>2013</v>
      </c>
      <c r="E5" s="196">
        <v>2014</v>
      </c>
      <c r="F5" s="196">
        <v>2015</v>
      </c>
      <c r="G5" s="196">
        <v>2016</v>
      </c>
      <c r="H5" s="196">
        <v>2017</v>
      </c>
      <c r="I5" s="196">
        <v>2018</v>
      </c>
      <c r="J5" s="196">
        <v>2019</v>
      </c>
      <c r="K5" s="197">
        <v>2020</v>
      </c>
      <c r="L5" s="197">
        <v>2021</v>
      </c>
    </row>
    <row r="6" spans="1:12" x14ac:dyDescent="0.25">
      <c r="C6" s="198" t="s">
        <v>332</v>
      </c>
      <c r="D6" s="199">
        <v>1538.3811540930167</v>
      </c>
      <c r="E6" s="199">
        <v>1553.4449952352634</v>
      </c>
      <c r="F6" s="200">
        <v>1571.9249286716442</v>
      </c>
      <c r="G6" s="200">
        <v>1530.592545159574</v>
      </c>
      <c r="H6" s="200">
        <v>1661.1887394923974</v>
      </c>
      <c r="I6" s="207">
        <v>1706.4800195877633</v>
      </c>
      <c r="J6" s="207">
        <v>1774.3149422090194</v>
      </c>
      <c r="K6" s="207">
        <v>2240.2956618549965</v>
      </c>
      <c r="L6" s="207">
        <v>2599.3854847048506</v>
      </c>
    </row>
    <row r="7" spans="1:12" x14ac:dyDescent="0.25">
      <c r="C7" s="201" t="s">
        <v>360</v>
      </c>
      <c r="D7" s="202">
        <v>6.3538924247272597</v>
      </c>
      <c r="E7" s="202">
        <v>7.6474638231356984</v>
      </c>
      <c r="F7" s="203">
        <v>13.706654136455683</v>
      </c>
      <c r="G7" s="203">
        <v>7.8465676146019607</v>
      </c>
      <c r="H7" s="203">
        <v>8.5401527152161005</v>
      </c>
      <c r="I7" s="208">
        <v>7.9114618514898805</v>
      </c>
      <c r="J7" s="208">
        <v>10.297485541298601</v>
      </c>
      <c r="K7" s="208">
        <v>6.2309101574316417</v>
      </c>
      <c r="L7" s="208">
        <v>7.3560976340686004</v>
      </c>
    </row>
    <row r="8" spans="1:12" x14ac:dyDescent="0.25">
      <c r="C8" s="201" t="s">
        <v>361</v>
      </c>
      <c r="D8" s="202">
        <v>85.927606439362336</v>
      </c>
      <c r="E8" s="202">
        <v>98.986010009914878</v>
      </c>
      <c r="F8" s="203">
        <v>105.77671005158406</v>
      </c>
      <c r="G8" s="203">
        <v>111.51955016718837</v>
      </c>
      <c r="H8" s="203">
        <v>106.93080781320754</v>
      </c>
      <c r="I8" s="208">
        <v>118.42681776231235</v>
      </c>
      <c r="J8" s="208">
        <v>138.94717243140911</v>
      </c>
      <c r="K8" s="208">
        <v>171.5451213846921</v>
      </c>
      <c r="L8" s="208">
        <v>173.54942299836284</v>
      </c>
    </row>
    <row r="9" spans="1:12" x14ac:dyDescent="0.25">
      <c r="C9" s="201" t="s">
        <v>362</v>
      </c>
      <c r="D9" s="202">
        <v>1072.4288608459574</v>
      </c>
      <c r="E9" s="202">
        <v>1093.6387644640681</v>
      </c>
      <c r="F9" s="203">
        <v>1101.6204670658558</v>
      </c>
      <c r="G9" s="203">
        <v>1100.6139853564116</v>
      </c>
      <c r="H9" s="203">
        <v>1206.2224527233514</v>
      </c>
      <c r="I9" s="208">
        <v>1273.4433065627798</v>
      </c>
      <c r="J9" s="208">
        <v>1320.7445116680472</v>
      </c>
      <c r="K9" s="208">
        <v>1668.7608235443392</v>
      </c>
      <c r="L9" s="208">
        <v>1811.7891999199223</v>
      </c>
    </row>
    <row r="10" spans="1:12" x14ac:dyDescent="0.25">
      <c r="C10" s="201" t="s">
        <v>363</v>
      </c>
      <c r="D10" s="202">
        <v>13.76828861835606</v>
      </c>
      <c r="E10" s="202">
        <v>24.985114817315434</v>
      </c>
      <c r="F10" s="203">
        <v>30.398611326268156</v>
      </c>
      <c r="G10" s="203">
        <v>33.217542903567875</v>
      </c>
      <c r="H10" s="203">
        <v>42.736781157816424</v>
      </c>
      <c r="I10" s="208">
        <v>17.674323277478003</v>
      </c>
      <c r="J10" s="208">
        <v>19.158661092245801</v>
      </c>
      <c r="K10" s="208">
        <v>41.828995122082183</v>
      </c>
      <c r="L10" s="208">
        <v>77.787757072545745</v>
      </c>
    </row>
    <row r="11" spans="1:12" x14ac:dyDescent="0.25">
      <c r="C11" s="201" t="s">
        <v>364</v>
      </c>
      <c r="D11" s="202">
        <v>359.90250576461369</v>
      </c>
      <c r="E11" s="202">
        <v>328.18764211983705</v>
      </c>
      <c r="F11" s="203">
        <v>320.42248609147987</v>
      </c>
      <c r="G11" s="203">
        <v>277.46336245481314</v>
      </c>
      <c r="H11" s="203">
        <v>296.75854508280588</v>
      </c>
      <c r="I11" s="208">
        <v>289.02410813269347</v>
      </c>
      <c r="J11" s="208">
        <v>285.16711147601944</v>
      </c>
      <c r="K11" s="208">
        <v>351.92983381555786</v>
      </c>
      <c r="L11" s="208">
        <v>528.90300708095015</v>
      </c>
    </row>
    <row r="12" spans="1:12" x14ac:dyDescent="0.25">
      <c r="C12" s="830" t="s">
        <v>689</v>
      </c>
      <c r="D12" s="199">
        <v>2355.9827311292138</v>
      </c>
      <c r="E12" s="199">
        <v>2388.6368419309752</v>
      </c>
      <c r="F12" s="200">
        <v>2568.7111492305344</v>
      </c>
      <c r="G12" s="200">
        <v>2728.3816611773173</v>
      </c>
      <c r="H12" s="200">
        <v>2822.774011648467</v>
      </c>
      <c r="I12" s="207">
        <v>3000.6760065843646</v>
      </c>
      <c r="J12" s="207">
        <v>3154.4933987325876</v>
      </c>
      <c r="K12" s="207">
        <v>3589.2057092689943</v>
      </c>
      <c r="L12" s="207">
        <v>3752.138708974453</v>
      </c>
    </row>
    <row r="13" spans="1:12" ht="30" x14ac:dyDescent="0.25">
      <c r="C13" s="201" t="s">
        <v>365</v>
      </c>
      <c r="D13" s="202">
        <v>360.99869698869526</v>
      </c>
      <c r="E13" s="202">
        <v>281.46631063968698</v>
      </c>
      <c r="F13" s="203">
        <v>277.74627151070973</v>
      </c>
      <c r="G13" s="203">
        <v>296.19996583001523</v>
      </c>
      <c r="H13" s="203">
        <v>269.82972466699994</v>
      </c>
      <c r="I13" s="208">
        <v>291.3933148239999</v>
      </c>
      <c r="J13" s="208">
        <v>261.86426357600004</v>
      </c>
      <c r="K13" s="208">
        <v>287.17319483600005</v>
      </c>
      <c r="L13" s="208">
        <v>266.13670034099994</v>
      </c>
    </row>
    <row r="14" spans="1:12" x14ac:dyDescent="0.25">
      <c r="C14" s="201" t="s">
        <v>363</v>
      </c>
      <c r="D14" s="202">
        <v>0.209144941</v>
      </c>
      <c r="E14" s="202">
        <v>0.11119801599999998</v>
      </c>
      <c r="F14" s="203">
        <v>1.083319967</v>
      </c>
      <c r="G14" s="203">
        <v>0.3</v>
      </c>
      <c r="H14" s="203">
        <v>0</v>
      </c>
      <c r="I14" s="208">
        <v>0</v>
      </c>
      <c r="J14" s="208">
        <v>0</v>
      </c>
      <c r="K14" s="208">
        <v>0</v>
      </c>
      <c r="L14" s="208">
        <v>0.45794396100000001</v>
      </c>
    </row>
    <row r="15" spans="1:12" x14ac:dyDescent="0.25">
      <c r="C15" s="201" t="s">
        <v>361</v>
      </c>
      <c r="D15" s="202">
        <v>677.97739075451125</v>
      </c>
      <c r="E15" s="202">
        <v>752.87861141495478</v>
      </c>
      <c r="F15" s="203">
        <v>880.61259650321074</v>
      </c>
      <c r="G15" s="203">
        <v>1002.240917844419</v>
      </c>
      <c r="H15" s="203">
        <v>1109.649381058407</v>
      </c>
      <c r="I15" s="208">
        <v>1212.0757873458699</v>
      </c>
      <c r="J15" s="208">
        <v>1343.5948076009145</v>
      </c>
      <c r="K15" s="208">
        <v>1661.1738869884446</v>
      </c>
      <c r="L15" s="208">
        <v>1797.6140146683731</v>
      </c>
    </row>
    <row r="16" spans="1:12" x14ac:dyDescent="0.25">
      <c r="C16" s="201" t="s">
        <v>366</v>
      </c>
      <c r="D16" s="202">
        <v>883.17726034484531</v>
      </c>
      <c r="E16" s="202">
        <v>897.72994587272126</v>
      </c>
      <c r="F16" s="203">
        <v>918.04005389011888</v>
      </c>
      <c r="G16" s="203">
        <v>950.77250898304146</v>
      </c>
      <c r="H16" s="203">
        <v>990.97105618284297</v>
      </c>
      <c r="I16" s="208">
        <v>1022.9984351538916</v>
      </c>
      <c r="J16" s="208">
        <v>1062.0521144348124</v>
      </c>
      <c r="K16" s="208">
        <v>1134.4653811983544</v>
      </c>
      <c r="L16" s="208">
        <v>1190.9025150036982</v>
      </c>
    </row>
    <row r="17" spans="3:12" x14ac:dyDescent="0.25">
      <c r="C17" s="201" t="s">
        <v>367</v>
      </c>
      <c r="D17" s="202">
        <v>401.01199798852252</v>
      </c>
      <c r="E17" s="202">
        <v>423.82458765884405</v>
      </c>
      <c r="F17" s="203">
        <v>453.84224973639914</v>
      </c>
      <c r="G17" s="203">
        <v>442.55556876420218</v>
      </c>
      <c r="H17" s="203">
        <v>413.32657658292175</v>
      </c>
      <c r="I17" s="208">
        <v>436.72588347951972</v>
      </c>
      <c r="J17" s="208">
        <v>448.94764598113687</v>
      </c>
      <c r="K17" s="208">
        <v>465.01064666470108</v>
      </c>
      <c r="L17" s="208">
        <v>455.91554114659118</v>
      </c>
    </row>
    <row r="18" spans="3:12" x14ac:dyDescent="0.25">
      <c r="C18" s="201" t="s">
        <v>368</v>
      </c>
      <c r="D18" s="202">
        <v>1.8838605712710401</v>
      </c>
      <c r="E18" s="202">
        <v>1.7323700361302796</v>
      </c>
      <c r="F18" s="203">
        <v>1.6220877997837801</v>
      </c>
      <c r="G18" s="203">
        <v>1.4153945710956204</v>
      </c>
      <c r="H18" s="203">
        <v>0.97512032074933996</v>
      </c>
      <c r="I18" s="208">
        <v>0.64712340332135998</v>
      </c>
      <c r="J18" s="208">
        <v>0.52633871048878</v>
      </c>
      <c r="K18" s="208">
        <v>0.50768076166552001</v>
      </c>
      <c r="L18" s="208">
        <v>0.24856494993864001</v>
      </c>
    </row>
    <row r="19" spans="3:12" x14ac:dyDescent="0.25">
      <c r="C19" s="831" t="s">
        <v>690</v>
      </c>
      <c r="D19" s="202">
        <v>30.724379540367643</v>
      </c>
      <c r="E19" s="202">
        <v>30.893818344630233</v>
      </c>
      <c r="F19" s="203">
        <v>35.764569823313174</v>
      </c>
      <c r="G19" s="203">
        <v>34.897310190534355</v>
      </c>
      <c r="H19" s="203">
        <v>38.022152836546148</v>
      </c>
      <c r="I19" s="208">
        <v>36.835462378745447</v>
      </c>
      <c r="J19" s="208">
        <v>37.508228433236795</v>
      </c>
      <c r="K19" s="208">
        <v>40.874918826125842</v>
      </c>
      <c r="L19" s="208">
        <v>40.863430606823499</v>
      </c>
    </row>
    <row r="20" spans="3:12" x14ac:dyDescent="0.25">
      <c r="C20" s="198" t="s">
        <v>334</v>
      </c>
      <c r="D20" s="199">
        <v>2557.2458346829139</v>
      </c>
      <c r="E20" s="199">
        <v>2902.7912133478776</v>
      </c>
      <c r="F20" s="200">
        <v>2730.4637898629235</v>
      </c>
      <c r="G20" s="200">
        <v>2755.2854526119095</v>
      </c>
      <c r="H20" s="200">
        <v>2736.5316682314733</v>
      </c>
      <c r="I20" s="207">
        <v>3360.7812017978267</v>
      </c>
      <c r="J20" s="207">
        <v>3639.9357932284706</v>
      </c>
      <c r="K20" s="207">
        <v>3850.4835852898468</v>
      </c>
      <c r="L20" s="207">
        <v>3824.1452496787201</v>
      </c>
    </row>
    <row r="21" spans="3:12" x14ac:dyDescent="0.25">
      <c r="C21" s="201" t="s">
        <v>369</v>
      </c>
      <c r="D21" s="202">
        <v>648.26925151499995</v>
      </c>
      <c r="E21" s="202">
        <v>766.25066218300003</v>
      </c>
      <c r="F21" s="203">
        <v>714.95572315900006</v>
      </c>
      <c r="G21" s="203">
        <v>697.5085986900001</v>
      </c>
      <c r="H21" s="203">
        <v>734.15649510399999</v>
      </c>
      <c r="I21" s="208">
        <v>1199.8212369260004</v>
      </c>
      <c r="J21" s="208">
        <v>1366.8567593020002</v>
      </c>
      <c r="K21" s="208">
        <v>1456.2002634490002</v>
      </c>
      <c r="L21" s="208">
        <v>1481.5248597579998</v>
      </c>
    </row>
    <row r="22" spans="3:12" x14ac:dyDescent="0.25">
      <c r="C22" s="201" t="s">
        <v>370</v>
      </c>
      <c r="D22" s="202">
        <v>1216.2222756489966</v>
      </c>
      <c r="E22" s="202">
        <v>1238.7930376840868</v>
      </c>
      <c r="F22" s="203">
        <v>1151.0338059259739</v>
      </c>
      <c r="G22" s="203">
        <v>1161.1366053968288</v>
      </c>
      <c r="H22" s="203">
        <v>1152.2333873316138</v>
      </c>
      <c r="I22" s="208">
        <v>1218.2314178895849</v>
      </c>
      <c r="J22" s="208">
        <v>1290.0210801260987</v>
      </c>
      <c r="K22" s="208">
        <v>1260.7325344644864</v>
      </c>
      <c r="L22" s="208">
        <v>1272.7265948844197</v>
      </c>
    </row>
    <row r="23" spans="3:12" x14ac:dyDescent="0.25">
      <c r="C23" s="209" t="s">
        <v>371</v>
      </c>
      <c r="D23" s="210">
        <v>585.07205523099776</v>
      </c>
      <c r="E23" s="210">
        <v>597.09919112908597</v>
      </c>
      <c r="F23" s="211">
        <v>510.85528583497722</v>
      </c>
      <c r="G23" s="211">
        <v>534.1059133058252</v>
      </c>
      <c r="H23" s="211">
        <v>514.03176292461399</v>
      </c>
      <c r="I23" s="208">
        <v>546.11308233758484</v>
      </c>
      <c r="J23" s="212">
        <v>561.27788188209956</v>
      </c>
      <c r="K23" s="212">
        <v>485.43613089948678</v>
      </c>
      <c r="L23" s="212">
        <v>458.24506735742006</v>
      </c>
    </row>
    <row r="24" spans="3:12" x14ac:dyDescent="0.25">
      <c r="C24" s="209" t="s">
        <v>372</v>
      </c>
      <c r="D24" s="210">
        <v>551.65388646099882</v>
      </c>
      <c r="E24" s="210">
        <v>563.29494655900146</v>
      </c>
      <c r="F24" s="211">
        <v>562.25142173299673</v>
      </c>
      <c r="G24" s="211">
        <v>552.92769367000301</v>
      </c>
      <c r="H24" s="211">
        <v>571.54095796399997</v>
      </c>
      <c r="I24" s="208">
        <v>584.0329169879999</v>
      </c>
      <c r="J24" s="212">
        <v>614.45193355399999</v>
      </c>
      <c r="K24" s="212">
        <v>636.00597185200002</v>
      </c>
      <c r="L24" s="212">
        <v>651.03231809300019</v>
      </c>
    </row>
    <row r="25" spans="3:12" x14ac:dyDescent="0.25">
      <c r="C25" s="201" t="s">
        <v>352</v>
      </c>
      <c r="D25" s="202">
        <v>692.75430751891815</v>
      </c>
      <c r="E25" s="202">
        <v>897.74751348079269</v>
      </c>
      <c r="F25" s="203">
        <v>864.47426077794773</v>
      </c>
      <c r="G25" s="203">
        <v>896.64024852507873</v>
      </c>
      <c r="H25" s="203">
        <v>850.14178579586019</v>
      </c>
      <c r="I25" s="208">
        <v>942.7285469822416</v>
      </c>
      <c r="J25" s="208">
        <v>983.05795380037227</v>
      </c>
      <c r="K25" s="208">
        <v>1133.5507873763606</v>
      </c>
      <c r="L25" s="208">
        <v>1069.8937950362997</v>
      </c>
    </row>
    <row r="26" spans="3:12" x14ac:dyDescent="0.25">
      <c r="C26" s="198" t="s">
        <v>373</v>
      </c>
      <c r="D26" s="199">
        <v>530.99798848163061</v>
      </c>
      <c r="E26" s="199">
        <v>541.493729982584</v>
      </c>
      <c r="F26" s="200">
        <v>566.11595448445894</v>
      </c>
      <c r="G26" s="200">
        <v>607.4323115066245</v>
      </c>
      <c r="H26" s="200">
        <v>609.2687933359399</v>
      </c>
      <c r="I26" s="207">
        <v>620.4011428152395</v>
      </c>
      <c r="J26" s="207">
        <v>645.99131847442459</v>
      </c>
      <c r="K26" s="207">
        <v>692.49281239136485</v>
      </c>
      <c r="L26" s="207">
        <v>721.44102099700194</v>
      </c>
    </row>
    <row r="27" spans="3:12" x14ac:dyDescent="0.25">
      <c r="C27" s="201" t="s">
        <v>374</v>
      </c>
      <c r="D27" s="202">
        <v>6.4242682078205791</v>
      </c>
      <c r="E27" s="202">
        <v>6.0156961734418823</v>
      </c>
      <c r="F27" s="203">
        <v>7.0224939473484014</v>
      </c>
      <c r="G27" s="203">
        <v>6.7238332196950603</v>
      </c>
      <c r="H27" s="203">
        <v>6.692686492635703</v>
      </c>
      <c r="I27" s="208">
        <v>6.9873936036356987</v>
      </c>
      <c r="J27" s="208">
        <v>6.6728143613263198</v>
      </c>
      <c r="K27" s="208">
        <v>7.3191294454353635</v>
      </c>
      <c r="L27" s="208">
        <v>7.4104297142088598</v>
      </c>
    </row>
    <row r="28" spans="3:12" ht="30" x14ac:dyDescent="0.25">
      <c r="C28" s="201" t="s">
        <v>375</v>
      </c>
      <c r="D28" s="202">
        <v>73.329499308844902</v>
      </c>
      <c r="E28" s="202">
        <v>64.995512908560471</v>
      </c>
      <c r="F28" s="203">
        <v>61.578251185423198</v>
      </c>
      <c r="G28" s="203">
        <v>67.827843750248988</v>
      </c>
      <c r="H28" s="203">
        <v>56.561973683180121</v>
      </c>
      <c r="I28" s="208">
        <v>58.391672279232118</v>
      </c>
      <c r="J28" s="208">
        <v>57.211400778063648</v>
      </c>
      <c r="K28" s="208">
        <v>59.947848324219926</v>
      </c>
      <c r="L28" s="208">
        <v>62.366364203961801</v>
      </c>
    </row>
    <row r="29" spans="3:12" x14ac:dyDescent="0.25">
      <c r="C29" s="201" t="s">
        <v>376</v>
      </c>
      <c r="D29" s="213">
        <v>122.74630733943872</v>
      </c>
      <c r="E29" s="213">
        <v>133.16579442568437</v>
      </c>
      <c r="F29" s="203">
        <v>149.42679236607117</v>
      </c>
      <c r="G29" s="203">
        <v>160.1922389008397</v>
      </c>
      <c r="H29" s="203">
        <v>148.2301581408843</v>
      </c>
      <c r="I29" s="208">
        <v>147.71011275132594</v>
      </c>
      <c r="J29" s="208">
        <v>153.49857470100002</v>
      </c>
      <c r="K29" s="208">
        <v>152.98912710000002</v>
      </c>
      <c r="L29" s="208">
        <v>164.26480076799999</v>
      </c>
    </row>
    <row r="30" spans="3:12" ht="30" x14ac:dyDescent="0.25">
      <c r="C30" s="201" t="s">
        <v>377</v>
      </c>
      <c r="D30" s="202">
        <v>328.49791362552622</v>
      </c>
      <c r="E30" s="202">
        <v>337.31672647989757</v>
      </c>
      <c r="F30" s="203">
        <v>348.08841698561565</v>
      </c>
      <c r="G30" s="203">
        <v>372.68939563883254</v>
      </c>
      <c r="H30" s="203">
        <v>397.78397501924024</v>
      </c>
      <c r="I30" s="208">
        <v>407.31196418603804</v>
      </c>
      <c r="J30" s="208">
        <v>428.60852864503516</v>
      </c>
      <c r="K30" s="208">
        <v>472.23670752330952</v>
      </c>
      <c r="L30" s="208">
        <v>487.3994263168309</v>
      </c>
    </row>
    <row r="31" spans="3:12" x14ac:dyDescent="0.25">
      <c r="C31" s="198" t="s">
        <v>378</v>
      </c>
      <c r="D31" s="199">
        <v>39.662339657999894</v>
      </c>
      <c r="E31" s="199">
        <v>53.416803413832895</v>
      </c>
      <c r="F31" s="200">
        <v>54.295890389321407</v>
      </c>
      <c r="G31" s="200">
        <v>54.368582161534967</v>
      </c>
      <c r="H31" s="200">
        <v>70.288256832872364</v>
      </c>
      <c r="I31" s="207">
        <v>73.488377326323459</v>
      </c>
      <c r="J31" s="207">
        <v>75.876230871395151</v>
      </c>
      <c r="K31" s="207">
        <v>82.44448282220354</v>
      </c>
      <c r="L31" s="207">
        <v>72.828994748138541</v>
      </c>
    </row>
    <row r="32" spans="3:12" x14ac:dyDescent="0.25">
      <c r="C32" s="198" t="s">
        <v>336</v>
      </c>
      <c r="D32" s="199">
        <v>937.48656698777404</v>
      </c>
      <c r="E32" s="199">
        <v>1044.0952378512643</v>
      </c>
      <c r="F32" s="200">
        <v>982.94586605156394</v>
      </c>
      <c r="G32" s="200">
        <v>1016.6353487804288</v>
      </c>
      <c r="H32" s="200">
        <v>933.40061780533267</v>
      </c>
      <c r="I32" s="207">
        <v>581.19569964248035</v>
      </c>
      <c r="J32" s="207">
        <v>624.22430373897396</v>
      </c>
      <c r="K32" s="207">
        <v>667.53648711423523</v>
      </c>
      <c r="L32" s="207">
        <v>643.7334590743385</v>
      </c>
    </row>
    <row r="33" spans="3:12" x14ac:dyDescent="0.25">
      <c r="C33" s="204" t="s">
        <v>379</v>
      </c>
      <c r="D33" s="205">
        <v>7959.7566150325438</v>
      </c>
      <c r="E33" s="205">
        <v>8483.867342849795</v>
      </c>
      <c r="F33" s="205">
        <v>8474.4572479734361</v>
      </c>
      <c r="G33" s="205">
        <v>8692.2353481673817</v>
      </c>
      <c r="H33" s="206">
        <v>8833.551332361485</v>
      </c>
      <c r="I33" s="214">
        <v>9343.0224477479915</v>
      </c>
      <c r="J33" s="214">
        <v>9914.7512394624937</v>
      </c>
      <c r="K33" s="214">
        <v>11122.439216957566</v>
      </c>
      <c r="L33" s="214">
        <v>11613.649005397821</v>
      </c>
    </row>
  </sheetData>
  <hyperlinks>
    <hyperlink ref="A1" location="Sommaire!A1" display="Retour sommaire"/>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1"/>
  <dimension ref="A1:S35"/>
  <sheetViews>
    <sheetView showGridLines="0" workbookViewId="0"/>
  </sheetViews>
  <sheetFormatPr baseColWidth="10" defaultRowHeight="15" x14ac:dyDescent="0.25"/>
  <cols>
    <col min="4" max="17" width="5.42578125" bestFit="1" customWidth="1"/>
    <col min="18" max="19" width="6.42578125" bestFit="1" customWidth="1"/>
  </cols>
  <sheetData>
    <row r="1" spans="1:2" x14ac:dyDescent="0.25">
      <c r="A1" s="2" t="s">
        <v>0</v>
      </c>
    </row>
    <row r="2" spans="1:2" ht="23.25" x14ac:dyDescent="0.35">
      <c r="B2" s="3" t="s">
        <v>49</v>
      </c>
    </row>
    <row r="3" spans="1:2" x14ac:dyDescent="0.25">
      <c r="B3" s="4" t="s">
        <v>691</v>
      </c>
    </row>
    <row r="31" spans="3:19" ht="25.5" x14ac:dyDescent="0.25">
      <c r="C31" s="187" t="s">
        <v>317</v>
      </c>
      <c r="D31" s="215">
        <v>2006</v>
      </c>
      <c r="E31" s="215">
        <v>2007</v>
      </c>
      <c r="F31" s="215">
        <v>2008</v>
      </c>
      <c r="G31" s="215">
        <v>2009</v>
      </c>
      <c r="H31" s="215">
        <v>2010</v>
      </c>
      <c r="I31" s="215">
        <v>2011</v>
      </c>
      <c r="J31" s="215">
        <v>2012</v>
      </c>
      <c r="K31" s="215">
        <v>2013</v>
      </c>
      <c r="L31" s="215">
        <v>2014</v>
      </c>
      <c r="M31" s="215">
        <v>2015</v>
      </c>
      <c r="N31" s="215">
        <v>2016</v>
      </c>
      <c r="O31" s="215">
        <v>2017</v>
      </c>
      <c r="P31" s="215">
        <v>2018</v>
      </c>
      <c r="Q31" s="215">
        <v>2019</v>
      </c>
      <c r="R31" s="215">
        <v>2020</v>
      </c>
      <c r="S31" s="215">
        <v>2021</v>
      </c>
    </row>
    <row r="32" spans="3:19" x14ac:dyDescent="0.25">
      <c r="C32" s="216" t="s">
        <v>380</v>
      </c>
      <c r="D32" s="217">
        <v>4754.2015510000001</v>
      </c>
      <c r="E32" s="217">
        <v>5434.607368</v>
      </c>
      <c r="F32" s="217">
        <v>6371.9904500000002</v>
      </c>
      <c r="G32" s="217">
        <v>6844.3389500000003</v>
      </c>
      <c r="H32" s="217">
        <v>6860.3240969999997</v>
      </c>
      <c r="I32" s="217">
        <v>7204.6427485060003</v>
      </c>
      <c r="J32" s="217">
        <v>7893.022408147709</v>
      </c>
      <c r="K32" s="217">
        <v>7540.1771884940945</v>
      </c>
      <c r="L32" s="217">
        <v>7441.2721424103283</v>
      </c>
      <c r="M32" s="217">
        <v>7869.1574774430665</v>
      </c>
      <c r="N32" s="217">
        <v>8038.37499470068</v>
      </c>
      <c r="O32" s="217">
        <v>8209.5722012368478</v>
      </c>
      <c r="P32" s="217">
        <v>8699.6860818857731</v>
      </c>
      <c r="Q32" s="217">
        <v>9261.7000150162985</v>
      </c>
      <c r="R32" s="217">
        <v>10460.458042536366</v>
      </c>
      <c r="S32" s="217">
        <v>10963.966580210101</v>
      </c>
    </row>
    <row r="33" spans="3:19" x14ac:dyDescent="0.25">
      <c r="C33" s="216" t="s">
        <v>381</v>
      </c>
      <c r="D33" s="217">
        <v>1286.3988879999997</v>
      </c>
      <c r="E33" s="217">
        <v>1626.298906</v>
      </c>
      <c r="F33" s="217">
        <v>1290.3540249999987</v>
      </c>
      <c r="G33" s="217">
        <v>663.75745299999926</v>
      </c>
      <c r="H33" s="217">
        <v>969.66501915300069</v>
      </c>
      <c r="I33" s="217">
        <v>1144.3093840197243</v>
      </c>
      <c r="J33" s="217">
        <v>497.1104052851797</v>
      </c>
      <c r="K33" s="217">
        <v>419.57942653845475</v>
      </c>
      <c r="L33" s="217">
        <v>1042.6066793504806</v>
      </c>
      <c r="M33" s="217">
        <v>605.31241751087873</v>
      </c>
      <c r="N33" s="217">
        <v>653.86035346670178</v>
      </c>
      <c r="O33" s="217">
        <v>623.87988610963475</v>
      </c>
      <c r="P33" s="217">
        <v>643.33636586221996</v>
      </c>
      <c r="Q33" s="217">
        <v>653.0512245091835</v>
      </c>
      <c r="R33" s="217">
        <v>661.98117448117785</v>
      </c>
      <c r="S33" s="217">
        <v>649.68242524867912</v>
      </c>
    </row>
    <row r="34" spans="3:19" x14ac:dyDescent="0.25">
      <c r="C34" s="218" t="s">
        <v>382</v>
      </c>
      <c r="D34" s="195">
        <v>6040.6004389999998</v>
      </c>
      <c r="E34" s="195">
        <v>7060.9062739999999</v>
      </c>
      <c r="F34" s="195">
        <v>7662.344474999999</v>
      </c>
      <c r="G34" s="195">
        <v>7508.0964029999996</v>
      </c>
      <c r="H34" s="195">
        <v>7829.9891161530004</v>
      </c>
      <c r="I34" s="195">
        <v>8348.9521325257247</v>
      </c>
      <c r="J34" s="195">
        <v>8390.1328134328887</v>
      </c>
      <c r="K34" s="195">
        <v>7959.7566150325492</v>
      </c>
      <c r="L34" s="195">
        <v>8483.8788217608089</v>
      </c>
      <c r="M34" s="195">
        <v>8474.4698949539452</v>
      </c>
      <c r="N34" s="195">
        <v>8692.2353481673817</v>
      </c>
      <c r="O34" s="195">
        <v>8833.4520873464826</v>
      </c>
      <c r="P34" s="195">
        <v>9343.0224477479933</v>
      </c>
      <c r="Q34" s="195">
        <v>9914.7512395254817</v>
      </c>
      <c r="R34" s="195">
        <v>11122.439217017543</v>
      </c>
      <c r="S34" s="195">
        <v>11613.649005458779</v>
      </c>
    </row>
    <row r="35" spans="3:19" x14ac:dyDescent="0.25">
      <c r="C35" s="219" t="s">
        <v>383</v>
      </c>
      <c r="D35" s="220">
        <v>0.21295877802057681</v>
      </c>
      <c r="E35" s="220">
        <v>0.23032438654347162</v>
      </c>
      <c r="F35" s="220">
        <v>0.16840198573818346</v>
      </c>
      <c r="G35" s="220">
        <v>8.8405558129858675E-2</v>
      </c>
      <c r="H35" s="220">
        <v>0.1238398936152561</v>
      </c>
      <c r="I35" s="220">
        <v>0.13706024011824677</v>
      </c>
      <c r="J35" s="220">
        <v>5.9249408363272749E-2</v>
      </c>
      <c r="K35" s="220">
        <v>5.2712594973827478E-2</v>
      </c>
      <c r="L35" s="220">
        <v>0.12289268873999429</v>
      </c>
      <c r="M35" s="220">
        <v>7.142776185579551E-2</v>
      </c>
      <c r="N35" s="220">
        <v>7.5223498591137181E-2</v>
      </c>
      <c r="O35" s="220">
        <v>7.062696213672956E-2</v>
      </c>
      <c r="P35" s="220">
        <v>6.8857414124835731E-2</v>
      </c>
      <c r="Q35" s="220">
        <v>6.5866627284179691E-2</v>
      </c>
      <c r="R35" s="220">
        <v>5.9517625726228658E-2</v>
      </c>
      <c r="S35" s="220">
        <v>5.5941282963115901E-2</v>
      </c>
    </row>
  </sheetData>
  <hyperlinks>
    <hyperlink ref="A1" location="Sommaire!A1" display="Retour sommaire"/>
  </hyperlinks>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2"/>
  <dimension ref="A1:K30"/>
  <sheetViews>
    <sheetView showGridLines="0" workbookViewId="0"/>
  </sheetViews>
  <sheetFormatPr baseColWidth="10" defaultRowHeight="15" x14ac:dyDescent="0.25"/>
  <cols>
    <col min="2" max="2" width="40.5703125" customWidth="1"/>
    <col min="3" max="11" width="9.28515625" bestFit="1" customWidth="1"/>
  </cols>
  <sheetData>
    <row r="1" spans="1:11" x14ac:dyDescent="0.25">
      <c r="A1" s="2" t="s">
        <v>0</v>
      </c>
    </row>
    <row r="2" spans="1:11" ht="23.25" x14ac:dyDescent="0.35">
      <c r="B2" s="3" t="s">
        <v>51</v>
      </c>
    </row>
    <row r="3" spans="1:11" x14ac:dyDescent="0.25">
      <c r="B3" s="4" t="s">
        <v>687</v>
      </c>
    </row>
    <row r="6" spans="1:11" x14ac:dyDescent="0.25">
      <c r="B6" s="187" t="s">
        <v>317</v>
      </c>
      <c r="C6" s="196">
        <v>2013</v>
      </c>
      <c r="D6" s="196">
        <v>2014</v>
      </c>
      <c r="E6" s="196">
        <v>2015</v>
      </c>
      <c r="F6" s="196">
        <v>2016</v>
      </c>
      <c r="G6" s="196">
        <v>2017</v>
      </c>
      <c r="H6" s="196">
        <v>2018</v>
      </c>
      <c r="I6" s="196">
        <v>2019</v>
      </c>
      <c r="J6" s="197">
        <v>2020</v>
      </c>
      <c r="K6" s="197">
        <v>2021</v>
      </c>
    </row>
    <row r="7" spans="1:11" x14ac:dyDescent="0.25">
      <c r="B7" s="221" t="s">
        <v>384</v>
      </c>
      <c r="C7" s="222"/>
      <c r="D7" s="222"/>
      <c r="E7" s="222"/>
      <c r="F7" s="223"/>
      <c r="G7" s="223" t="s">
        <v>385</v>
      </c>
      <c r="H7" s="223" t="s">
        <v>385</v>
      </c>
      <c r="I7" s="223" t="s">
        <v>385</v>
      </c>
      <c r="J7" s="223" t="s">
        <v>385</v>
      </c>
      <c r="K7" s="223" t="s">
        <v>385</v>
      </c>
    </row>
    <row r="8" spans="1:11" x14ac:dyDescent="0.25">
      <c r="B8" s="224" t="s">
        <v>386</v>
      </c>
      <c r="C8" s="225"/>
      <c r="D8" s="225"/>
      <c r="E8" s="225"/>
      <c r="F8" s="225"/>
      <c r="G8" s="225"/>
      <c r="H8" s="225"/>
      <c r="I8" s="225"/>
      <c r="J8" s="225"/>
      <c r="K8" s="225"/>
    </row>
    <row r="9" spans="1:11" x14ac:dyDescent="0.25">
      <c r="B9" s="226" t="s">
        <v>387</v>
      </c>
      <c r="C9" s="225">
        <v>152.09355302098754</v>
      </c>
      <c r="D9" s="225">
        <v>164.645297354452</v>
      </c>
      <c r="E9" s="225">
        <v>178.27308959438258</v>
      </c>
      <c r="F9" s="203">
        <v>150.56966165798985</v>
      </c>
      <c r="G9" s="203">
        <v>180.12401741170046</v>
      </c>
      <c r="H9" s="203">
        <v>214.86154623198254</v>
      </c>
      <c r="I9" s="203">
        <v>242.47164866247269</v>
      </c>
      <c r="J9" s="203">
        <v>254.85550079233789</v>
      </c>
      <c r="K9" s="203">
        <v>229.90183704010988</v>
      </c>
    </row>
    <row r="10" spans="1:11" x14ac:dyDescent="0.25">
      <c r="B10" s="227" t="s">
        <v>388</v>
      </c>
      <c r="C10" s="225">
        <v>718.61212752381459</v>
      </c>
      <c r="D10" s="225">
        <v>742.15568933896282</v>
      </c>
      <c r="E10" s="225">
        <v>840.59139301548703</v>
      </c>
      <c r="F10" s="203">
        <v>901.77172305389934</v>
      </c>
      <c r="G10" s="203">
        <v>935.67977012512108</v>
      </c>
      <c r="H10" s="203">
        <v>1048.8128692842567</v>
      </c>
      <c r="I10" s="203">
        <v>1083.4783098669946</v>
      </c>
      <c r="J10" s="203">
        <v>1167.4849139588882</v>
      </c>
      <c r="K10" s="203">
        <v>1241.8507247566849</v>
      </c>
    </row>
    <row r="11" spans="1:11" x14ac:dyDescent="0.25">
      <c r="B11" s="224" t="s">
        <v>389</v>
      </c>
      <c r="C11" s="225"/>
      <c r="D11" s="225"/>
      <c r="E11" s="225"/>
      <c r="F11" s="203"/>
      <c r="G11" s="203" t="s">
        <v>385</v>
      </c>
      <c r="H11" s="203"/>
      <c r="I11" s="203"/>
      <c r="J11" s="203"/>
      <c r="K11" s="203"/>
    </row>
    <row r="12" spans="1:11" x14ac:dyDescent="0.25">
      <c r="B12" s="226" t="s">
        <v>387</v>
      </c>
      <c r="C12" s="225">
        <v>480.89336688043488</v>
      </c>
      <c r="D12" s="225">
        <v>435.85875271258197</v>
      </c>
      <c r="E12" s="225">
        <v>433.38867979239666</v>
      </c>
      <c r="F12" s="203">
        <v>448.8452144217768</v>
      </c>
      <c r="G12" s="203">
        <v>401.84107965914211</v>
      </c>
      <c r="H12" s="203">
        <v>449.70549197873061</v>
      </c>
      <c r="I12" s="203">
        <v>495.28366756874863</v>
      </c>
      <c r="J12" s="203">
        <v>530.88796132255902</v>
      </c>
      <c r="K12" s="203">
        <v>496.26515247874812</v>
      </c>
    </row>
    <row r="13" spans="1:11" x14ac:dyDescent="0.25">
      <c r="B13" s="227" t="s">
        <v>388</v>
      </c>
      <c r="C13" s="225">
        <v>48.480870935012341</v>
      </c>
      <c r="D13" s="225">
        <v>54.445926390982727</v>
      </c>
      <c r="E13" s="225">
        <v>54.149545069000006</v>
      </c>
      <c r="F13" s="203">
        <v>53.5056881</v>
      </c>
      <c r="G13" s="203">
        <v>80.548275871000001</v>
      </c>
      <c r="H13" s="203">
        <v>100.86146574599998</v>
      </c>
      <c r="I13" s="203">
        <v>78.11816723327432</v>
      </c>
      <c r="J13" s="203">
        <v>56.436613384709339</v>
      </c>
      <c r="K13" s="203">
        <v>87.49153129385968</v>
      </c>
    </row>
    <row r="14" spans="1:11" x14ac:dyDescent="0.25">
      <c r="B14" s="221" t="s">
        <v>390</v>
      </c>
      <c r="C14" s="228"/>
      <c r="D14" s="228"/>
      <c r="E14" s="228"/>
      <c r="F14" s="229"/>
      <c r="G14" s="229" t="s">
        <v>385</v>
      </c>
      <c r="H14" s="229" t="s">
        <v>385</v>
      </c>
      <c r="I14" s="229" t="s">
        <v>385</v>
      </c>
      <c r="J14" s="229" t="s">
        <v>385</v>
      </c>
      <c r="K14" s="229" t="s">
        <v>385</v>
      </c>
    </row>
    <row r="15" spans="1:11" x14ac:dyDescent="0.25">
      <c r="B15" s="224" t="s">
        <v>391</v>
      </c>
      <c r="C15" s="225"/>
      <c r="D15" s="225"/>
      <c r="E15" s="225"/>
      <c r="F15" s="203"/>
      <c r="G15" s="203" t="s">
        <v>385</v>
      </c>
      <c r="H15" s="203" t="s">
        <v>385</v>
      </c>
      <c r="I15" s="203" t="s">
        <v>385</v>
      </c>
      <c r="J15" s="203" t="s">
        <v>385</v>
      </c>
      <c r="K15" s="203" t="s">
        <v>385</v>
      </c>
    </row>
    <row r="16" spans="1:11" x14ac:dyDescent="0.25">
      <c r="B16" s="226" t="s">
        <v>387</v>
      </c>
      <c r="C16" s="225">
        <v>437.87257329888251</v>
      </c>
      <c r="D16" s="225">
        <v>447.62971985868217</v>
      </c>
      <c r="E16" s="225">
        <v>392.46953048228323</v>
      </c>
      <c r="F16" s="203">
        <v>409.47281693078412</v>
      </c>
      <c r="G16" s="203">
        <v>476.8292526281341</v>
      </c>
      <c r="H16" s="203">
        <v>664.93951173473931</v>
      </c>
      <c r="I16" s="203">
        <v>652.94555368627255</v>
      </c>
      <c r="J16" s="203">
        <v>785.9600692031612</v>
      </c>
      <c r="K16" s="203">
        <v>805.58709633224169</v>
      </c>
    </row>
    <row r="17" spans="2:11" x14ac:dyDescent="0.25">
      <c r="B17" s="226" t="s">
        <v>392</v>
      </c>
      <c r="C17" s="225">
        <v>677.98695111080144</v>
      </c>
      <c r="D17" s="225">
        <v>760.15855150901757</v>
      </c>
      <c r="E17" s="225">
        <v>756.61257731423439</v>
      </c>
      <c r="F17" s="203">
        <v>778.9427962502765</v>
      </c>
      <c r="G17" s="203">
        <v>815.42645810484646</v>
      </c>
      <c r="H17" s="203">
        <v>846.2952538926337</v>
      </c>
      <c r="I17" s="203">
        <v>899.52482940960635</v>
      </c>
      <c r="J17" s="203">
        <v>969.67913463673096</v>
      </c>
      <c r="K17" s="203">
        <v>1065.9880557370104</v>
      </c>
    </row>
    <row r="18" spans="2:11" x14ac:dyDescent="0.25">
      <c r="B18" s="224" t="s">
        <v>389</v>
      </c>
      <c r="C18" s="225"/>
      <c r="D18" s="225"/>
      <c r="E18" s="225"/>
      <c r="F18" s="203"/>
      <c r="G18" s="203" t="s">
        <v>385</v>
      </c>
      <c r="H18" s="203" t="s">
        <v>385</v>
      </c>
      <c r="I18" s="203" t="s">
        <v>385</v>
      </c>
      <c r="J18" s="203" t="s">
        <v>385</v>
      </c>
      <c r="K18" s="203" t="s">
        <v>385</v>
      </c>
    </row>
    <row r="19" spans="2:11" x14ac:dyDescent="0.25">
      <c r="B19" s="226" t="s">
        <v>387</v>
      </c>
      <c r="C19" s="225">
        <v>636.08430069350175</v>
      </c>
      <c r="D19" s="225">
        <v>593.86539876423296</v>
      </c>
      <c r="E19" s="225">
        <v>569.03862212028071</v>
      </c>
      <c r="F19" s="203">
        <v>703.66393770575633</v>
      </c>
      <c r="G19" s="203">
        <v>770.14748079000753</v>
      </c>
      <c r="H19" s="203">
        <v>957.78999811555809</v>
      </c>
      <c r="I19" s="203">
        <v>999.65577889024723</v>
      </c>
      <c r="J19" s="203">
        <v>1163.9116964341904</v>
      </c>
      <c r="K19" s="203">
        <v>1217.8681178514739</v>
      </c>
    </row>
    <row r="20" spans="2:11" x14ac:dyDescent="0.25">
      <c r="B20" s="226" t="s">
        <v>392</v>
      </c>
      <c r="C20" s="225">
        <v>754.45889134927211</v>
      </c>
      <c r="D20" s="225">
        <v>757.88619134618</v>
      </c>
      <c r="E20" s="225">
        <v>774.24199524091341</v>
      </c>
      <c r="F20" s="203">
        <v>782.14153353327913</v>
      </c>
      <c r="G20" s="203">
        <v>826.14302045288844</v>
      </c>
      <c r="H20" s="203">
        <v>945.02168533440386</v>
      </c>
      <c r="I20" s="203">
        <v>1052.5876767264597</v>
      </c>
      <c r="J20" s="203">
        <v>1212.8594796573841</v>
      </c>
      <c r="K20" s="203">
        <v>1312.5192790331087</v>
      </c>
    </row>
    <row r="21" spans="2:11" x14ac:dyDescent="0.25">
      <c r="B21" s="221" t="s">
        <v>393</v>
      </c>
      <c r="C21" s="228"/>
      <c r="D21" s="228"/>
      <c r="E21" s="228"/>
      <c r="F21" s="229"/>
      <c r="G21" s="229" t="s">
        <v>385</v>
      </c>
      <c r="H21" s="229" t="s">
        <v>385</v>
      </c>
      <c r="I21" s="229" t="s">
        <v>385</v>
      </c>
      <c r="J21" s="229" t="s">
        <v>385</v>
      </c>
      <c r="K21" s="229" t="s">
        <v>385</v>
      </c>
    </row>
    <row r="22" spans="2:11" x14ac:dyDescent="0.25">
      <c r="B22" s="224" t="s">
        <v>394</v>
      </c>
      <c r="C22" s="225">
        <v>229.62766343199993</v>
      </c>
      <c r="D22" s="225">
        <v>226.94358397099992</v>
      </c>
      <c r="E22" s="225">
        <v>249.21177739500007</v>
      </c>
      <c r="F22" s="203">
        <v>284.20787808400007</v>
      </c>
      <c r="G22" s="203">
        <v>323.322932192</v>
      </c>
      <c r="H22" s="203">
        <v>432.86235099800001</v>
      </c>
      <c r="I22" s="203">
        <v>614.11304017800001</v>
      </c>
      <c r="J22" s="203">
        <v>662.13249355000005</v>
      </c>
      <c r="K22" s="203">
        <v>699.7929693939999</v>
      </c>
    </row>
    <row r="23" spans="2:11" x14ac:dyDescent="0.25">
      <c r="B23" s="224" t="s">
        <v>395</v>
      </c>
      <c r="C23" s="225">
        <v>234.60773222699999</v>
      </c>
      <c r="D23" s="225">
        <v>224.04899150499992</v>
      </c>
      <c r="E23" s="225">
        <v>251.49539990400007</v>
      </c>
      <c r="F23" s="203">
        <v>277.10122310000003</v>
      </c>
      <c r="G23" s="203">
        <v>309.64045298399998</v>
      </c>
      <c r="H23" s="203">
        <v>439.96854887399991</v>
      </c>
      <c r="I23" s="203">
        <v>615.36012739900002</v>
      </c>
      <c r="J23" s="203">
        <v>668.61205613100003</v>
      </c>
      <c r="K23" s="203">
        <v>716.21300990400005</v>
      </c>
    </row>
    <row r="24" spans="2:11" x14ac:dyDescent="0.25">
      <c r="B24" s="221" t="s">
        <v>396</v>
      </c>
      <c r="C24" s="228"/>
      <c r="D24" s="228"/>
      <c r="E24" s="228"/>
      <c r="F24" s="229"/>
      <c r="G24" s="229" t="s">
        <v>385</v>
      </c>
      <c r="H24" s="229" t="s">
        <v>385</v>
      </c>
      <c r="I24" s="229" t="s">
        <v>385</v>
      </c>
      <c r="J24" s="229" t="s">
        <v>385</v>
      </c>
      <c r="K24" s="229" t="s">
        <v>385</v>
      </c>
    </row>
    <row r="25" spans="2:11" x14ac:dyDescent="0.25">
      <c r="B25" s="224" t="s">
        <v>397</v>
      </c>
      <c r="C25" s="225">
        <v>7124.306576200619</v>
      </c>
      <c r="D25" s="225">
        <v>9127.1038597521529</v>
      </c>
      <c r="E25" s="225">
        <v>9290.8649794740159</v>
      </c>
      <c r="F25" s="203">
        <v>9907.5789463418696</v>
      </c>
      <c r="G25" s="203">
        <v>9735.5489516420403</v>
      </c>
      <c r="H25" s="203">
        <v>10618.916257385592</v>
      </c>
      <c r="I25" s="203">
        <v>9626.9962648651799</v>
      </c>
      <c r="J25" s="203">
        <v>10036.837621083763</v>
      </c>
      <c r="K25" s="203">
        <v>12876.268044085338</v>
      </c>
    </row>
    <row r="26" spans="2:11" x14ac:dyDescent="0.25">
      <c r="B26" s="224" t="s">
        <v>398</v>
      </c>
      <c r="C26" s="225">
        <v>7270.8676615589056</v>
      </c>
      <c r="D26" s="225">
        <v>9088.8341380853635</v>
      </c>
      <c r="E26" s="225">
        <v>9208.579773812291</v>
      </c>
      <c r="F26" s="203">
        <v>9919.2276555080953</v>
      </c>
      <c r="G26" s="203">
        <v>9755.7215557712534</v>
      </c>
      <c r="H26" s="203">
        <v>10733.169440937165</v>
      </c>
      <c r="I26" s="203">
        <v>9712.8303452212931</v>
      </c>
      <c r="J26" s="203">
        <v>10121.475329422961</v>
      </c>
      <c r="K26" s="203">
        <v>12947.338686360228</v>
      </c>
    </row>
    <row r="27" spans="2:11" ht="30" x14ac:dyDescent="0.25">
      <c r="B27" s="230" t="s">
        <v>399</v>
      </c>
      <c r="C27" s="231">
        <v>86513.79244583605</v>
      </c>
      <c r="D27" s="231">
        <v>82182.235215454479</v>
      </c>
      <c r="E27" s="231">
        <v>72682.91976077517</v>
      </c>
      <c r="F27" s="232">
        <v>59323.012147267706</v>
      </c>
      <c r="G27" s="232">
        <v>57634.239822705029</v>
      </c>
      <c r="H27" s="232">
        <v>52036.587067674867</v>
      </c>
      <c r="I27" s="232">
        <v>51534.842471399941</v>
      </c>
      <c r="J27" s="232">
        <v>49002.445431883963</v>
      </c>
      <c r="K27" s="232">
        <v>54130.196409979224</v>
      </c>
    </row>
    <row r="28" spans="2:11" ht="30" x14ac:dyDescent="0.25">
      <c r="B28" s="224" t="s">
        <v>400</v>
      </c>
      <c r="C28" s="225">
        <v>77519.623694239053</v>
      </c>
      <c r="D28" s="225">
        <v>70778.356159105489</v>
      </c>
      <c r="E28" s="225">
        <v>61903.735486059231</v>
      </c>
      <c r="F28" s="203">
        <v>49314.071942143702</v>
      </c>
      <c r="G28" s="203">
        <v>48841.318835148028</v>
      </c>
      <c r="H28" s="203">
        <v>43386.399749304859</v>
      </c>
      <c r="I28" s="203">
        <v>42691.087601192914</v>
      </c>
      <c r="J28" s="203">
        <v>41318.828910245982</v>
      </c>
      <c r="K28" s="203">
        <v>44832.111543827225</v>
      </c>
    </row>
    <row r="29" spans="2:11" ht="30" x14ac:dyDescent="0.25">
      <c r="B29" s="224" t="s">
        <v>401</v>
      </c>
      <c r="C29" s="225">
        <v>3111.9457672559997</v>
      </c>
      <c r="D29" s="225">
        <v>5101.890581820001</v>
      </c>
      <c r="E29" s="225">
        <v>4838.8543788109992</v>
      </c>
      <c r="F29" s="203">
        <v>4572.5613780080021</v>
      </c>
      <c r="G29" s="203">
        <v>3824.227833424</v>
      </c>
      <c r="H29" s="203">
        <v>4432.6859149710026</v>
      </c>
      <c r="I29" s="203">
        <v>3003.7718966200009</v>
      </c>
      <c r="J29" s="203">
        <v>2935.5088232510006</v>
      </c>
      <c r="K29" s="203">
        <v>3878.7046282410001</v>
      </c>
    </row>
    <row r="30" spans="2:11" x14ac:dyDescent="0.25">
      <c r="B30" s="224" t="s">
        <v>402</v>
      </c>
      <c r="C30" s="225">
        <v>5882.2229843410014</v>
      </c>
      <c r="D30" s="225">
        <v>6301.988474529001</v>
      </c>
      <c r="E30" s="225">
        <v>5940.3298959049998</v>
      </c>
      <c r="F30" s="203">
        <v>5436.3788271159983</v>
      </c>
      <c r="G30" s="203">
        <v>4968.6931541329996</v>
      </c>
      <c r="H30" s="203">
        <v>4217.501403399001</v>
      </c>
      <c r="I30" s="203">
        <v>5839.982973586998</v>
      </c>
      <c r="J30" s="203">
        <v>4748.1076983869998</v>
      </c>
      <c r="K30" s="203">
        <v>5419.3802379110002</v>
      </c>
    </row>
  </sheetData>
  <hyperlinks>
    <hyperlink ref="A1" location="Sommaire!A1" display="Retour sommaire"/>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3"/>
  <dimension ref="A1:R38"/>
  <sheetViews>
    <sheetView showGridLines="0" workbookViewId="0"/>
  </sheetViews>
  <sheetFormatPr baseColWidth="10" defaultRowHeight="15" x14ac:dyDescent="0.25"/>
  <cols>
    <col min="2" max="2" width="34.85546875" customWidth="1"/>
    <col min="3" max="18" width="8.28515625" bestFit="1" customWidth="1"/>
  </cols>
  <sheetData>
    <row r="1" spans="1:2" x14ac:dyDescent="0.25">
      <c r="A1" s="2" t="s">
        <v>0</v>
      </c>
    </row>
    <row r="2" spans="1:2" ht="23.25" x14ac:dyDescent="0.35">
      <c r="B2" s="3" t="s">
        <v>53</v>
      </c>
    </row>
    <row r="3" spans="1:2" x14ac:dyDescent="0.25">
      <c r="B3" s="4" t="s">
        <v>692</v>
      </c>
    </row>
    <row r="31" spans="2:18" x14ac:dyDescent="0.25">
      <c r="B31" s="233" t="s">
        <v>317</v>
      </c>
      <c r="C31" s="234">
        <v>2006</v>
      </c>
      <c r="D31" s="234">
        <v>2007</v>
      </c>
      <c r="E31" s="234">
        <v>2008</v>
      </c>
      <c r="F31" s="234">
        <v>2009</v>
      </c>
      <c r="G31" s="234">
        <v>2010</v>
      </c>
      <c r="H31" s="234">
        <v>2011</v>
      </c>
      <c r="I31" s="234">
        <v>2012</v>
      </c>
      <c r="J31" s="234">
        <v>2013</v>
      </c>
      <c r="K31" s="234">
        <v>2014</v>
      </c>
      <c r="L31" s="234">
        <v>2015</v>
      </c>
      <c r="M31" s="234">
        <v>2016</v>
      </c>
      <c r="N31" s="235">
        <v>2017</v>
      </c>
      <c r="O31" s="235">
        <v>2018</v>
      </c>
      <c r="P31" s="235">
        <v>2019</v>
      </c>
      <c r="Q31" s="235">
        <v>2020</v>
      </c>
      <c r="R31" s="235">
        <v>2021</v>
      </c>
    </row>
    <row r="32" spans="2:18" x14ac:dyDescent="0.25">
      <c r="B32" s="236" t="s">
        <v>403</v>
      </c>
      <c r="C32" s="237">
        <v>1416.7797130000001</v>
      </c>
      <c r="D32" s="237">
        <v>1584.381736</v>
      </c>
      <c r="E32" s="237">
        <v>1706.6364579999999</v>
      </c>
      <c r="F32" s="237">
        <v>1716.7478899999996</v>
      </c>
      <c r="G32" s="237">
        <v>1815.7796625395895</v>
      </c>
      <c r="H32" s="237">
        <v>1895.6608151866601</v>
      </c>
      <c r="I32" s="237">
        <v>1911.6541322853998</v>
      </c>
      <c r="J32" s="237">
        <v>1926.5243386021</v>
      </c>
      <c r="K32" s="237">
        <v>1871.1494049999997</v>
      </c>
      <c r="L32" s="237">
        <v>1938.8664220138148</v>
      </c>
      <c r="M32" s="237">
        <v>2053.9604739849792</v>
      </c>
      <c r="N32" s="237">
        <v>2174.8644367379998</v>
      </c>
      <c r="O32" s="237">
        <v>2300.6817173187897</v>
      </c>
      <c r="P32" s="237">
        <v>2412.373213854421</v>
      </c>
      <c r="Q32" s="237">
        <v>2624.1723214935701</v>
      </c>
      <c r="R32" s="237">
        <v>2735.4229225719778</v>
      </c>
    </row>
    <row r="33" spans="2:18" x14ac:dyDescent="0.25">
      <c r="B33" s="238" t="s">
        <v>404</v>
      </c>
      <c r="C33" s="142">
        <v>750.14461300000005</v>
      </c>
      <c r="D33" s="142">
        <v>831.183538</v>
      </c>
      <c r="E33" s="142">
        <v>879.58427099999994</v>
      </c>
      <c r="F33" s="142">
        <v>902.5116969999998</v>
      </c>
      <c r="G33" s="142">
        <v>976.1141139947656</v>
      </c>
      <c r="H33" s="142">
        <v>1023.6875547556001</v>
      </c>
      <c r="I33" s="142">
        <v>1044.389186269</v>
      </c>
      <c r="J33" s="142">
        <v>1068.496387056</v>
      </c>
      <c r="K33" s="142">
        <v>1035.9091149999997</v>
      </c>
      <c r="L33" s="142">
        <v>1076.1880592069188</v>
      </c>
      <c r="M33" s="142">
        <v>1116.6231668896921</v>
      </c>
      <c r="N33" s="142">
        <v>1184.0953649999999</v>
      </c>
      <c r="O33" s="142">
        <v>1254.3651138710136</v>
      </c>
      <c r="P33" s="142">
        <v>1329.6920250090407</v>
      </c>
      <c r="Q33" s="142">
        <v>1406.740636496708</v>
      </c>
      <c r="R33" s="142">
        <v>1490.0873133718169</v>
      </c>
    </row>
    <row r="34" spans="2:18" x14ac:dyDescent="0.25">
      <c r="B34" s="239" t="s">
        <v>405</v>
      </c>
      <c r="C34" s="142">
        <v>518.898777</v>
      </c>
      <c r="D34" s="142">
        <v>597.24888999999996</v>
      </c>
      <c r="E34" s="142">
        <v>659.98233300000004</v>
      </c>
      <c r="F34" s="142">
        <v>635.14226999999983</v>
      </c>
      <c r="G34" s="142">
        <v>648.78077702094561</v>
      </c>
      <c r="H34" s="142">
        <v>677.76261518389003</v>
      </c>
      <c r="I34" s="142">
        <v>669.36632669999995</v>
      </c>
      <c r="J34" s="142">
        <v>659.84937782999998</v>
      </c>
      <c r="K34" s="142">
        <v>676.27028200000007</v>
      </c>
      <c r="L34" s="142">
        <v>709.57722266622523</v>
      </c>
      <c r="M34" s="142">
        <v>745.55825785103752</v>
      </c>
      <c r="N34" s="142">
        <v>803.17902319999996</v>
      </c>
      <c r="O34" s="142">
        <v>855.412163503947</v>
      </c>
      <c r="P34" s="142">
        <v>890.987782047775</v>
      </c>
      <c r="Q34" s="142">
        <v>1022.1973969688158</v>
      </c>
      <c r="R34" s="142">
        <v>1049.0663140113506</v>
      </c>
    </row>
    <row r="35" spans="2:18" x14ac:dyDescent="0.25">
      <c r="B35" s="238" t="s">
        <v>406</v>
      </c>
      <c r="C35" s="142">
        <v>140.15796399999999</v>
      </c>
      <c r="D35" s="142">
        <v>148.70216599999998</v>
      </c>
      <c r="E35" s="142">
        <v>157.31395799999999</v>
      </c>
      <c r="F35" s="142">
        <v>170.55133699999999</v>
      </c>
      <c r="G35" s="142">
        <v>182.44003872916818</v>
      </c>
      <c r="H35" s="142">
        <v>183.19134187105004</v>
      </c>
      <c r="I35" s="142">
        <v>188.68711827000001</v>
      </c>
      <c r="J35" s="142">
        <v>188.5183237</v>
      </c>
      <c r="K35" s="142">
        <v>150.32708699999992</v>
      </c>
      <c r="L35" s="142">
        <v>143.6917553567593</v>
      </c>
      <c r="M35" s="142">
        <v>182.12777820524926</v>
      </c>
      <c r="N35" s="142">
        <v>177.98769060000001</v>
      </c>
      <c r="O35" s="142">
        <v>179.8523161078287</v>
      </c>
      <c r="P35" s="142">
        <v>181.43246150360545</v>
      </c>
      <c r="Q35" s="142">
        <v>182.91032300904635</v>
      </c>
      <c r="R35" s="142">
        <v>183.54676114381039</v>
      </c>
    </row>
    <row r="36" spans="2:18" x14ac:dyDescent="0.25">
      <c r="B36" s="238" t="s">
        <v>407</v>
      </c>
      <c r="C36" s="142">
        <v>7.5783590000000007</v>
      </c>
      <c r="D36" s="142">
        <v>7.2471420000000002</v>
      </c>
      <c r="E36" s="142">
        <v>9.7558959999999999</v>
      </c>
      <c r="F36" s="142">
        <v>8.542586</v>
      </c>
      <c r="G36" s="142">
        <v>8.444732794710001</v>
      </c>
      <c r="H36" s="142">
        <v>11.01930337612</v>
      </c>
      <c r="I36" s="142">
        <v>9.2115010464000004</v>
      </c>
      <c r="J36" s="142">
        <v>9.6602500161000009</v>
      </c>
      <c r="K36" s="142">
        <v>8.6429209999999994</v>
      </c>
      <c r="L36" s="142">
        <v>9.4093847839114613</v>
      </c>
      <c r="M36" s="142">
        <v>9.6512710389999992</v>
      </c>
      <c r="N36" s="142">
        <v>9.6023579380000008</v>
      </c>
      <c r="O36" s="142">
        <v>11.052123836000002</v>
      </c>
      <c r="P36" s="142">
        <v>10.260945294000001</v>
      </c>
      <c r="Q36" s="142">
        <v>12.323965019000006</v>
      </c>
      <c r="R36" s="142">
        <v>12.722534045000005</v>
      </c>
    </row>
    <row r="37" spans="2:18" x14ac:dyDescent="0.25">
      <c r="B37" s="236" t="s">
        <v>408</v>
      </c>
      <c r="C37" s="237">
        <v>119.73009800000001</v>
      </c>
      <c r="D37" s="237">
        <v>157.465709</v>
      </c>
      <c r="E37" s="237">
        <v>174.51034900000002</v>
      </c>
      <c r="F37" s="237">
        <v>168.36793800000001</v>
      </c>
      <c r="G37" s="237">
        <v>195.18635910936771</v>
      </c>
      <c r="H37" s="237">
        <v>209.33276348213997</v>
      </c>
      <c r="I37" s="237">
        <v>202.11462635000001</v>
      </c>
      <c r="J37" s="237">
        <v>187.78662348</v>
      </c>
      <c r="K37" s="237">
        <v>192.04275499999991</v>
      </c>
      <c r="L37" s="237">
        <v>199.05303689405929</v>
      </c>
      <c r="M37" s="237">
        <v>207.84960224962549</v>
      </c>
      <c r="N37" s="237">
        <v>210.15756329999999</v>
      </c>
      <c r="O37" s="237">
        <v>232.63671495255514</v>
      </c>
      <c r="P37" s="237">
        <v>243.45865698588742</v>
      </c>
      <c r="Q37" s="237">
        <v>232.53842244229548</v>
      </c>
      <c r="R37" s="237">
        <v>265.32460926357112</v>
      </c>
    </row>
    <row r="38" spans="2:18" x14ac:dyDescent="0.25">
      <c r="B38" s="240" t="s">
        <v>409</v>
      </c>
      <c r="C38" s="241">
        <v>1536.5098110000001</v>
      </c>
      <c r="D38" s="241">
        <v>1741.8474450000001</v>
      </c>
      <c r="E38" s="241">
        <v>1881.1468070000001</v>
      </c>
      <c r="F38" s="241">
        <v>1885.1158279999997</v>
      </c>
      <c r="G38" s="241">
        <v>2010.9660216489572</v>
      </c>
      <c r="H38" s="241">
        <v>2104.9935786688002</v>
      </c>
      <c r="I38" s="241">
        <v>2113.7687586354</v>
      </c>
      <c r="J38" s="241">
        <v>2114.3109620820996</v>
      </c>
      <c r="K38" s="241">
        <v>2063.1921599999996</v>
      </c>
      <c r="L38" s="241">
        <v>2137.9194589078743</v>
      </c>
      <c r="M38" s="241">
        <v>2261.8100762345998</v>
      </c>
      <c r="N38" s="241">
        <v>2385.0220000379995</v>
      </c>
      <c r="O38" s="241">
        <v>2533.3184322713446</v>
      </c>
      <c r="P38" s="241">
        <v>2655.8318708403085</v>
      </c>
      <c r="Q38" s="241">
        <v>2856.7107439358656</v>
      </c>
      <c r="R38" s="241">
        <v>3000.7475318355491</v>
      </c>
    </row>
  </sheetData>
  <hyperlinks>
    <hyperlink ref="A1" location="Sommaire!A1" display="Retour sommaire"/>
  </hyperlinks>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4"/>
  <dimension ref="A1:K13"/>
  <sheetViews>
    <sheetView showGridLines="0" workbookViewId="0">
      <selection activeCell="H14" sqref="H14"/>
    </sheetView>
  </sheetViews>
  <sheetFormatPr baseColWidth="10" defaultRowHeight="15" x14ac:dyDescent="0.25"/>
  <cols>
    <col min="2" max="2" width="90.85546875" customWidth="1"/>
  </cols>
  <sheetData>
    <row r="1" spans="1:11" x14ac:dyDescent="0.25">
      <c r="A1" s="2" t="s">
        <v>0</v>
      </c>
    </row>
    <row r="2" spans="1:11" ht="23.25" x14ac:dyDescent="0.35">
      <c r="B2" s="3" t="s">
        <v>55</v>
      </c>
    </row>
    <row r="3" spans="1:11" x14ac:dyDescent="0.25">
      <c r="B3" s="4" t="s">
        <v>693</v>
      </c>
    </row>
    <row r="6" spans="1:11" x14ac:dyDescent="0.25">
      <c r="B6" s="219"/>
      <c r="C6" s="219"/>
      <c r="D6" s="219"/>
      <c r="E6" s="219"/>
      <c r="F6" s="219"/>
      <c r="G6" s="219"/>
      <c r="H6" s="219"/>
      <c r="I6" s="219"/>
      <c r="J6" s="219"/>
      <c r="K6" s="219"/>
    </row>
    <row r="7" spans="1:11" x14ac:dyDescent="0.25">
      <c r="B7" s="233" t="s">
        <v>317</v>
      </c>
      <c r="C7" s="242">
        <v>2013</v>
      </c>
      <c r="D7" s="242">
        <v>2014</v>
      </c>
      <c r="E7" s="242">
        <v>2015</v>
      </c>
      <c r="F7" s="242">
        <v>2016</v>
      </c>
      <c r="G7" s="242">
        <v>2017</v>
      </c>
      <c r="H7" s="242">
        <v>2018</v>
      </c>
      <c r="I7" s="242">
        <v>2019</v>
      </c>
      <c r="J7" s="243">
        <v>2020</v>
      </c>
      <c r="K7" s="243">
        <v>2021</v>
      </c>
    </row>
    <row r="8" spans="1:11" x14ac:dyDescent="0.25">
      <c r="B8" s="244" t="s">
        <v>410</v>
      </c>
      <c r="C8" s="228">
        <v>2385.5812452098048</v>
      </c>
      <c r="D8" s="228">
        <v>2410.597091969531</v>
      </c>
      <c r="E8" s="228">
        <v>2484.5154872245375</v>
      </c>
      <c r="F8" s="228">
        <v>2620.3112514705799</v>
      </c>
      <c r="G8" s="228">
        <v>2749.3400023823247</v>
      </c>
      <c r="H8" s="228">
        <v>3070.49333727469</v>
      </c>
      <c r="I8" s="245">
        <v>3240.6721484078885</v>
      </c>
      <c r="J8" s="245">
        <v>3433.6648226281868</v>
      </c>
      <c r="K8" s="245">
        <v>3642.1359757264831</v>
      </c>
    </row>
    <row r="9" spans="1:11" x14ac:dyDescent="0.25">
      <c r="B9" s="224" t="s">
        <v>411</v>
      </c>
      <c r="C9" s="203">
        <v>2190.9651782411502</v>
      </c>
      <c r="D9" s="203">
        <v>2180.9670795163311</v>
      </c>
      <c r="E9" s="203">
        <v>2227.4717057429993</v>
      </c>
      <c r="F9" s="203">
        <v>2338.7730747424503</v>
      </c>
      <c r="G9" s="203">
        <v>2455.7733440000002</v>
      </c>
      <c r="H9" s="203">
        <v>2724.4216321035801</v>
      </c>
      <c r="I9" s="246">
        <v>2863.8756938277384</v>
      </c>
      <c r="J9" s="246">
        <v>3066.7722938569987</v>
      </c>
      <c r="K9" s="246">
        <v>3227.7528822949321</v>
      </c>
    </row>
    <row r="10" spans="1:11" x14ac:dyDescent="0.25">
      <c r="B10" s="247" t="s">
        <v>412</v>
      </c>
      <c r="C10" s="203">
        <v>2114.3109620820996</v>
      </c>
      <c r="D10" s="203">
        <v>2063.1921599999996</v>
      </c>
      <c r="E10" s="203">
        <v>2137.9194589078743</v>
      </c>
      <c r="F10" s="203">
        <v>2189.8767850891945</v>
      </c>
      <c r="G10" s="203">
        <v>2303.8437949999998</v>
      </c>
      <c r="H10" s="203">
        <v>2533.3350433303476</v>
      </c>
      <c r="I10" s="246">
        <v>2655.8463451053076</v>
      </c>
      <c r="J10" s="246">
        <v>2856.7394006570839</v>
      </c>
      <c r="K10" s="246">
        <v>3000.7609794989353</v>
      </c>
    </row>
    <row r="11" spans="1:11" x14ac:dyDescent="0.25">
      <c r="B11" s="248" t="s">
        <v>413</v>
      </c>
      <c r="C11" s="211">
        <v>1926.5243386020998</v>
      </c>
      <c r="D11" s="211">
        <v>1871.1494049999997</v>
      </c>
      <c r="E11" s="211">
        <v>1938.8664220138148</v>
      </c>
      <c r="F11" s="211">
        <v>1999.7897392965692</v>
      </c>
      <c r="G11" s="211">
        <v>2113.8000000000002</v>
      </c>
      <c r="H11" s="211">
        <v>2300.6983283777913</v>
      </c>
      <c r="I11" s="249">
        <v>2412.3876881194219</v>
      </c>
      <c r="J11" s="249">
        <v>2624.2009782147898</v>
      </c>
      <c r="K11" s="249">
        <v>2735.4363702353617</v>
      </c>
    </row>
    <row r="12" spans="1:11" x14ac:dyDescent="0.25">
      <c r="B12" s="248" t="s">
        <v>414</v>
      </c>
      <c r="C12" s="211">
        <v>187.78662348</v>
      </c>
      <c r="D12" s="211">
        <v>192.04275499999991</v>
      </c>
      <c r="E12" s="211">
        <v>199.05303689405929</v>
      </c>
      <c r="F12" s="211">
        <v>190.08704579262553</v>
      </c>
      <c r="G12" s="211">
        <v>190</v>
      </c>
      <c r="H12" s="211">
        <v>232.63671495255514</v>
      </c>
      <c r="I12" s="249">
        <v>243.45865698588742</v>
      </c>
      <c r="J12" s="249">
        <v>232.53842244229548</v>
      </c>
      <c r="K12" s="249">
        <v>265.32460926357112</v>
      </c>
    </row>
    <row r="13" spans="1:11" x14ac:dyDescent="0.25">
      <c r="B13" s="250" t="s">
        <v>415</v>
      </c>
      <c r="C13" s="203">
        <v>194.61606696865465</v>
      </c>
      <c r="D13" s="203">
        <v>229.63001245319992</v>
      </c>
      <c r="E13" s="203">
        <v>257.04378148153819</v>
      </c>
      <c r="F13" s="203">
        <v>281.53817672812966</v>
      </c>
      <c r="G13" s="203">
        <v>293.61817359999998</v>
      </c>
      <c r="H13" s="203">
        <v>346.07170517110956</v>
      </c>
      <c r="I13" s="246">
        <v>376.79645458015239</v>
      </c>
      <c r="J13" s="246">
        <v>366.89252877119026</v>
      </c>
      <c r="K13" s="246">
        <v>414.38309343155129</v>
      </c>
    </row>
  </sheetData>
  <hyperlinks>
    <hyperlink ref="A1" location="Sommaire!A1" display="Retour sommaire"/>
  </hyperlinks>
  <pageMargins left="0.7" right="0.7" top="0.75" bottom="0.75" header="0.3" footer="0.3"/>
  <pageSetup paperSize="9"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5"/>
  <dimension ref="A1:L17"/>
  <sheetViews>
    <sheetView showGridLines="0" workbookViewId="0"/>
  </sheetViews>
  <sheetFormatPr baseColWidth="10" defaultRowHeight="15" x14ac:dyDescent="0.25"/>
  <cols>
    <col min="2" max="2" width="33.140625" customWidth="1"/>
    <col min="4" max="4" width="14.42578125" customWidth="1"/>
    <col min="8" max="8" width="15" customWidth="1"/>
    <col min="9" max="9" width="17.140625" customWidth="1"/>
    <col min="10" max="10" width="15.42578125" customWidth="1"/>
    <col min="11" max="11" width="17.28515625" customWidth="1"/>
  </cols>
  <sheetData>
    <row r="1" spans="1:12" x14ac:dyDescent="0.25">
      <c r="A1" s="2" t="s">
        <v>0</v>
      </c>
    </row>
    <row r="2" spans="1:12" ht="23.25" x14ac:dyDescent="0.35">
      <c r="B2" s="3" t="s">
        <v>57</v>
      </c>
    </row>
    <row r="3" spans="1:12" x14ac:dyDescent="0.25">
      <c r="B3" s="4" t="s">
        <v>694</v>
      </c>
    </row>
    <row r="5" spans="1:12" x14ac:dyDescent="0.25">
      <c r="B5" s="251" t="s">
        <v>317</v>
      </c>
      <c r="C5" s="1776" t="s">
        <v>416</v>
      </c>
      <c r="D5" s="1776"/>
      <c r="E5" s="1776"/>
      <c r="F5" s="1776"/>
      <c r="G5" s="1776"/>
      <c r="H5" s="1776"/>
      <c r="I5" s="1776"/>
      <c r="J5" s="1776"/>
      <c r="K5" s="1776"/>
      <c r="L5" s="1776"/>
    </row>
    <row r="6" spans="1:12" ht="75" x14ac:dyDescent="0.25">
      <c r="B6" s="38" t="s">
        <v>417</v>
      </c>
      <c r="C6" s="252" t="s">
        <v>405</v>
      </c>
      <c r="D6" s="253" t="s">
        <v>418</v>
      </c>
      <c r="E6" s="253" t="s">
        <v>419</v>
      </c>
      <c r="F6" s="253" t="s">
        <v>420</v>
      </c>
      <c r="G6" s="253" t="s">
        <v>421</v>
      </c>
      <c r="H6" s="253" t="s">
        <v>422</v>
      </c>
      <c r="I6" s="253" t="s">
        <v>423</v>
      </c>
      <c r="J6" s="253" t="s">
        <v>424</v>
      </c>
      <c r="K6" s="253" t="s">
        <v>425</v>
      </c>
      <c r="L6" s="252" t="s">
        <v>426</v>
      </c>
    </row>
    <row r="7" spans="1:12" x14ac:dyDescent="0.25">
      <c r="B7" s="254" t="s">
        <v>427</v>
      </c>
      <c r="C7" s="255">
        <v>157.61366009370343</v>
      </c>
      <c r="D7" s="256">
        <v>117.67683824203155</v>
      </c>
      <c r="E7" s="256">
        <v>1138.4670483881393</v>
      </c>
      <c r="F7" s="256">
        <v>0.16699716497382522</v>
      </c>
      <c r="G7" s="256">
        <v>2.2918712886143959</v>
      </c>
      <c r="H7" s="256">
        <v>2.3452762275992969</v>
      </c>
      <c r="I7" s="256">
        <v>3.9717149253254473E-2</v>
      </c>
      <c r="J7" s="256">
        <v>1.2155878669446887</v>
      </c>
      <c r="K7" s="256">
        <v>1.0899712114013536</v>
      </c>
      <c r="L7" s="257">
        <v>1418.5616914050618</v>
      </c>
    </row>
    <row r="8" spans="1:12" x14ac:dyDescent="0.25">
      <c r="B8" s="254" t="s">
        <v>428</v>
      </c>
      <c r="C8" s="255">
        <v>467.99990740539488</v>
      </c>
      <c r="D8" s="256">
        <v>27.377876703934906</v>
      </c>
      <c r="E8" s="256">
        <v>0</v>
      </c>
      <c r="F8" s="256">
        <v>0.34382005825185818</v>
      </c>
      <c r="G8" s="256">
        <v>11.713339797586062</v>
      </c>
      <c r="H8" s="256">
        <v>150.83996017584491</v>
      </c>
      <c r="I8" s="256">
        <v>0.40475609650897376</v>
      </c>
      <c r="J8" s="256">
        <v>129.40305817032151</v>
      </c>
      <c r="K8" s="256">
        <v>21.032145909014432</v>
      </c>
      <c r="L8" s="257">
        <v>658.27490414101271</v>
      </c>
    </row>
    <row r="9" spans="1:12" x14ac:dyDescent="0.25">
      <c r="B9" s="254" t="s">
        <v>429</v>
      </c>
      <c r="C9" s="255">
        <v>239.17910926019306</v>
      </c>
      <c r="D9" s="256">
        <v>12.324953938009712</v>
      </c>
      <c r="E9" s="256">
        <v>142.39519488404201</v>
      </c>
      <c r="F9" s="256">
        <v>3.7189852908827112</v>
      </c>
      <c r="G9" s="256">
        <v>1.897957604412124</v>
      </c>
      <c r="H9" s="256">
        <v>6.7570818533181667</v>
      </c>
      <c r="I9" s="256">
        <v>0.92162922881627785</v>
      </c>
      <c r="J9" s="256">
        <v>4.9048690676652891</v>
      </c>
      <c r="K9" s="256">
        <v>0.93058355683659955</v>
      </c>
      <c r="L9" s="257">
        <v>406.27328283085774</v>
      </c>
    </row>
    <row r="10" spans="1:12" x14ac:dyDescent="0.25">
      <c r="B10" s="254" t="s">
        <v>430</v>
      </c>
      <c r="C10" s="255">
        <v>76.900738908437461</v>
      </c>
      <c r="D10" s="256">
        <v>3.3363948131229897</v>
      </c>
      <c r="E10" s="256">
        <v>17.045472858914515</v>
      </c>
      <c r="F10" s="256">
        <v>1.6667045936770961E-2</v>
      </c>
      <c r="G10" s="256">
        <v>0.47592682670120096</v>
      </c>
      <c r="H10" s="256">
        <v>2.6723691626190376</v>
      </c>
      <c r="I10" s="256">
        <v>1.2867373677223497</v>
      </c>
      <c r="J10" s="256">
        <v>1.1115576325222372</v>
      </c>
      <c r="K10" s="256">
        <v>0.27407416237445098</v>
      </c>
      <c r="L10" s="257">
        <v>100.44756961573198</v>
      </c>
    </row>
    <row r="11" spans="1:12" x14ac:dyDescent="0.25">
      <c r="B11" s="254" t="s">
        <v>344</v>
      </c>
      <c r="C11" s="255">
        <v>22.395262877453735</v>
      </c>
      <c r="D11" s="256">
        <v>0.84165155572196804</v>
      </c>
      <c r="E11" s="256">
        <v>9.4756830331460051</v>
      </c>
      <c r="F11" s="256">
        <v>1.8400251247371857</v>
      </c>
      <c r="G11" s="256">
        <v>0.3851649765548591</v>
      </c>
      <c r="H11" s="256">
        <v>7.3965826938795587</v>
      </c>
      <c r="I11" s="256">
        <v>6.8925659545047955</v>
      </c>
      <c r="J11" s="256">
        <v>0.22200141196079506</v>
      </c>
      <c r="K11" s="256">
        <v>0.28201532741396784</v>
      </c>
      <c r="L11" s="257">
        <v>42.334370261493319</v>
      </c>
    </row>
    <row r="12" spans="1:12" x14ac:dyDescent="0.25">
      <c r="B12" s="254" t="s">
        <v>431</v>
      </c>
      <c r="C12" s="255">
        <v>38.278145374975594</v>
      </c>
      <c r="D12" s="256">
        <v>7.7587612428025879E-2</v>
      </c>
      <c r="E12" s="256">
        <v>0</v>
      </c>
      <c r="F12" s="256">
        <v>4.2346127177558084E-2</v>
      </c>
      <c r="G12" s="256">
        <v>6.9427482312056032E-2</v>
      </c>
      <c r="H12" s="256">
        <v>3.7645328127986279</v>
      </c>
      <c r="I12" s="256">
        <v>3.2724446976470074</v>
      </c>
      <c r="J12" s="256">
        <v>0.32853857312663498</v>
      </c>
      <c r="K12" s="256">
        <v>0.16354954202498539</v>
      </c>
      <c r="L12" s="257">
        <v>42.232039409691865</v>
      </c>
    </row>
    <row r="13" spans="1:12" x14ac:dyDescent="0.25">
      <c r="B13" s="258" t="s">
        <v>432</v>
      </c>
      <c r="C13" s="259">
        <v>46.704647425564076</v>
      </c>
      <c r="D13" s="260">
        <v>0.31743521327970997</v>
      </c>
      <c r="E13" s="260">
        <v>3.7774585973430037</v>
      </c>
      <c r="F13" s="260">
        <v>6.5937557785257663</v>
      </c>
      <c r="G13" s="260">
        <v>0.1473550014110952</v>
      </c>
      <c r="H13" s="260">
        <v>9.7718605553888196</v>
      </c>
      <c r="I13" s="260">
        <v>3.8461563040674145</v>
      </c>
      <c r="J13" s="260">
        <v>5.5757869700950229</v>
      </c>
      <c r="K13" s="260">
        <v>0.34991728122638183</v>
      </c>
      <c r="L13" s="261">
        <v>67.312512571512471</v>
      </c>
    </row>
    <row r="14" spans="1:12" x14ac:dyDescent="0.25">
      <c r="B14" s="262" t="s">
        <v>433</v>
      </c>
      <c r="C14" s="263">
        <v>1049.0714713457223</v>
      </c>
      <c r="D14" s="264">
        <v>161.95273807852885</v>
      </c>
      <c r="E14" s="264">
        <v>1311.1608577615848</v>
      </c>
      <c r="F14" s="264">
        <v>12.722596590485676</v>
      </c>
      <c r="G14" s="264">
        <v>16.981042977591791</v>
      </c>
      <c r="H14" s="264">
        <v>183.54766348144841</v>
      </c>
      <c r="I14" s="264">
        <v>16.664006798520074</v>
      </c>
      <c r="J14" s="265">
        <v>142.76139969263619</v>
      </c>
      <c r="K14" s="264">
        <v>24.122256990292172</v>
      </c>
      <c r="L14" s="266">
        <v>2735.4363702353617</v>
      </c>
    </row>
    <row r="17" spans="5:5" x14ac:dyDescent="0.25">
      <c r="E17" s="979"/>
    </row>
  </sheetData>
  <mergeCells count="1">
    <mergeCell ref="C5:L5"/>
  </mergeCells>
  <hyperlinks>
    <hyperlink ref="A1" location="Sommaire!A1" display="Retour sommaire"/>
  </hyperlink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6"/>
  <dimension ref="A1:R36"/>
  <sheetViews>
    <sheetView showGridLines="0" topLeftCell="A10" workbookViewId="0"/>
  </sheetViews>
  <sheetFormatPr baseColWidth="10" defaultRowHeight="15" x14ac:dyDescent="0.25"/>
  <sheetData>
    <row r="1" spans="1:2" x14ac:dyDescent="0.25">
      <c r="A1" s="2" t="s">
        <v>0</v>
      </c>
    </row>
    <row r="2" spans="1:2" ht="23.25" x14ac:dyDescent="0.35">
      <c r="B2" s="3" t="s">
        <v>59</v>
      </c>
    </row>
    <row r="3" spans="1:2" x14ac:dyDescent="0.25">
      <c r="B3" s="4" t="s">
        <v>695</v>
      </c>
    </row>
    <row r="30" spans="2:18" ht="25.5" x14ac:dyDescent="0.25">
      <c r="B30" s="233" t="s">
        <v>317</v>
      </c>
      <c r="C30" s="234">
        <v>2006</v>
      </c>
      <c r="D30" s="234">
        <v>2007</v>
      </c>
      <c r="E30" s="234">
        <v>2008</v>
      </c>
      <c r="F30" s="234">
        <v>2009</v>
      </c>
      <c r="G30" s="234">
        <v>2010</v>
      </c>
      <c r="H30" s="234">
        <v>2011</v>
      </c>
      <c r="I30" s="234">
        <v>2012</v>
      </c>
      <c r="J30" s="234">
        <v>2013</v>
      </c>
      <c r="K30" s="234">
        <v>2014</v>
      </c>
      <c r="L30" s="234">
        <v>2015</v>
      </c>
      <c r="M30" s="234">
        <v>2016</v>
      </c>
      <c r="N30" s="234">
        <v>2017</v>
      </c>
      <c r="O30" s="235">
        <v>2018</v>
      </c>
      <c r="P30" s="235">
        <v>2019</v>
      </c>
      <c r="Q30" s="235">
        <v>2020</v>
      </c>
      <c r="R30" s="235">
        <v>2021</v>
      </c>
    </row>
    <row r="31" spans="2:18" x14ac:dyDescent="0.25">
      <c r="B31" s="267" t="s">
        <v>434</v>
      </c>
      <c r="C31" s="268">
        <v>1483.9079529999999</v>
      </c>
      <c r="D31" s="268">
        <v>1657.0992679999999</v>
      </c>
      <c r="E31" s="268">
        <v>1785.3740249999998</v>
      </c>
      <c r="F31" s="268">
        <v>1893.4153799999999</v>
      </c>
      <c r="G31" s="268">
        <v>2133.9807228589998</v>
      </c>
      <c r="H31" s="269">
        <v>2139.8048293891311</v>
      </c>
      <c r="I31" s="269">
        <v>2262.8261815093556</v>
      </c>
      <c r="J31" s="269">
        <v>2355.9827311292124</v>
      </c>
      <c r="K31" s="268">
        <v>2388.6368419309765</v>
      </c>
      <c r="L31" s="268">
        <v>2568.7111492305344</v>
      </c>
      <c r="M31" s="268">
        <v>2728.3816611773113</v>
      </c>
      <c r="N31" s="268">
        <v>2822.774011648467</v>
      </c>
      <c r="O31" s="268">
        <v>3000.6760065843641</v>
      </c>
      <c r="P31" s="268">
        <v>3154.4933987325912</v>
      </c>
      <c r="Q31" s="268">
        <v>3589.2057092689961</v>
      </c>
      <c r="R31" s="268">
        <v>3752.1387089744499</v>
      </c>
    </row>
    <row r="32" spans="2:18" x14ac:dyDescent="0.25">
      <c r="B32" s="270" t="s">
        <v>435</v>
      </c>
      <c r="C32" s="271">
        <v>634.15204799999992</v>
      </c>
      <c r="D32" s="271">
        <v>631.26451800000007</v>
      </c>
      <c r="E32" s="271">
        <v>645.88365499999998</v>
      </c>
      <c r="F32" s="271">
        <v>728.55685699999992</v>
      </c>
      <c r="G32" s="271">
        <v>755.33726706499965</v>
      </c>
      <c r="H32" s="271">
        <v>799.26273732233733</v>
      </c>
      <c r="I32" s="271">
        <v>856.72999996111764</v>
      </c>
      <c r="J32" s="271">
        <v>883.17726034484542</v>
      </c>
      <c r="K32" s="271">
        <v>897.7299458727199</v>
      </c>
      <c r="L32" s="271">
        <v>918.04005389011888</v>
      </c>
      <c r="M32" s="271">
        <v>950.77250898304146</v>
      </c>
      <c r="N32" s="272">
        <v>990.97105618284309</v>
      </c>
      <c r="O32" s="272">
        <v>1022.9984351538916</v>
      </c>
      <c r="P32" s="272">
        <v>1062.0521144348124</v>
      </c>
      <c r="Q32" s="272">
        <v>1134.4653811983544</v>
      </c>
      <c r="R32" s="272">
        <v>1190.9025150036982</v>
      </c>
    </row>
    <row r="33" spans="2:18" x14ac:dyDescent="0.25">
      <c r="B33" s="270" t="s">
        <v>436</v>
      </c>
      <c r="C33" s="271">
        <v>455.01122399999997</v>
      </c>
      <c r="D33" s="271">
        <v>502.51473100000004</v>
      </c>
      <c r="E33" s="271">
        <v>520.06338800000003</v>
      </c>
      <c r="F33" s="271">
        <v>523.500405</v>
      </c>
      <c r="G33" s="271">
        <v>578.05680561100007</v>
      </c>
      <c r="H33" s="271">
        <v>604.28656932242757</v>
      </c>
      <c r="I33" s="271">
        <v>633.90702425641541</v>
      </c>
      <c r="J33" s="271">
        <v>677.97739075451113</v>
      </c>
      <c r="K33" s="271">
        <v>752.87861141495523</v>
      </c>
      <c r="L33" s="271">
        <v>880.61259650321074</v>
      </c>
      <c r="M33" s="271">
        <v>1002.2409178444191</v>
      </c>
      <c r="N33" s="272">
        <v>1109.6493810533987</v>
      </c>
      <c r="O33" s="272">
        <v>1212.0757873458699</v>
      </c>
      <c r="P33" s="272">
        <v>1343.5948076009145</v>
      </c>
      <c r="Q33" s="272">
        <v>1661.1738869884446</v>
      </c>
      <c r="R33" s="272">
        <v>1797.6140146683731</v>
      </c>
    </row>
    <row r="34" spans="2:18" x14ac:dyDescent="0.25">
      <c r="B34" s="270" t="s">
        <v>437</v>
      </c>
      <c r="C34" s="271">
        <v>246.808819</v>
      </c>
      <c r="D34" s="271">
        <v>310.23541899999998</v>
      </c>
      <c r="E34" s="271">
        <v>337.71897899999999</v>
      </c>
      <c r="F34" s="271">
        <v>302.37771700000002</v>
      </c>
      <c r="G34" s="271">
        <v>332.40195143</v>
      </c>
      <c r="H34" s="271">
        <v>328.90532010148104</v>
      </c>
      <c r="I34" s="271">
        <v>370.88231809545891</v>
      </c>
      <c r="J34" s="271">
        <v>401.01199798852252</v>
      </c>
      <c r="K34" s="271">
        <v>423.82458765884428</v>
      </c>
      <c r="L34" s="271">
        <v>453.84224973639914</v>
      </c>
      <c r="M34" s="271">
        <v>442.55556876420212</v>
      </c>
      <c r="N34" s="272">
        <v>413.32657658292158</v>
      </c>
      <c r="O34" s="272">
        <v>436.72588347951978</v>
      </c>
      <c r="P34" s="272">
        <v>448.94764598113699</v>
      </c>
      <c r="Q34" s="272">
        <v>465.01064666470052</v>
      </c>
      <c r="R34" s="272">
        <v>455.91554114659107</v>
      </c>
    </row>
    <row r="35" spans="2:18" x14ac:dyDescent="0.25">
      <c r="B35" s="270" t="s">
        <v>438</v>
      </c>
      <c r="C35" s="271">
        <v>120.36166</v>
      </c>
      <c r="D35" s="271">
        <v>181.57232999999999</v>
      </c>
      <c r="E35" s="271">
        <v>244.48879700000001</v>
      </c>
      <c r="F35" s="271">
        <v>307.35949300000004</v>
      </c>
      <c r="G35" s="271">
        <v>433.53802688999997</v>
      </c>
      <c r="H35" s="273">
        <v>374.86865456999999</v>
      </c>
      <c r="I35" s="273">
        <v>369.82930237769529</v>
      </c>
      <c r="J35" s="273">
        <v>360.99869698869526</v>
      </c>
      <c r="K35" s="273">
        <v>281.46631063968698</v>
      </c>
      <c r="L35" s="273">
        <v>277.74627151070973</v>
      </c>
      <c r="M35" s="273">
        <v>296.19996583001534</v>
      </c>
      <c r="N35" s="272">
        <v>269.82972466699999</v>
      </c>
      <c r="O35" s="272">
        <v>291.3933148239999</v>
      </c>
      <c r="P35" s="272">
        <v>261.86426357600004</v>
      </c>
      <c r="Q35" s="272">
        <v>287.17319483600005</v>
      </c>
      <c r="R35" s="272">
        <v>266.13670034099994</v>
      </c>
    </row>
    <row r="36" spans="2:18" x14ac:dyDescent="0.25">
      <c r="B36" s="270" t="s">
        <v>439</v>
      </c>
      <c r="C36" s="271">
        <v>27.574202000000014</v>
      </c>
      <c r="D36" s="271">
        <v>31.512270000000029</v>
      </c>
      <c r="E36" s="271">
        <v>37.219205999999957</v>
      </c>
      <c r="F36" s="271">
        <v>31.620907999999815</v>
      </c>
      <c r="G36" s="271">
        <v>34.646671863000108</v>
      </c>
      <c r="H36" s="271">
        <v>32.481548072885289</v>
      </c>
      <c r="I36" s="271">
        <v>31.477536818668227</v>
      </c>
      <c r="J36" s="271">
        <v>32.817385052638201</v>
      </c>
      <c r="K36" s="271">
        <v>36.457425473747492</v>
      </c>
      <c r="L36" s="271">
        <v>38.469977590095766</v>
      </c>
      <c r="M36" s="271">
        <v>36.612699755633457</v>
      </c>
      <c r="N36" s="272">
        <v>38.997273162303912</v>
      </c>
      <c r="O36" s="272">
        <v>37.482585781083415</v>
      </c>
      <c r="P36" s="272">
        <v>38.034567139725581</v>
      </c>
      <c r="Q36" s="272">
        <v>41.382599581497246</v>
      </c>
      <c r="R36" s="272">
        <v>41.569937814787295</v>
      </c>
    </row>
  </sheetData>
  <hyperlinks>
    <hyperlink ref="A1" location="Sommaire!A1" display="Retour sommaire"/>
  </hyperlinks>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0"/>
  <dimension ref="A1:E57"/>
  <sheetViews>
    <sheetView showGridLines="0" workbookViewId="0"/>
  </sheetViews>
  <sheetFormatPr baseColWidth="10" defaultRowHeight="15" x14ac:dyDescent="0.25"/>
  <sheetData>
    <row r="1" spans="1:2" x14ac:dyDescent="0.25">
      <c r="A1" s="2" t="s">
        <v>0</v>
      </c>
    </row>
    <row r="2" spans="1:2" ht="23.25" x14ac:dyDescent="0.35">
      <c r="B2" s="3" t="s">
        <v>780</v>
      </c>
    </row>
    <row r="3" spans="1:2" x14ac:dyDescent="0.25">
      <c r="B3" s="4" t="s">
        <v>696</v>
      </c>
    </row>
    <row r="29" spans="2:5" ht="60" x14ac:dyDescent="0.25">
      <c r="B29" s="1779"/>
      <c r="C29" s="1780" t="s">
        <v>598</v>
      </c>
      <c r="D29" s="584" t="s">
        <v>599</v>
      </c>
      <c r="E29" s="821" t="s">
        <v>600</v>
      </c>
    </row>
    <row r="30" spans="2:5" x14ac:dyDescent="0.25">
      <c r="B30" s="1781">
        <v>2015</v>
      </c>
      <c r="C30" s="677" t="s">
        <v>520</v>
      </c>
      <c r="D30" s="504">
        <v>4.9297163419999999</v>
      </c>
      <c r="E30" s="504">
        <v>72.267887000000002</v>
      </c>
    </row>
    <row r="31" spans="2:5" x14ac:dyDescent="0.25">
      <c r="B31" s="1778"/>
      <c r="C31" s="678" t="s">
        <v>521</v>
      </c>
      <c r="D31" s="504">
        <v>7.5845478699999997</v>
      </c>
      <c r="E31" s="504">
        <v>100.689069</v>
      </c>
    </row>
    <row r="32" spans="2:5" x14ac:dyDescent="0.25">
      <c r="B32" s="1778"/>
      <c r="C32" s="678" t="s">
        <v>522</v>
      </c>
      <c r="D32" s="504">
        <v>8.4411342670000007</v>
      </c>
      <c r="E32" s="504">
        <v>105.804468</v>
      </c>
    </row>
    <row r="33" spans="2:5" x14ac:dyDescent="0.25">
      <c r="B33" s="1778"/>
      <c r="C33" s="678" t="s">
        <v>519</v>
      </c>
      <c r="D33" s="504">
        <v>8.6306308850000004</v>
      </c>
      <c r="E33" s="504">
        <v>108.033067</v>
      </c>
    </row>
    <row r="34" spans="2:5" x14ac:dyDescent="0.25">
      <c r="B34" s="1777">
        <v>2016</v>
      </c>
      <c r="C34" s="679" t="s">
        <v>520</v>
      </c>
      <c r="D34" s="680">
        <v>9.9053517129999999</v>
      </c>
      <c r="E34" s="680">
        <v>109.11843</v>
      </c>
    </row>
    <row r="35" spans="2:5" x14ac:dyDescent="0.25">
      <c r="B35" s="1777"/>
      <c r="C35" s="679" t="s">
        <v>521</v>
      </c>
      <c r="D35" s="680">
        <v>13.123023933000001</v>
      </c>
      <c r="E35" s="680">
        <v>118.707244</v>
      </c>
    </row>
    <row r="36" spans="2:5" x14ac:dyDescent="0.25">
      <c r="B36" s="1777"/>
      <c r="C36" s="679" t="s">
        <v>522</v>
      </c>
      <c r="D36" s="680">
        <v>15.917044693999999</v>
      </c>
      <c r="E36" s="680">
        <v>128.459081</v>
      </c>
    </row>
    <row r="37" spans="2:5" x14ac:dyDescent="0.25">
      <c r="B37" s="1777"/>
      <c r="C37" s="679" t="s">
        <v>519</v>
      </c>
      <c r="D37" s="680">
        <v>20.654754209</v>
      </c>
      <c r="E37" s="680">
        <v>130.66756799999999</v>
      </c>
    </row>
    <row r="38" spans="2:5" x14ac:dyDescent="0.25">
      <c r="B38" s="1778">
        <v>2017</v>
      </c>
      <c r="C38" s="678" t="s">
        <v>520</v>
      </c>
      <c r="D38" s="504">
        <v>28.289085718999999</v>
      </c>
      <c r="E38" s="504">
        <v>127.091503</v>
      </c>
    </row>
    <row r="39" spans="2:5" x14ac:dyDescent="0.25">
      <c r="B39" s="1778"/>
      <c r="C39" s="678" t="s">
        <v>521</v>
      </c>
      <c r="D39" s="504">
        <v>32.003481354000002</v>
      </c>
      <c r="E39" s="504">
        <v>138.156296</v>
      </c>
    </row>
    <row r="40" spans="2:5" x14ac:dyDescent="0.25">
      <c r="B40" s="1778"/>
      <c r="C40" s="678" t="s">
        <v>522</v>
      </c>
      <c r="D40" s="504">
        <v>39.003498102000002</v>
      </c>
      <c r="E40" s="504">
        <v>177.91940500000001</v>
      </c>
    </row>
    <row r="41" spans="2:5" x14ac:dyDescent="0.25">
      <c r="B41" s="1778"/>
      <c r="C41" s="678" t="s">
        <v>519</v>
      </c>
      <c r="D41" s="504">
        <v>41.182589249999999</v>
      </c>
      <c r="E41" s="504">
        <v>178.81572299999999</v>
      </c>
    </row>
    <row r="42" spans="2:5" x14ac:dyDescent="0.25">
      <c r="B42" s="1777">
        <v>2018</v>
      </c>
      <c r="C42" s="679" t="s">
        <v>520</v>
      </c>
      <c r="D42" s="681">
        <v>38.778320852</v>
      </c>
      <c r="E42" s="681">
        <v>165.557433</v>
      </c>
    </row>
    <row r="43" spans="2:5" x14ac:dyDescent="0.25">
      <c r="B43" s="1777"/>
      <c r="C43" s="679" t="s">
        <v>521</v>
      </c>
      <c r="D43" s="681">
        <v>41.863072305000003</v>
      </c>
      <c r="E43" s="681">
        <v>172.66504599999999</v>
      </c>
    </row>
    <row r="44" spans="2:5" x14ac:dyDescent="0.25">
      <c r="B44" s="1777"/>
      <c r="C44" s="679" t="s">
        <v>522</v>
      </c>
      <c r="D44" s="681">
        <v>44.210817417999998</v>
      </c>
      <c r="E44" s="681">
        <v>172.34066300000001</v>
      </c>
    </row>
    <row r="45" spans="2:5" x14ac:dyDescent="0.25">
      <c r="B45" s="1777"/>
      <c r="C45" s="679" t="s">
        <v>519</v>
      </c>
      <c r="D45" s="681">
        <v>46.778394589000001</v>
      </c>
      <c r="E45" s="681">
        <v>191.11716099999998</v>
      </c>
    </row>
    <row r="46" spans="2:5" x14ac:dyDescent="0.25">
      <c r="B46" s="1778">
        <v>2019</v>
      </c>
      <c r="C46" s="678" t="s">
        <v>520</v>
      </c>
      <c r="D46" s="532">
        <v>31.011833883999998</v>
      </c>
      <c r="E46" s="532">
        <v>187.772492</v>
      </c>
    </row>
    <row r="47" spans="2:5" x14ac:dyDescent="0.25">
      <c r="B47" s="1778"/>
      <c r="C47" s="678" t="s">
        <v>521</v>
      </c>
      <c r="D47" s="532">
        <v>34.062064794999998</v>
      </c>
      <c r="E47" s="532">
        <v>203.61040700000001</v>
      </c>
    </row>
    <row r="48" spans="2:5" x14ac:dyDescent="0.25">
      <c r="B48" s="1778"/>
      <c r="C48" s="678" t="s">
        <v>522</v>
      </c>
      <c r="D48" s="532">
        <v>36.854609714000006</v>
      </c>
      <c r="E48" s="532">
        <v>215.586409</v>
      </c>
    </row>
    <row r="49" spans="2:5" x14ac:dyDescent="0.25">
      <c r="B49" s="1778"/>
      <c r="C49" s="678" t="s">
        <v>519</v>
      </c>
      <c r="D49" s="532">
        <v>39.175172659999994</v>
      </c>
      <c r="E49" s="532">
        <v>234.670772</v>
      </c>
    </row>
    <row r="50" spans="2:5" x14ac:dyDescent="0.25">
      <c r="B50" s="1777">
        <v>2020</v>
      </c>
      <c r="C50" s="679" t="s">
        <v>520</v>
      </c>
      <c r="D50" s="681">
        <v>35.937804826000004</v>
      </c>
      <c r="E50" s="681">
        <v>220.17132999999998</v>
      </c>
    </row>
    <row r="51" spans="2:5" x14ac:dyDescent="0.25">
      <c r="B51" s="1777"/>
      <c r="C51" s="679" t="s">
        <v>521</v>
      </c>
      <c r="D51" s="681">
        <v>33.636416829999995</v>
      </c>
      <c r="E51" s="681">
        <v>205.899913</v>
      </c>
    </row>
    <row r="52" spans="2:5" x14ac:dyDescent="0.25">
      <c r="B52" s="1777"/>
      <c r="C52" s="679" t="s">
        <v>522</v>
      </c>
      <c r="D52" s="681">
        <v>46.625436696000001</v>
      </c>
      <c r="E52" s="681">
        <v>251.98982700000002</v>
      </c>
    </row>
    <row r="53" spans="2:5" x14ac:dyDescent="0.25">
      <c r="B53" s="1777"/>
      <c r="C53" s="679" t="s">
        <v>519</v>
      </c>
      <c r="D53" s="681">
        <v>52.017427122999997</v>
      </c>
      <c r="E53" s="681">
        <v>258.37716799999998</v>
      </c>
    </row>
    <row r="54" spans="2:5" x14ac:dyDescent="0.25">
      <c r="B54" s="1778">
        <v>2021</v>
      </c>
      <c r="C54" s="678" t="s">
        <v>520</v>
      </c>
      <c r="D54" s="532">
        <v>50.963240994999992</v>
      </c>
      <c r="E54" s="532">
        <v>278.012249</v>
      </c>
    </row>
    <row r="55" spans="2:5" x14ac:dyDescent="0.25">
      <c r="B55" s="1778"/>
      <c r="C55" s="678" t="s">
        <v>521</v>
      </c>
      <c r="D55" s="532">
        <v>58.741973437999995</v>
      </c>
      <c r="E55" s="532">
        <v>283.78995600000002</v>
      </c>
    </row>
    <row r="56" spans="2:5" x14ac:dyDescent="0.25">
      <c r="B56" s="1778"/>
      <c r="C56" s="678" t="s">
        <v>522</v>
      </c>
      <c r="D56" s="532">
        <v>55.775680936999997</v>
      </c>
      <c r="E56" s="532">
        <v>299.74113899999998</v>
      </c>
    </row>
    <row r="57" spans="2:5" x14ac:dyDescent="0.25">
      <c r="B57" s="1778"/>
      <c r="C57" s="678" t="s">
        <v>519</v>
      </c>
      <c r="D57" s="532">
        <v>62.467730775</v>
      </c>
      <c r="E57" s="532">
        <v>313.743968</v>
      </c>
    </row>
  </sheetData>
  <mergeCells count="8">
    <mergeCell ref="B50:B53"/>
    <mergeCell ref="B54:B57"/>
    <mergeCell ref="B29:C29"/>
    <mergeCell ref="B30:B33"/>
    <mergeCell ref="B34:B37"/>
    <mergeCell ref="B38:B41"/>
    <mergeCell ref="B42:B45"/>
    <mergeCell ref="B46:B49"/>
  </mergeCells>
  <hyperlinks>
    <hyperlink ref="A1" location="Sommaire!A1" display="Retour sommaire"/>
  </hyperlinks>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7"/>
  <dimension ref="A1:H10"/>
  <sheetViews>
    <sheetView showGridLines="0" workbookViewId="0"/>
  </sheetViews>
  <sheetFormatPr baseColWidth="10" defaultRowHeight="15" x14ac:dyDescent="0.25"/>
  <cols>
    <col min="2" max="2" width="70" bestFit="1" customWidth="1"/>
  </cols>
  <sheetData>
    <row r="1" spans="1:8" x14ac:dyDescent="0.25">
      <c r="A1" s="2" t="s">
        <v>0</v>
      </c>
    </row>
    <row r="2" spans="1:8" ht="23.25" x14ac:dyDescent="0.35">
      <c r="B2" s="3" t="s">
        <v>61</v>
      </c>
    </row>
    <row r="3" spans="1:8" x14ac:dyDescent="0.25">
      <c r="B3" s="4" t="s">
        <v>697</v>
      </c>
    </row>
    <row r="6" spans="1:8" x14ac:dyDescent="0.25">
      <c r="B6" s="274" t="s">
        <v>61</v>
      </c>
      <c r="C6" s="275"/>
      <c r="D6" s="275"/>
      <c r="E6" s="275"/>
      <c r="F6" s="219"/>
      <c r="G6" s="219"/>
      <c r="H6" s="219"/>
    </row>
    <row r="7" spans="1:8" x14ac:dyDescent="0.25">
      <c r="B7" s="276" t="s">
        <v>440</v>
      </c>
      <c r="C7" s="277">
        <v>2016</v>
      </c>
      <c r="D7" s="278">
        <v>2017</v>
      </c>
      <c r="E7" s="278">
        <v>2018</v>
      </c>
      <c r="F7" s="278">
        <v>2019</v>
      </c>
      <c r="G7" s="279">
        <v>2020</v>
      </c>
      <c r="H7" s="279">
        <v>2021</v>
      </c>
    </row>
    <row r="8" spans="1:8" x14ac:dyDescent="0.25">
      <c r="B8" s="224" t="s">
        <v>441</v>
      </c>
      <c r="C8" s="280">
        <v>1061.8</v>
      </c>
      <c r="D8" s="280">
        <v>1113.4000000000001</v>
      </c>
      <c r="E8" s="280">
        <v>1168</v>
      </c>
      <c r="F8" s="280">
        <v>1228.5</v>
      </c>
      <c r="G8" s="280">
        <v>1228.5</v>
      </c>
      <c r="H8" s="280">
        <v>1434</v>
      </c>
    </row>
    <row r="9" spans="1:8" x14ac:dyDescent="0.25">
      <c r="B9" s="224" t="s">
        <v>442</v>
      </c>
      <c r="C9" s="280">
        <v>1712.4453127216848</v>
      </c>
      <c r="D9" s="280">
        <v>1818.2747351754717</v>
      </c>
      <c r="E9" s="280">
        <v>1928.5923952237738</v>
      </c>
      <c r="F9" s="280">
        <v>2062.4088503133844</v>
      </c>
      <c r="G9" s="280">
        <v>2406.6327354995756</v>
      </c>
      <c r="H9" s="280">
        <v>2543.1853807158313</v>
      </c>
    </row>
    <row r="10" spans="1:8" x14ac:dyDescent="0.25">
      <c r="B10" s="281" t="s">
        <v>443</v>
      </c>
      <c r="C10" s="282">
        <v>0.62004899783481082</v>
      </c>
      <c r="D10" s="282">
        <v>0.61233870683054503</v>
      </c>
      <c r="E10" s="282">
        <v>0.60594886374893686</v>
      </c>
      <c r="F10" s="282">
        <v>0.59566268822659907</v>
      </c>
      <c r="G10" s="282">
        <v>0.51046426065711459</v>
      </c>
      <c r="H10" s="282">
        <v>0.56385979994756474</v>
      </c>
    </row>
  </sheetData>
  <hyperlinks>
    <hyperlink ref="A1" location="Sommaire!A1" display="Retour sommaire"/>
  </hyperlink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8"/>
  <dimension ref="A1:K18"/>
  <sheetViews>
    <sheetView showGridLines="0" workbookViewId="0"/>
  </sheetViews>
  <sheetFormatPr baseColWidth="10" defaultRowHeight="15" x14ac:dyDescent="0.25"/>
  <cols>
    <col min="2" max="2" width="48.7109375" customWidth="1"/>
  </cols>
  <sheetData>
    <row r="1" spans="1:11" x14ac:dyDescent="0.25">
      <c r="A1" s="2" t="s">
        <v>0</v>
      </c>
    </row>
    <row r="2" spans="1:11" ht="23.25" x14ac:dyDescent="0.35">
      <c r="B2" s="3" t="s">
        <v>63</v>
      </c>
    </row>
    <row r="3" spans="1:11" x14ac:dyDescent="0.25">
      <c r="B3" s="4" t="s">
        <v>698</v>
      </c>
    </row>
    <row r="6" spans="1:11" x14ac:dyDescent="0.25">
      <c r="B6" s="825" t="s">
        <v>581</v>
      </c>
      <c r="C6" s="828">
        <v>2013</v>
      </c>
      <c r="D6" s="828">
        <v>2014</v>
      </c>
      <c r="E6" s="828">
        <v>2015</v>
      </c>
      <c r="F6" s="828">
        <v>2016</v>
      </c>
      <c r="G6" s="662">
        <v>2017</v>
      </c>
      <c r="H6" s="663">
        <v>2018</v>
      </c>
      <c r="I6" s="662">
        <v>2019</v>
      </c>
      <c r="J6" s="663">
        <v>2020</v>
      </c>
      <c r="K6" s="663">
        <v>2021</v>
      </c>
    </row>
    <row r="7" spans="1:11" x14ac:dyDescent="0.25">
      <c r="B7" s="826" t="s">
        <v>332</v>
      </c>
      <c r="C7" s="664">
        <v>51.440599999999996</v>
      </c>
      <c r="D7" s="664">
        <v>56.431992811000015</v>
      </c>
      <c r="E7" s="664">
        <v>57.013417531999991</v>
      </c>
      <c r="F7" s="664">
        <v>57.636167731999997</v>
      </c>
      <c r="G7" s="664">
        <v>41.99583477900002</v>
      </c>
      <c r="H7" s="664">
        <v>49.064079344000007</v>
      </c>
      <c r="I7" s="664">
        <v>42.539959139228138</v>
      </c>
      <c r="J7" s="664">
        <v>41.710851199900354</v>
      </c>
      <c r="K7" s="664">
        <v>96.301254512920096</v>
      </c>
    </row>
    <row r="8" spans="1:11" x14ac:dyDescent="0.25">
      <c r="B8" s="827" t="s">
        <v>449</v>
      </c>
      <c r="C8" s="664">
        <v>1.14046</v>
      </c>
      <c r="D8" s="664">
        <v>0.99798003499999999</v>
      </c>
      <c r="E8" s="664">
        <v>1.4194127819999998</v>
      </c>
      <c r="F8" s="664">
        <v>2.6473209680000003</v>
      </c>
      <c r="G8" s="664">
        <v>3.8717686560000004</v>
      </c>
      <c r="H8" s="664">
        <v>6.0264404019999986</v>
      </c>
      <c r="I8" s="664">
        <v>4.1436204688790488</v>
      </c>
      <c r="J8" s="664">
        <v>4.6407424840000004</v>
      </c>
      <c r="K8" s="664">
        <v>4.0992805930000005</v>
      </c>
    </row>
    <row r="9" spans="1:11" x14ac:dyDescent="0.25">
      <c r="B9" s="827" t="s">
        <v>665</v>
      </c>
      <c r="C9" s="664">
        <v>262.63580999999994</v>
      </c>
      <c r="D9" s="664">
        <v>274.4175076489999</v>
      </c>
      <c r="E9" s="664">
        <v>259.06597484299999</v>
      </c>
      <c r="F9" s="664">
        <v>294.96963409899996</v>
      </c>
      <c r="G9" s="664">
        <v>299.16575467900003</v>
      </c>
      <c r="H9" s="664">
        <v>324.289831359</v>
      </c>
      <c r="I9" s="664">
        <v>362.27061573005716</v>
      </c>
      <c r="J9" s="664">
        <v>334.55969645814224</v>
      </c>
      <c r="K9" s="664">
        <v>488.25561041205145</v>
      </c>
    </row>
    <row r="10" spans="1:11" x14ac:dyDescent="0.25">
      <c r="B10" s="827" t="s">
        <v>335</v>
      </c>
      <c r="C10" s="664">
        <v>0.54452</v>
      </c>
      <c r="D10" s="664">
        <v>0.57411152899999995</v>
      </c>
      <c r="E10" s="664">
        <v>0.49912054699999997</v>
      </c>
      <c r="F10" s="664">
        <v>0.49762492300000016</v>
      </c>
      <c r="G10" s="664">
        <v>0.53550668099999998</v>
      </c>
      <c r="H10" s="664">
        <v>0.56242054699999988</v>
      </c>
      <c r="I10" s="664">
        <v>0.55121253299999995</v>
      </c>
      <c r="J10" s="664">
        <v>0.60649927093000022</v>
      </c>
      <c r="K10" s="664">
        <v>0.67432171803000007</v>
      </c>
    </row>
    <row r="11" spans="1:11" x14ac:dyDescent="0.25">
      <c r="B11" s="221" t="s">
        <v>358</v>
      </c>
      <c r="C11" s="665">
        <v>315.76134999999994</v>
      </c>
      <c r="D11" s="665">
        <v>332.42159202250002</v>
      </c>
      <c r="E11" s="665">
        <v>317.9979257105</v>
      </c>
      <c r="F11" s="665">
        <v>355.75075613000001</v>
      </c>
      <c r="G11" s="665">
        <v>345.56886472299999</v>
      </c>
      <c r="H11" s="665">
        <v>379.94277255000003</v>
      </c>
      <c r="I11" s="665">
        <v>409.50540787316453</v>
      </c>
      <c r="J11" s="665">
        <v>381.51778941339995</v>
      </c>
      <c r="K11" s="665">
        <v>589.32885273500142</v>
      </c>
    </row>
    <row r="12" spans="1:11" x14ac:dyDescent="0.25">
      <c r="B12" s="827" t="s">
        <v>666</v>
      </c>
      <c r="C12" s="664">
        <v>60.768999999999991</v>
      </c>
      <c r="D12" s="664">
        <v>57.130415986999999</v>
      </c>
      <c r="E12" s="664">
        <v>44.780994532000008</v>
      </c>
      <c r="F12" s="664">
        <v>40.978838533000001</v>
      </c>
      <c r="G12" s="664">
        <v>36.714901784000006</v>
      </c>
      <c r="H12" s="664">
        <v>44.406019989999997</v>
      </c>
      <c r="I12" s="664">
        <v>38.618878123999991</v>
      </c>
      <c r="J12" s="664">
        <v>34.598869803000014</v>
      </c>
      <c r="K12" s="664">
        <v>45.117900854429998</v>
      </c>
    </row>
    <row r="13" spans="1:11" x14ac:dyDescent="0.25">
      <c r="B13" s="827" t="s">
        <v>667</v>
      </c>
      <c r="C13" s="664">
        <v>15.18422</v>
      </c>
      <c r="D13" s="664">
        <v>14.792153915999998</v>
      </c>
      <c r="E13" s="664">
        <v>4.096698011</v>
      </c>
      <c r="F13" s="664">
        <v>8.8611726669999982</v>
      </c>
      <c r="G13" s="664">
        <v>8.4747046440000009</v>
      </c>
      <c r="H13" s="664">
        <v>6.6122157660000003</v>
      </c>
      <c r="I13" s="664">
        <v>8.6022386471365344</v>
      </c>
      <c r="J13" s="664">
        <v>7.6733233790000011</v>
      </c>
      <c r="K13" s="664">
        <v>20.746257863</v>
      </c>
    </row>
    <row r="14" spans="1:11" x14ac:dyDescent="0.25">
      <c r="B14" s="827" t="s">
        <v>668</v>
      </c>
      <c r="C14" s="664">
        <v>227.70255999999998</v>
      </c>
      <c r="D14" s="664">
        <v>251.56128297799998</v>
      </c>
      <c r="E14" s="664">
        <v>259.26194215499999</v>
      </c>
      <c r="F14" s="664">
        <v>297.07893360200001</v>
      </c>
      <c r="G14" s="664">
        <v>291.63682532499996</v>
      </c>
      <c r="H14" s="664">
        <v>315.33747359099999</v>
      </c>
      <c r="I14" s="664">
        <v>348.11841870661993</v>
      </c>
      <c r="J14" s="664">
        <v>326.01257270664911</v>
      </c>
      <c r="K14" s="664">
        <v>506.63184385532816</v>
      </c>
    </row>
    <row r="15" spans="1:11" x14ac:dyDescent="0.25">
      <c r="B15" s="827" t="s">
        <v>373</v>
      </c>
      <c r="C15" s="664">
        <v>11.527089999999998</v>
      </c>
      <c r="D15" s="664">
        <v>8.2661186839999949</v>
      </c>
      <c r="E15" s="664">
        <v>9.0276862300000005</v>
      </c>
      <c r="F15" s="664">
        <v>8.0466265099999976</v>
      </c>
      <c r="G15" s="664">
        <v>8.0491837829999966</v>
      </c>
      <c r="H15" s="664">
        <v>12.902540782000001</v>
      </c>
      <c r="I15" s="664">
        <v>13.282326191047053</v>
      </c>
      <c r="J15" s="664">
        <v>13.280059200939348</v>
      </c>
      <c r="K15" s="664">
        <v>15.466047608413151</v>
      </c>
    </row>
    <row r="16" spans="1:11" x14ac:dyDescent="0.25">
      <c r="B16" s="827" t="s">
        <v>669</v>
      </c>
      <c r="C16" s="664">
        <v>0.4266999999999998</v>
      </c>
      <c r="D16" s="664">
        <v>0.48437497200000029</v>
      </c>
      <c r="E16" s="664">
        <v>0.45966497000000028</v>
      </c>
      <c r="F16" s="664">
        <v>0.58682873099999977</v>
      </c>
      <c r="G16" s="664">
        <v>0.723128459</v>
      </c>
      <c r="H16" s="664">
        <v>0.48603135999999991</v>
      </c>
      <c r="I16" s="664">
        <v>0.789348944</v>
      </c>
      <c r="J16" s="664">
        <v>0.57437329260999515</v>
      </c>
      <c r="K16" s="664">
        <v>0.42896374562997625</v>
      </c>
    </row>
    <row r="17" spans="2:11" x14ac:dyDescent="0.25">
      <c r="B17" s="827" t="s">
        <v>670</v>
      </c>
      <c r="C17" s="664">
        <v>0.15266000000000002</v>
      </c>
      <c r="D17" s="664">
        <v>0.18724548299999999</v>
      </c>
      <c r="E17" s="664">
        <v>0.37093880800000001</v>
      </c>
      <c r="F17" s="664">
        <v>0.19836641300000007</v>
      </c>
      <c r="G17" s="664">
        <v>-2.9879259000000019E-2</v>
      </c>
      <c r="H17" s="664">
        <v>0.19849106199999986</v>
      </c>
      <c r="I17" s="664">
        <v>9.4197261360847731E-2</v>
      </c>
      <c r="J17" s="664">
        <v>-0.62140896621875907</v>
      </c>
      <c r="K17" s="664">
        <v>0.93911589219999958</v>
      </c>
    </row>
    <row r="18" spans="2:11" x14ac:dyDescent="0.25">
      <c r="B18" s="221" t="s">
        <v>379</v>
      </c>
      <c r="C18" s="665">
        <v>315.76218999999992</v>
      </c>
      <c r="D18" s="665">
        <v>332.42159202250002</v>
      </c>
      <c r="E18" s="665">
        <v>317.9979257105</v>
      </c>
      <c r="F18" s="665">
        <v>355.75075613000001</v>
      </c>
      <c r="G18" s="665">
        <v>345.568864722</v>
      </c>
      <c r="H18" s="665">
        <v>379.94277254999997</v>
      </c>
      <c r="I18" s="665">
        <v>409.50540787316447</v>
      </c>
      <c r="J18" s="665">
        <v>381.51778942039999</v>
      </c>
      <c r="K18" s="665">
        <v>589.33044169800144</v>
      </c>
    </row>
  </sheetData>
  <hyperlinks>
    <hyperlink ref="A1" location="Sommaire!A1" display="Retour sommair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R29" sqref="R29"/>
    </sheetView>
  </sheetViews>
  <sheetFormatPr baseColWidth="10" defaultRowHeight="14.25" x14ac:dyDescent="0.25"/>
  <cols>
    <col min="1" max="1" width="11.42578125" style="1065"/>
    <col min="2" max="2" width="13.5703125" style="1065" customWidth="1"/>
    <col min="3" max="3" width="15.85546875" style="1065" customWidth="1"/>
    <col min="4" max="4" width="14" style="1065" customWidth="1"/>
    <col min="5" max="5" width="14.140625" style="1065" customWidth="1"/>
    <col min="6" max="6" width="18" style="1065" customWidth="1"/>
    <col min="7" max="7" width="16.85546875" style="1065" customWidth="1"/>
    <col min="8" max="8" width="14.85546875" style="1065" bestFit="1" customWidth="1"/>
    <col min="9" max="9" width="11.42578125" style="1065"/>
    <col min="10" max="10" width="14.42578125" style="1065" customWidth="1"/>
    <col min="11" max="11" width="13" style="1065" customWidth="1"/>
    <col min="12" max="12" width="11.42578125" style="1065"/>
    <col min="13" max="13" width="19.85546875" style="1065" bestFit="1" customWidth="1"/>
    <col min="14" max="14" width="16" style="1065" customWidth="1"/>
    <col min="15" max="15" width="14.42578125" style="1065" customWidth="1"/>
    <col min="16" max="16" width="17" style="1065" customWidth="1"/>
    <col min="17" max="17" width="14" style="1065" customWidth="1"/>
    <col min="18" max="18" width="14.7109375" style="1065" customWidth="1"/>
    <col min="19" max="16384" width="11.42578125" style="1065"/>
  </cols>
  <sheetData>
    <row r="1" spans="1:21" s="1166" customFormat="1" ht="18.75" customHeight="1" x14ac:dyDescent="0.25">
      <c r="A1" s="1667" t="s">
        <v>930</v>
      </c>
      <c r="B1" s="1667"/>
      <c r="C1" s="1667"/>
      <c r="D1" s="1667"/>
      <c r="E1" s="1667"/>
      <c r="F1" s="1667"/>
      <c r="G1" s="1667"/>
      <c r="H1" s="1667"/>
      <c r="I1" s="1065"/>
      <c r="J1" s="1065"/>
      <c r="K1" s="1065"/>
      <c r="L1" s="1065"/>
    </row>
    <row r="2" spans="1:21" s="1166" customFormat="1" ht="15" x14ac:dyDescent="0.25">
      <c r="A2" s="1667"/>
      <c r="B2" s="1667"/>
      <c r="C2" s="1667"/>
      <c r="D2" s="1667"/>
      <c r="E2" s="1667"/>
      <c r="F2" s="1667"/>
      <c r="G2" s="1667"/>
      <c r="H2" s="1667"/>
      <c r="I2" s="1065"/>
      <c r="J2" s="1065"/>
      <c r="K2" s="1065"/>
      <c r="L2" s="1065"/>
      <c r="M2" s="1191"/>
      <c r="N2" s="1191"/>
      <c r="O2" s="1191"/>
      <c r="P2" s="1191"/>
      <c r="Q2" s="1191"/>
      <c r="R2" s="1191"/>
      <c r="S2" s="1191"/>
      <c r="T2" s="1191"/>
      <c r="U2" s="1191"/>
    </row>
    <row r="3" spans="1:21" ht="15" x14ac:dyDescent="0.25">
      <c r="A3" s="1058" t="s">
        <v>901</v>
      </c>
    </row>
    <row r="4" spans="1:21" x14ac:dyDescent="0.25">
      <c r="A4" s="1192" t="s">
        <v>931</v>
      </c>
    </row>
    <row r="5" spans="1:21" s="1194" customFormat="1" x14ac:dyDescent="0.25">
      <c r="A5" s="1193"/>
    </row>
    <row r="6" spans="1:21" ht="57" x14ac:dyDescent="0.25">
      <c r="A6" s="1195"/>
      <c r="B6" s="1181" t="s">
        <v>630</v>
      </c>
      <c r="C6" s="1181" t="s">
        <v>932</v>
      </c>
      <c r="D6" s="1181" t="s">
        <v>933</v>
      </c>
      <c r="E6" s="1181" t="s">
        <v>638</v>
      </c>
      <c r="F6" s="1181" t="s">
        <v>934</v>
      </c>
      <c r="G6" s="1181" t="s">
        <v>935</v>
      </c>
      <c r="H6" s="1181" t="s">
        <v>936</v>
      </c>
      <c r="I6" s="1181" t="s">
        <v>937</v>
      </c>
      <c r="J6" s="1181" t="s">
        <v>637</v>
      </c>
      <c r="K6" s="1181" t="s">
        <v>938</v>
      </c>
      <c r="L6" s="1196" t="s">
        <v>214</v>
      </c>
    </row>
    <row r="7" spans="1:21" x14ac:dyDescent="0.25">
      <c r="A7" s="1668">
        <v>44531</v>
      </c>
      <c r="B7" s="1186">
        <v>23.448145330889197</v>
      </c>
      <c r="C7" s="1186">
        <v>16.41319562067363</v>
      </c>
      <c r="D7" s="1186">
        <v>8.7200793227356179</v>
      </c>
      <c r="E7" s="1186">
        <v>8.4875968500122738</v>
      </c>
      <c r="F7" s="1186">
        <v>8.0527059742206966</v>
      </c>
      <c r="G7" s="1186">
        <v>7.7811434468391285</v>
      </c>
      <c r="H7" s="1186">
        <v>7.2403343149102692</v>
      </c>
      <c r="I7" s="1186">
        <v>4.7948624381174554</v>
      </c>
      <c r="J7" s="1186">
        <v>4.7000869827468996</v>
      </c>
      <c r="K7" s="1186">
        <v>3.0106276316724703</v>
      </c>
      <c r="L7" s="1197">
        <v>103.37811366930903</v>
      </c>
    </row>
    <row r="8" spans="1:21" x14ac:dyDescent="0.25">
      <c r="A8" s="1669"/>
      <c r="B8" s="1198">
        <v>0.22681924150692354</v>
      </c>
      <c r="C8" s="1198">
        <v>0.15876857332855737</v>
      </c>
      <c r="D8" s="1198">
        <v>8.4351310090933121E-2</v>
      </c>
      <c r="E8" s="1198">
        <v>8.2102454269603081E-2</v>
      </c>
      <c r="F8" s="1198">
        <v>7.7895655941063957E-2</v>
      </c>
      <c r="G8" s="1198">
        <v>7.5268769864865512E-2</v>
      </c>
      <c r="H8" s="1198">
        <v>7.0037400160647204E-2</v>
      </c>
      <c r="I8" s="1198">
        <v>4.6381794636488491E-2</v>
      </c>
      <c r="J8" s="1198">
        <v>4.5465010106314839E-2</v>
      </c>
      <c r="K8" s="1198">
        <v>2.9122485648200289E-2</v>
      </c>
      <c r="L8" s="1198">
        <v>1</v>
      </c>
    </row>
    <row r="9" spans="1:21" x14ac:dyDescent="0.25">
      <c r="A9" s="1199"/>
    </row>
    <row r="31" spans="1:1" ht="18.75" x14ac:dyDescent="0.3">
      <c r="A31" s="1092" t="s">
        <v>903</v>
      </c>
    </row>
  </sheetData>
  <mergeCells count="2">
    <mergeCell ref="A1:H2"/>
    <mergeCell ref="A7:A8"/>
  </mergeCells>
  <hyperlinks>
    <hyperlink ref="A3" location="SOMMAIRE!A1" display="Retour Sommaire"/>
  </hyperlinks>
  <pageMargins left="0.7" right="0.7" top="0.75" bottom="0.75" header="0.3" footer="0.3"/>
  <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9"/>
  <dimension ref="A1:K19"/>
  <sheetViews>
    <sheetView showGridLines="0" workbookViewId="0"/>
  </sheetViews>
  <sheetFormatPr baseColWidth="10" defaultRowHeight="15" x14ac:dyDescent="0.25"/>
  <cols>
    <col min="2" max="2" width="37" customWidth="1"/>
  </cols>
  <sheetData>
    <row r="1" spans="1:11" x14ac:dyDescent="0.25">
      <c r="A1" s="2" t="s">
        <v>0</v>
      </c>
    </row>
    <row r="2" spans="1:11" ht="23.25" x14ac:dyDescent="0.35">
      <c r="B2" s="3" t="s">
        <v>65</v>
      </c>
    </row>
    <row r="3" spans="1:11" x14ac:dyDescent="0.25">
      <c r="B3" s="4" t="s">
        <v>698</v>
      </c>
    </row>
    <row r="5" spans="1:11" x14ac:dyDescent="0.25">
      <c r="B5" s="666" t="s">
        <v>581</v>
      </c>
      <c r="C5" s="662">
        <v>2013</v>
      </c>
      <c r="D5" s="662">
        <v>2014</v>
      </c>
      <c r="E5" s="662">
        <v>2015</v>
      </c>
      <c r="F5" s="662">
        <v>2016</v>
      </c>
      <c r="G5" s="662">
        <v>2017</v>
      </c>
      <c r="H5" s="663">
        <v>2018</v>
      </c>
      <c r="I5" s="662">
        <v>2019</v>
      </c>
      <c r="J5" s="663">
        <v>2020</v>
      </c>
      <c r="K5" s="663">
        <v>2021</v>
      </c>
    </row>
    <row r="6" spans="1:11" x14ac:dyDescent="0.25">
      <c r="B6" s="667" t="s">
        <v>384</v>
      </c>
      <c r="C6" s="668"/>
      <c r="D6" s="668"/>
      <c r="E6" s="668"/>
      <c r="F6" s="668"/>
      <c r="G6" s="668"/>
      <c r="H6" s="668"/>
      <c r="I6" s="668"/>
      <c r="J6" s="668"/>
      <c r="K6" s="668"/>
    </row>
    <row r="7" spans="1:11" x14ac:dyDescent="0.25">
      <c r="B7" s="669" t="s">
        <v>582</v>
      </c>
      <c r="C7" s="670">
        <v>2.6336800000000005</v>
      </c>
      <c r="D7" s="670">
        <v>1.9481862540000001</v>
      </c>
      <c r="E7" s="670">
        <v>2.2972740869999999</v>
      </c>
      <c r="F7" s="670">
        <v>1.732418985</v>
      </c>
      <c r="G7" s="670">
        <v>3.7089843920000001</v>
      </c>
      <c r="H7" s="664">
        <v>3.3649654739999999</v>
      </c>
      <c r="I7" s="664">
        <v>0.192231439</v>
      </c>
      <c r="J7" s="664">
        <v>2.8150544429999997</v>
      </c>
      <c r="K7" s="664">
        <v>1.9585042830000001</v>
      </c>
    </row>
    <row r="8" spans="1:11" x14ac:dyDescent="0.25">
      <c r="B8" s="669" t="s">
        <v>583</v>
      </c>
      <c r="C8" s="670">
        <v>3.86619</v>
      </c>
      <c r="D8" s="670">
        <v>2.4148451230000001</v>
      </c>
      <c r="E8" s="670">
        <v>1.4969929500000001</v>
      </c>
      <c r="F8" s="670">
        <v>2.9617477929999998</v>
      </c>
      <c r="G8" s="670">
        <v>4.2761391049999995</v>
      </c>
      <c r="H8" s="664">
        <v>4.3854287200000002</v>
      </c>
      <c r="I8" s="664">
        <v>2.5429253009999999</v>
      </c>
      <c r="J8" s="664">
        <v>4.1669052878666371</v>
      </c>
      <c r="K8" s="664">
        <v>11.758112619615675</v>
      </c>
    </row>
    <row r="9" spans="1:11" x14ac:dyDescent="0.25">
      <c r="B9" s="671" t="s">
        <v>390</v>
      </c>
      <c r="C9" s="672"/>
      <c r="D9" s="672"/>
      <c r="E9" s="672"/>
      <c r="F9" s="672"/>
      <c r="G9" s="672" t="s">
        <v>385</v>
      </c>
      <c r="H9" s="672" t="s">
        <v>385</v>
      </c>
      <c r="I9" s="672"/>
      <c r="J9" s="672"/>
      <c r="K9" s="672"/>
    </row>
    <row r="10" spans="1:11" x14ac:dyDescent="0.25">
      <c r="B10" s="669" t="s">
        <v>584</v>
      </c>
      <c r="C10" s="670">
        <v>1.07602</v>
      </c>
      <c r="D10" s="670">
        <v>1.095338621</v>
      </c>
      <c r="E10" s="670">
        <v>0.99494807299999999</v>
      </c>
      <c r="F10" s="670">
        <v>0.77160301299999989</v>
      </c>
      <c r="G10" s="670">
        <v>10.776696604</v>
      </c>
      <c r="H10" s="664">
        <v>7.5266775809999995</v>
      </c>
      <c r="I10" s="664">
        <v>4.6842282900000001</v>
      </c>
      <c r="J10" s="664">
        <v>4.5169731830000002</v>
      </c>
      <c r="K10" s="664">
        <v>4.5879542979999988</v>
      </c>
    </row>
    <row r="11" spans="1:11" x14ac:dyDescent="0.25">
      <c r="B11" s="669" t="s">
        <v>583</v>
      </c>
      <c r="C11" s="670">
        <v>4.2871500000000005</v>
      </c>
      <c r="D11" s="670">
        <v>7.6813140220000014</v>
      </c>
      <c r="E11" s="670">
        <v>5.4941846879999998</v>
      </c>
      <c r="F11" s="670">
        <v>5.9655507979999998</v>
      </c>
      <c r="G11" s="670">
        <v>7.4096456319999993</v>
      </c>
      <c r="H11" s="664">
        <v>14.142259398</v>
      </c>
      <c r="I11" s="664">
        <v>10.023270918000001</v>
      </c>
      <c r="J11" s="664">
        <v>5.7489752230000004</v>
      </c>
      <c r="K11" s="664">
        <v>4.7525995860000005</v>
      </c>
    </row>
    <row r="12" spans="1:11" x14ac:dyDescent="0.25">
      <c r="B12" s="671" t="s">
        <v>585</v>
      </c>
      <c r="C12" s="672"/>
      <c r="D12" s="672"/>
      <c r="E12" s="672"/>
      <c r="F12" s="672"/>
      <c r="G12" s="672" t="s">
        <v>385</v>
      </c>
      <c r="H12" s="672" t="s">
        <v>385</v>
      </c>
      <c r="I12" s="672"/>
      <c r="J12" s="672"/>
      <c r="K12" s="672"/>
    </row>
    <row r="13" spans="1:11" x14ac:dyDescent="0.25">
      <c r="B13" s="669" t="s">
        <v>394</v>
      </c>
      <c r="C13" s="670">
        <v>6.3472400000000002</v>
      </c>
      <c r="D13" s="670">
        <v>5.2652147520000003</v>
      </c>
      <c r="E13" s="670">
        <v>7.0031461539999995</v>
      </c>
      <c r="F13" s="670">
        <v>6.3777319889999999</v>
      </c>
      <c r="G13" s="670">
        <v>9.9118567070000001</v>
      </c>
      <c r="H13" s="664">
        <v>20.407734657000002</v>
      </c>
      <c r="I13" s="664">
        <v>7.7439609170000008</v>
      </c>
      <c r="J13" s="664">
        <v>10.020414894</v>
      </c>
      <c r="K13" s="664">
        <v>13.983487846999999</v>
      </c>
    </row>
    <row r="14" spans="1:11" x14ac:dyDescent="0.25">
      <c r="B14" s="669" t="s">
        <v>395</v>
      </c>
      <c r="C14" s="670">
        <v>5.5815999999999999</v>
      </c>
      <c r="D14" s="670">
        <v>6.4196210269999998</v>
      </c>
      <c r="E14" s="670">
        <v>8.3416933310000001</v>
      </c>
      <c r="F14" s="670">
        <v>5.8584825489999988</v>
      </c>
      <c r="G14" s="670">
        <v>6.7962690740000005</v>
      </c>
      <c r="H14" s="664">
        <v>9.3769246620000022</v>
      </c>
      <c r="I14" s="664">
        <v>7.8782677290000009</v>
      </c>
      <c r="J14" s="664">
        <v>9.5907310409999997</v>
      </c>
      <c r="K14" s="664">
        <v>12.528375901</v>
      </c>
    </row>
    <row r="15" spans="1:11" x14ac:dyDescent="0.25">
      <c r="B15" s="671" t="s">
        <v>396</v>
      </c>
      <c r="C15" s="672"/>
      <c r="D15" s="672"/>
      <c r="E15" s="672"/>
      <c r="F15" s="672"/>
      <c r="G15" s="672" t="s">
        <v>385</v>
      </c>
      <c r="H15" s="672" t="s">
        <v>385</v>
      </c>
      <c r="I15" s="672"/>
      <c r="J15" s="672"/>
      <c r="K15" s="672"/>
    </row>
    <row r="16" spans="1:11" x14ac:dyDescent="0.25">
      <c r="B16" s="669" t="s">
        <v>397</v>
      </c>
      <c r="C16" s="670">
        <v>63.581440000000001</v>
      </c>
      <c r="D16" s="670">
        <v>95.06043382499999</v>
      </c>
      <c r="E16" s="670">
        <v>106.00007365100001</v>
      </c>
      <c r="F16" s="670">
        <v>110.885312234</v>
      </c>
      <c r="G16" s="670">
        <v>131.623768369</v>
      </c>
      <c r="H16" s="664">
        <v>186.134179359</v>
      </c>
      <c r="I16" s="664">
        <v>182.29038326443012</v>
      </c>
      <c r="J16" s="664">
        <v>171.63499512369935</v>
      </c>
      <c r="K16" s="664">
        <v>200.42996727097267</v>
      </c>
    </row>
    <row r="17" spans="2:11" x14ac:dyDescent="0.25">
      <c r="B17" s="669" t="s">
        <v>398</v>
      </c>
      <c r="C17" s="670">
        <v>39.927049999999994</v>
      </c>
      <c r="D17" s="670">
        <v>52.187104941000001</v>
      </c>
      <c r="E17" s="670">
        <v>65.708839159999997</v>
      </c>
      <c r="F17" s="670">
        <v>71.926766702999998</v>
      </c>
      <c r="G17" s="670">
        <v>74.428993953000003</v>
      </c>
      <c r="H17" s="664">
        <v>100.241557607</v>
      </c>
      <c r="I17" s="664">
        <v>108.37217662689417</v>
      </c>
      <c r="J17" s="664">
        <v>190.66093941511593</v>
      </c>
      <c r="K17" s="664">
        <v>204.03987131512974</v>
      </c>
    </row>
    <row r="18" spans="2:11" ht="30" x14ac:dyDescent="0.25">
      <c r="B18" s="671" t="s">
        <v>399</v>
      </c>
      <c r="C18" s="672">
        <v>2925.6768299999999</v>
      </c>
      <c r="D18" s="672">
        <v>2556.3997765919999</v>
      </c>
      <c r="E18" s="672">
        <v>2754.305967237</v>
      </c>
      <c r="F18" s="672">
        <v>3011.9839313469997</v>
      </c>
      <c r="G18" s="672">
        <v>3116.0193489380003</v>
      </c>
      <c r="H18" s="673">
        <v>4078.4585055919997</v>
      </c>
      <c r="I18" s="674">
        <v>3720.9642211113273</v>
      </c>
      <c r="J18" s="674">
        <v>3847.196520023148</v>
      </c>
      <c r="K18" s="674">
        <v>5578.1052251051879</v>
      </c>
    </row>
    <row r="19" spans="2:11" x14ac:dyDescent="0.25">
      <c r="B19" s="671" t="s">
        <v>586</v>
      </c>
      <c r="C19" s="672">
        <v>19.495290000000001</v>
      </c>
      <c r="D19" s="672">
        <v>21.735832867999999</v>
      </c>
      <c r="E19" s="672">
        <v>28.692838653999999</v>
      </c>
      <c r="F19" s="672">
        <v>41.549254859000001</v>
      </c>
      <c r="G19" s="672">
        <v>44.950514795000004</v>
      </c>
      <c r="H19" s="673">
        <v>49.196510970000006</v>
      </c>
      <c r="I19" s="674">
        <v>53.821989076125263</v>
      </c>
      <c r="J19" s="674">
        <v>80.962119484330003</v>
      </c>
      <c r="K19" s="674">
        <v>87.610636796475376</v>
      </c>
    </row>
  </sheetData>
  <hyperlinks>
    <hyperlink ref="A1" location="Sommaire!A1" display="Retour sommaire"/>
  </hyperlink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1"/>
  <dimension ref="A1:F34"/>
  <sheetViews>
    <sheetView showGridLines="0" workbookViewId="0"/>
  </sheetViews>
  <sheetFormatPr baseColWidth="10" defaultRowHeight="15" x14ac:dyDescent="0.25"/>
  <cols>
    <col min="6" max="6" width="17.7109375" customWidth="1"/>
  </cols>
  <sheetData>
    <row r="1" spans="1:6" x14ac:dyDescent="0.25">
      <c r="A1" s="2" t="s">
        <v>0</v>
      </c>
    </row>
    <row r="2" spans="1:6" ht="23.25" x14ac:dyDescent="0.35">
      <c r="B2" s="3" t="s">
        <v>69</v>
      </c>
    </row>
    <row r="3" spans="1:6" x14ac:dyDescent="0.25">
      <c r="B3" s="4" t="s">
        <v>696</v>
      </c>
    </row>
    <row r="6" spans="1:6" ht="60" x14ac:dyDescent="0.25">
      <c r="B6" s="1782"/>
      <c r="C6" s="1783"/>
      <c r="D6" s="431" t="s">
        <v>601</v>
      </c>
      <c r="E6" s="431" t="s">
        <v>602</v>
      </c>
      <c r="F6" s="431" t="s">
        <v>603</v>
      </c>
    </row>
    <row r="7" spans="1:6" x14ac:dyDescent="0.25">
      <c r="B7" s="1784">
        <v>2015</v>
      </c>
      <c r="C7" s="345" t="s">
        <v>520</v>
      </c>
      <c r="D7" s="682">
        <v>4.5068089799999997</v>
      </c>
      <c r="E7" s="682">
        <v>0.28905592899999999</v>
      </c>
      <c r="F7" s="682">
        <v>0.118077192</v>
      </c>
    </row>
    <row r="8" spans="1:6" x14ac:dyDescent="0.25">
      <c r="B8" s="1784"/>
      <c r="C8" s="345" t="s">
        <v>521</v>
      </c>
      <c r="D8" s="682">
        <v>7.0547293050000004</v>
      </c>
      <c r="E8" s="682">
        <v>0.39614143800000001</v>
      </c>
      <c r="F8" s="682">
        <v>0.11956973</v>
      </c>
    </row>
    <row r="9" spans="1:6" x14ac:dyDescent="0.25">
      <c r="B9" s="1784"/>
      <c r="C9" s="345" t="s">
        <v>522</v>
      </c>
      <c r="D9" s="682">
        <v>7.788050428</v>
      </c>
      <c r="E9" s="682">
        <v>0.51990572599999996</v>
      </c>
      <c r="F9" s="682">
        <v>0.130100576</v>
      </c>
    </row>
    <row r="10" spans="1:6" x14ac:dyDescent="0.25">
      <c r="B10" s="1784"/>
      <c r="C10" s="345" t="s">
        <v>519</v>
      </c>
      <c r="D10" s="682">
        <v>7.7974632939999999</v>
      </c>
      <c r="E10" s="682">
        <v>0.70524488600000002</v>
      </c>
      <c r="F10" s="682">
        <v>0.127922705</v>
      </c>
    </row>
    <row r="11" spans="1:6" x14ac:dyDescent="0.25">
      <c r="B11" s="1777">
        <v>2016</v>
      </c>
      <c r="C11" s="683" t="s">
        <v>520</v>
      </c>
      <c r="D11" s="684">
        <v>8.9680848750000006</v>
      </c>
      <c r="E11" s="684">
        <v>0.81745436999999999</v>
      </c>
      <c r="F11" s="684">
        <v>0.11981246800000001</v>
      </c>
    </row>
    <row r="12" spans="1:6" x14ac:dyDescent="0.25">
      <c r="B12" s="1777"/>
      <c r="C12" s="683" t="s">
        <v>521</v>
      </c>
      <c r="D12" s="684">
        <v>11.97127689</v>
      </c>
      <c r="E12" s="684">
        <v>1.0205529719999999</v>
      </c>
      <c r="F12" s="684">
        <v>0.131194071</v>
      </c>
    </row>
    <row r="13" spans="1:6" x14ac:dyDescent="0.25">
      <c r="B13" s="1777"/>
      <c r="C13" s="683" t="s">
        <v>522</v>
      </c>
      <c r="D13" s="684">
        <v>14.569201625</v>
      </c>
      <c r="E13" s="684">
        <v>1.219270444</v>
      </c>
      <c r="F13" s="684">
        <v>0.128572625</v>
      </c>
    </row>
    <row r="14" spans="1:6" x14ac:dyDescent="0.25">
      <c r="B14" s="1777"/>
      <c r="C14" s="683" t="s">
        <v>519</v>
      </c>
      <c r="D14" s="684">
        <v>19.044383795000002</v>
      </c>
      <c r="E14" s="684">
        <v>1.4785179559999999</v>
      </c>
      <c r="F14" s="684">
        <v>0.13185245800000001</v>
      </c>
    </row>
    <row r="15" spans="1:6" x14ac:dyDescent="0.25">
      <c r="B15" s="1784">
        <v>2017</v>
      </c>
      <c r="C15" s="345" t="s">
        <v>520</v>
      </c>
      <c r="D15" s="682">
        <v>26.635781535</v>
      </c>
      <c r="E15" s="682">
        <v>1.530895976</v>
      </c>
      <c r="F15" s="682">
        <v>0.122408208</v>
      </c>
    </row>
    <row r="16" spans="1:6" x14ac:dyDescent="0.25">
      <c r="B16" s="1784"/>
      <c r="C16" s="345" t="s">
        <v>521</v>
      </c>
      <c r="D16" s="682">
        <v>30.098339811999999</v>
      </c>
      <c r="E16" s="682">
        <v>1.7718167309999999</v>
      </c>
      <c r="F16" s="682">
        <v>0.13332481099999999</v>
      </c>
    </row>
    <row r="17" spans="2:6" x14ac:dyDescent="0.25">
      <c r="B17" s="1784"/>
      <c r="C17" s="345" t="s">
        <v>522</v>
      </c>
      <c r="D17" s="682">
        <v>32.970792445000001</v>
      </c>
      <c r="E17" s="682">
        <v>5.9035271979999999</v>
      </c>
      <c r="F17" s="682">
        <v>0.129178459</v>
      </c>
    </row>
    <row r="18" spans="2:6" x14ac:dyDescent="0.25">
      <c r="B18" s="1784"/>
      <c r="C18" s="345" t="s">
        <v>519</v>
      </c>
      <c r="D18" s="682">
        <v>35.375050788000003</v>
      </c>
      <c r="E18" s="682">
        <v>5.674195654</v>
      </c>
      <c r="F18" s="682">
        <v>0.13334280800000001</v>
      </c>
    </row>
    <row r="19" spans="2:6" x14ac:dyDescent="0.25">
      <c r="B19" s="1777">
        <v>2018</v>
      </c>
      <c r="C19" s="683" t="s">
        <v>520</v>
      </c>
      <c r="D19" s="684">
        <v>33.041529369999999</v>
      </c>
      <c r="E19" s="684">
        <v>5.6085941070000001</v>
      </c>
      <c r="F19" s="684">
        <v>0.128197375</v>
      </c>
    </row>
    <row r="20" spans="2:6" x14ac:dyDescent="0.25">
      <c r="B20" s="1777"/>
      <c r="C20" s="683" t="s">
        <v>521</v>
      </c>
      <c r="D20" s="684">
        <v>35.917519460000001</v>
      </c>
      <c r="E20" s="684">
        <v>5.8126892720000001</v>
      </c>
      <c r="F20" s="684">
        <v>0.13286357300000001</v>
      </c>
    </row>
    <row r="21" spans="2:6" x14ac:dyDescent="0.25">
      <c r="B21" s="1777"/>
      <c r="C21" s="683" t="s">
        <v>522</v>
      </c>
      <c r="D21" s="684">
        <v>38.164910489999997</v>
      </c>
      <c r="E21" s="684">
        <v>5.9174208300000002</v>
      </c>
      <c r="F21" s="684">
        <v>0.12848609799999999</v>
      </c>
    </row>
    <row r="22" spans="2:6" x14ac:dyDescent="0.25">
      <c r="B22" s="1777"/>
      <c r="C22" s="683" t="s">
        <v>519</v>
      </c>
      <c r="D22" s="684">
        <v>39.956331839999997</v>
      </c>
      <c r="E22" s="684">
        <v>6.6953556709999997</v>
      </c>
      <c r="F22" s="684">
        <v>0.126707078</v>
      </c>
    </row>
    <row r="23" spans="2:6" x14ac:dyDescent="0.25">
      <c r="B23" s="1778">
        <v>2019</v>
      </c>
      <c r="C23" s="678" t="s">
        <v>520</v>
      </c>
      <c r="D23" s="682">
        <v>24.315851039999998</v>
      </c>
      <c r="E23" s="682">
        <v>6.5761914040000002</v>
      </c>
      <c r="F23" s="682">
        <v>0.11979144</v>
      </c>
    </row>
    <row r="24" spans="2:6" x14ac:dyDescent="0.25">
      <c r="B24" s="1778"/>
      <c r="C24" s="678" t="s">
        <v>521</v>
      </c>
      <c r="D24" s="682">
        <v>26.6889006</v>
      </c>
      <c r="E24" s="682">
        <v>7.2454035719999998</v>
      </c>
      <c r="F24" s="682">
        <v>0.12776062299999999</v>
      </c>
    </row>
    <row r="25" spans="2:6" x14ac:dyDescent="0.25">
      <c r="B25" s="1778"/>
      <c r="C25" s="678" t="s">
        <v>522</v>
      </c>
      <c r="D25" s="682">
        <v>29.719335510000001</v>
      </c>
      <c r="E25" s="682">
        <v>7.0106331009999998</v>
      </c>
      <c r="F25" s="682">
        <v>0.124641103</v>
      </c>
    </row>
    <row r="26" spans="2:6" x14ac:dyDescent="0.25">
      <c r="B26" s="1778"/>
      <c r="C26" s="678" t="s">
        <v>519</v>
      </c>
      <c r="D26" s="682">
        <v>31.42669106</v>
      </c>
      <c r="E26" s="682">
        <v>7.6274573170000002</v>
      </c>
      <c r="F26" s="682">
        <v>0.121024283</v>
      </c>
    </row>
    <row r="27" spans="2:6" x14ac:dyDescent="0.25">
      <c r="B27" s="1777">
        <v>2020</v>
      </c>
      <c r="C27" s="679" t="s">
        <v>520</v>
      </c>
      <c r="D27" s="684">
        <v>28.91441189</v>
      </c>
      <c r="E27" s="684">
        <v>6.9321827960000002</v>
      </c>
      <c r="F27" s="684">
        <v>9.1210139999999995E-2</v>
      </c>
    </row>
    <row r="28" spans="2:6" x14ac:dyDescent="0.25">
      <c r="B28" s="1777"/>
      <c r="C28" s="679" t="s">
        <v>521</v>
      </c>
      <c r="D28" s="684">
        <v>27.586611059999999</v>
      </c>
      <c r="E28" s="684">
        <v>5.9481466510000001</v>
      </c>
      <c r="F28" s="684">
        <v>0.10165911900000001</v>
      </c>
    </row>
    <row r="29" spans="2:6" x14ac:dyDescent="0.25">
      <c r="B29" s="1777"/>
      <c r="C29" s="679" t="s">
        <v>522</v>
      </c>
      <c r="D29" s="684">
        <v>39.207902130000001</v>
      </c>
      <c r="E29" s="684">
        <v>7.2929288039999998</v>
      </c>
      <c r="F29" s="684">
        <v>0.12460576199999999</v>
      </c>
    </row>
    <row r="30" spans="2:6" x14ac:dyDescent="0.25">
      <c r="B30" s="1777"/>
      <c r="C30" s="679" t="s">
        <v>519</v>
      </c>
      <c r="D30" s="684">
        <v>44.247839890000002</v>
      </c>
      <c r="E30" s="684">
        <v>7.6368603009999996</v>
      </c>
      <c r="F30" s="684">
        <v>0.128174814</v>
      </c>
    </row>
    <row r="31" spans="2:6" x14ac:dyDescent="0.25">
      <c r="B31" s="1778">
        <v>2021</v>
      </c>
      <c r="C31" s="678" t="s">
        <v>520</v>
      </c>
      <c r="D31" s="682">
        <v>43.489705479999998</v>
      </c>
      <c r="E31" s="682">
        <v>7.1718261590000001</v>
      </c>
      <c r="F31" s="682">
        <v>0.120372651</v>
      </c>
    </row>
    <row r="32" spans="2:6" x14ac:dyDescent="0.25">
      <c r="B32" s="1778"/>
      <c r="C32" s="678" t="s">
        <v>521</v>
      </c>
      <c r="D32" s="682">
        <v>50.46862823</v>
      </c>
      <c r="E32" s="682">
        <v>7.973593803</v>
      </c>
      <c r="F32" s="682">
        <v>0.11899467900000001</v>
      </c>
    </row>
    <row r="33" spans="2:6" x14ac:dyDescent="0.25">
      <c r="B33" s="1778"/>
      <c r="C33" s="678" t="s">
        <v>522</v>
      </c>
      <c r="D33" s="682">
        <v>46.845456519999999</v>
      </c>
      <c r="E33" s="682">
        <v>8.596234098</v>
      </c>
      <c r="F33" s="682">
        <v>0.124822707</v>
      </c>
    </row>
    <row r="34" spans="2:6" x14ac:dyDescent="0.25">
      <c r="B34" s="1778"/>
      <c r="C34" s="678" t="s">
        <v>519</v>
      </c>
      <c r="D34" s="682">
        <v>52.527854869999999</v>
      </c>
      <c r="E34" s="682">
        <v>9.5495352530000002</v>
      </c>
      <c r="F34" s="682">
        <v>0.14689719600000001</v>
      </c>
    </row>
  </sheetData>
  <mergeCells count="8">
    <mergeCell ref="B27:B30"/>
    <mergeCell ref="B31:B34"/>
    <mergeCell ref="B6:C6"/>
    <mergeCell ref="B7:B10"/>
    <mergeCell ref="B11:B14"/>
    <mergeCell ref="B15:B18"/>
    <mergeCell ref="B19:B22"/>
    <mergeCell ref="B23:B26"/>
  </mergeCells>
  <hyperlinks>
    <hyperlink ref="A1" location="Sommaire!A1" display="Retour sommaire"/>
  </hyperlinks>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H55"/>
  <sheetViews>
    <sheetView showGridLines="0" workbookViewId="0"/>
  </sheetViews>
  <sheetFormatPr baseColWidth="10" defaultRowHeight="15" x14ac:dyDescent="0.25"/>
  <cols>
    <col min="8" max="8" width="14.42578125" customWidth="1"/>
  </cols>
  <sheetData>
    <row r="1" spans="1:2" x14ac:dyDescent="0.25">
      <c r="A1" s="2" t="s">
        <v>0</v>
      </c>
    </row>
    <row r="3" spans="1:2" ht="23.25" x14ac:dyDescent="0.35">
      <c r="B3" s="3" t="s">
        <v>71</v>
      </c>
    </row>
    <row r="4" spans="1:2" x14ac:dyDescent="0.25">
      <c r="B4" s="4" t="s">
        <v>696</v>
      </c>
    </row>
    <row r="27" spans="4:8" ht="60" x14ac:dyDescent="0.25">
      <c r="D27" s="1782"/>
      <c r="E27" s="1783"/>
      <c r="F27" s="822" t="s">
        <v>601</v>
      </c>
      <c r="G27" s="584" t="s">
        <v>602</v>
      </c>
      <c r="H27" s="584" t="s">
        <v>603</v>
      </c>
    </row>
    <row r="28" spans="4:8" x14ac:dyDescent="0.25">
      <c r="D28" s="1784">
        <v>2015</v>
      </c>
      <c r="E28" s="345" t="s">
        <v>520</v>
      </c>
      <c r="F28" s="685">
        <v>69.231020000000001</v>
      </c>
      <c r="G28" s="685">
        <v>2.6259000000000001</v>
      </c>
      <c r="H28" s="682">
        <v>0.32468799999999998</v>
      </c>
    </row>
    <row r="29" spans="4:8" x14ac:dyDescent="0.25">
      <c r="D29" s="1784"/>
      <c r="E29" s="345" t="s">
        <v>521</v>
      </c>
      <c r="F29" s="685">
        <v>96.721852999999996</v>
      </c>
      <c r="G29" s="685">
        <v>3.555177</v>
      </c>
      <c r="H29" s="682">
        <v>0.33394499999999999</v>
      </c>
    </row>
    <row r="30" spans="4:8" x14ac:dyDescent="0.25">
      <c r="D30" s="1784"/>
      <c r="E30" s="345" t="s">
        <v>522</v>
      </c>
      <c r="F30" s="685">
        <v>100.80111100000001</v>
      </c>
      <c r="G30" s="685">
        <v>4.6272650000000004</v>
      </c>
      <c r="H30" s="682">
        <v>0.35258699999999998</v>
      </c>
    </row>
    <row r="31" spans="4:8" x14ac:dyDescent="0.25">
      <c r="D31" s="1784"/>
      <c r="E31" s="345" t="s">
        <v>519</v>
      </c>
      <c r="F31" s="685">
        <v>101.386709</v>
      </c>
      <c r="G31" s="685">
        <v>6.2775670000000003</v>
      </c>
      <c r="H31" s="682">
        <v>0.36879099999999998</v>
      </c>
    </row>
    <row r="32" spans="4:8" x14ac:dyDescent="0.25">
      <c r="D32" s="1777">
        <v>2016</v>
      </c>
      <c r="E32" s="683" t="s">
        <v>520</v>
      </c>
      <c r="F32" s="686">
        <v>101.263589</v>
      </c>
      <c r="G32" s="686">
        <v>7.5061790000000004</v>
      </c>
      <c r="H32" s="684">
        <v>0.34866200000000003</v>
      </c>
    </row>
    <row r="33" spans="4:8" x14ac:dyDescent="0.25">
      <c r="D33" s="1777"/>
      <c r="E33" s="683" t="s">
        <v>521</v>
      </c>
      <c r="F33" s="686">
        <v>109.007846</v>
      </c>
      <c r="G33" s="686">
        <v>9.3238679999999992</v>
      </c>
      <c r="H33" s="684">
        <v>0.37552999999999997</v>
      </c>
    </row>
    <row r="34" spans="4:8" x14ac:dyDescent="0.25">
      <c r="D34" s="1777"/>
      <c r="E34" s="683" t="s">
        <v>522</v>
      </c>
      <c r="F34" s="686">
        <v>116.786753</v>
      </c>
      <c r="G34" s="686">
        <v>11.295204999999999</v>
      </c>
      <c r="H34" s="684">
        <v>0.37712299999999999</v>
      </c>
    </row>
    <row r="35" spans="4:8" x14ac:dyDescent="0.25">
      <c r="D35" s="1777"/>
      <c r="E35" s="683" t="s">
        <v>519</v>
      </c>
      <c r="F35" s="686">
        <v>116.143772</v>
      </c>
      <c r="G35" s="686">
        <v>14.119027000000001</v>
      </c>
      <c r="H35" s="684">
        <v>0.40476899999999999</v>
      </c>
    </row>
    <row r="36" spans="4:8" x14ac:dyDescent="0.25">
      <c r="D36" s="1784">
        <v>2017</v>
      </c>
      <c r="E36" s="345" t="s">
        <v>520</v>
      </c>
      <c r="F36" s="685">
        <v>111.397486</v>
      </c>
      <c r="G36" s="685">
        <v>15.316088000000001</v>
      </c>
      <c r="H36" s="682">
        <v>0.37792900000000001</v>
      </c>
    </row>
    <row r="37" spans="4:8" x14ac:dyDescent="0.25">
      <c r="D37" s="1784"/>
      <c r="E37" s="345" t="s">
        <v>521</v>
      </c>
      <c r="F37" s="685">
        <v>119.868443</v>
      </c>
      <c r="G37" s="685">
        <v>17.872019000000002</v>
      </c>
      <c r="H37" s="682">
        <v>0.41583399999999998</v>
      </c>
    </row>
    <row r="38" spans="4:8" x14ac:dyDescent="0.25">
      <c r="D38" s="1784"/>
      <c r="E38" s="345" t="s">
        <v>522</v>
      </c>
      <c r="F38" s="685">
        <v>128.159783</v>
      </c>
      <c r="G38" s="685">
        <v>49.359605000000002</v>
      </c>
      <c r="H38" s="682">
        <v>0.40001700000000001</v>
      </c>
    </row>
    <row r="39" spans="4:8" x14ac:dyDescent="0.25">
      <c r="D39" s="1784"/>
      <c r="E39" s="345" t="s">
        <v>519</v>
      </c>
      <c r="F39" s="685">
        <v>128.522885</v>
      </c>
      <c r="G39" s="685">
        <v>49.847040999999997</v>
      </c>
      <c r="H39" s="682">
        <v>0.445797</v>
      </c>
    </row>
    <row r="40" spans="4:8" x14ac:dyDescent="0.25">
      <c r="D40" s="1777">
        <v>2018</v>
      </c>
      <c r="E40" s="683" t="s">
        <v>520</v>
      </c>
      <c r="F40" s="686">
        <v>114.87418599999999</v>
      </c>
      <c r="G40" s="686">
        <v>50.267676999999999</v>
      </c>
      <c r="H40" s="684">
        <v>0.41556999999999999</v>
      </c>
    </row>
    <row r="41" spans="4:8" x14ac:dyDescent="0.25">
      <c r="D41" s="1777"/>
      <c r="E41" s="683" t="s">
        <v>521</v>
      </c>
      <c r="F41" s="686">
        <v>119.26294799999999</v>
      </c>
      <c r="G41" s="686">
        <v>52.941960000000002</v>
      </c>
      <c r="H41" s="684">
        <v>0.46013799999999999</v>
      </c>
    </row>
    <row r="42" spans="4:8" x14ac:dyDescent="0.25">
      <c r="D42" s="1777"/>
      <c r="E42" s="683" t="s">
        <v>522</v>
      </c>
      <c r="F42" s="686">
        <v>116.765325</v>
      </c>
      <c r="G42" s="686">
        <v>55.151598</v>
      </c>
      <c r="H42" s="684">
        <v>0.42374000000000001</v>
      </c>
    </row>
    <row r="43" spans="4:8" x14ac:dyDescent="0.25">
      <c r="D43" s="1777"/>
      <c r="E43" s="683" t="s">
        <v>519</v>
      </c>
      <c r="F43" s="686">
        <v>128.236627</v>
      </c>
      <c r="G43" s="686">
        <v>62.408109000000003</v>
      </c>
      <c r="H43" s="684">
        <v>0.47242499999999998</v>
      </c>
    </row>
    <row r="44" spans="4:8" x14ac:dyDescent="0.25">
      <c r="D44" s="1778">
        <v>2019</v>
      </c>
      <c r="E44" s="678" t="s">
        <v>520</v>
      </c>
      <c r="F44" s="685">
        <v>125.408629</v>
      </c>
      <c r="G44" s="685">
        <v>61.925217000000004</v>
      </c>
      <c r="H44" s="682">
        <v>0.43864599999999998</v>
      </c>
    </row>
    <row r="45" spans="4:8" x14ac:dyDescent="0.25">
      <c r="D45" s="1778"/>
      <c r="E45" s="678" t="s">
        <v>521</v>
      </c>
      <c r="F45" s="685">
        <v>136.69447700000001</v>
      </c>
      <c r="G45" s="685">
        <v>66.426207000000005</v>
      </c>
      <c r="H45" s="682">
        <v>0.48972300000000002</v>
      </c>
    </row>
    <row r="46" spans="4:8" x14ac:dyDescent="0.25">
      <c r="D46" s="1778"/>
      <c r="E46" s="678" t="s">
        <v>522</v>
      </c>
      <c r="F46" s="685">
        <v>145.87957599999999</v>
      </c>
      <c r="G46" s="685">
        <v>69.253145000000004</v>
      </c>
      <c r="H46" s="682">
        <v>0.45368799999999998</v>
      </c>
    </row>
    <row r="47" spans="4:8" x14ac:dyDescent="0.25">
      <c r="D47" s="1778"/>
      <c r="E47" s="678" t="s">
        <v>519</v>
      </c>
      <c r="F47" s="685">
        <v>157.94967</v>
      </c>
      <c r="G47" s="685">
        <v>76.243731999999994</v>
      </c>
      <c r="H47" s="682">
        <v>0.47737000000000002</v>
      </c>
    </row>
    <row r="48" spans="4:8" x14ac:dyDescent="0.25">
      <c r="D48" s="1777">
        <v>2020</v>
      </c>
      <c r="E48" s="679" t="s">
        <v>520</v>
      </c>
      <c r="F48" s="686">
        <v>149.619023</v>
      </c>
      <c r="G48" s="686">
        <v>70.196395999999993</v>
      </c>
      <c r="H48" s="684">
        <v>0.35591099999999998</v>
      </c>
    </row>
    <row r="49" spans="4:8" x14ac:dyDescent="0.25">
      <c r="D49" s="1777"/>
      <c r="E49" s="679" t="s">
        <v>521</v>
      </c>
      <c r="F49" s="686">
        <v>143.84828099999999</v>
      </c>
      <c r="G49" s="686">
        <v>61.685685999999997</v>
      </c>
      <c r="H49" s="684">
        <v>0.36594599999999999</v>
      </c>
    </row>
    <row r="50" spans="4:8" x14ac:dyDescent="0.25">
      <c r="D50" s="1777"/>
      <c r="E50" s="679" t="s">
        <v>522</v>
      </c>
      <c r="F50" s="686">
        <v>173.85671300000001</v>
      </c>
      <c r="G50" s="686">
        <v>77.712259000000003</v>
      </c>
      <c r="H50" s="684">
        <v>0.42085499999999998</v>
      </c>
    </row>
    <row r="51" spans="4:8" x14ac:dyDescent="0.25">
      <c r="D51" s="1777"/>
      <c r="E51" s="679" t="s">
        <v>519</v>
      </c>
      <c r="F51" s="686">
        <v>175.79465500000001</v>
      </c>
      <c r="G51" s="686">
        <v>82.147848999999994</v>
      </c>
      <c r="H51" s="684">
        <v>0.42896299999999998</v>
      </c>
    </row>
    <row r="52" spans="4:8" x14ac:dyDescent="0.25">
      <c r="D52" s="1778">
        <v>2021</v>
      </c>
      <c r="E52" s="678" t="s">
        <v>520</v>
      </c>
      <c r="F52" s="685">
        <v>201.75893300000001</v>
      </c>
      <c r="G52" s="685">
        <v>75.011292999999995</v>
      </c>
      <c r="H52" s="682">
        <v>0.383907</v>
      </c>
    </row>
    <row r="53" spans="4:8" x14ac:dyDescent="0.25">
      <c r="D53" s="1778"/>
      <c r="E53" s="678" t="s">
        <v>521</v>
      </c>
      <c r="F53" s="685">
        <v>200.30746500000001</v>
      </c>
      <c r="G53" s="685">
        <v>82.182269000000005</v>
      </c>
      <c r="H53" s="682">
        <v>0.40559000000000001</v>
      </c>
    </row>
    <row r="54" spans="4:8" x14ac:dyDescent="0.25">
      <c r="D54" s="1778"/>
      <c r="E54" s="678" t="s">
        <v>522</v>
      </c>
      <c r="F54" s="685">
        <v>207.70433800000001</v>
      </c>
      <c r="G54" s="685">
        <v>90.471478000000005</v>
      </c>
      <c r="H54" s="682">
        <v>0.38592300000000002</v>
      </c>
    </row>
    <row r="55" spans="4:8" x14ac:dyDescent="0.25">
      <c r="D55" s="1778"/>
      <c r="E55" s="678" t="s">
        <v>519</v>
      </c>
      <c r="F55" s="685">
        <v>214.80995899999999</v>
      </c>
      <c r="G55" s="685">
        <v>97.247949000000006</v>
      </c>
      <c r="H55" s="682">
        <v>0.418375</v>
      </c>
    </row>
  </sheetData>
  <mergeCells count="8">
    <mergeCell ref="D48:D51"/>
    <mergeCell ref="D52:D55"/>
    <mergeCell ref="D27:E27"/>
    <mergeCell ref="D28:D31"/>
    <mergeCell ref="D32:D35"/>
    <mergeCell ref="D36:D39"/>
    <mergeCell ref="D40:D43"/>
    <mergeCell ref="D44:D47"/>
  </mergeCells>
  <hyperlinks>
    <hyperlink ref="A1" location="Sommaire!A1" display="Retour sommaire"/>
  </hyperlinks>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4"/>
  <dimension ref="A1:L37"/>
  <sheetViews>
    <sheetView showGridLines="0" topLeftCell="A10" workbookViewId="0">
      <selection activeCell="J29" sqref="J29"/>
    </sheetView>
  </sheetViews>
  <sheetFormatPr baseColWidth="10" defaultRowHeight="15" x14ac:dyDescent="0.25"/>
  <sheetData>
    <row r="1" spans="1:2" x14ac:dyDescent="0.25">
      <c r="A1" s="2" t="s">
        <v>0</v>
      </c>
    </row>
    <row r="2" spans="1:2" ht="23.25" x14ac:dyDescent="0.35">
      <c r="B2" s="3" t="s">
        <v>74</v>
      </c>
    </row>
    <row r="3" spans="1:2" x14ac:dyDescent="0.25">
      <c r="B3" s="4" t="s">
        <v>699</v>
      </c>
    </row>
    <row r="28" spans="2:12" ht="75" x14ac:dyDescent="0.25">
      <c r="B28" s="687"/>
      <c r="C28" s="688" t="s">
        <v>322</v>
      </c>
      <c r="D28" s="689" t="s">
        <v>323</v>
      </c>
      <c r="E28" s="688" t="s">
        <v>324</v>
      </c>
      <c r="F28" s="689" t="s">
        <v>325</v>
      </c>
      <c r="G28" s="688" t="s">
        <v>326</v>
      </c>
      <c r="H28" s="689" t="s">
        <v>327</v>
      </c>
      <c r="I28" s="688" t="s">
        <v>328</v>
      </c>
      <c r="J28" s="690" t="s">
        <v>329</v>
      </c>
      <c r="K28" s="691" t="s">
        <v>330</v>
      </c>
      <c r="L28" s="692" t="s">
        <v>331</v>
      </c>
    </row>
    <row r="29" spans="2:12" x14ac:dyDescent="0.25">
      <c r="B29" s="693">
        <v>2014</v>
      </c>
      <c r="C29" s="694">
        <v>23.37698743899999</v>
      </c>
      <c r="D29" s="695">
        <v>0.12333699949999977</v>
      </c>
      <c r="E29" s="694">
        <v>43.772064110000002</v>
      </c>
      <c r="F29" s="695">
        <v>2.5527940583000004</v>
      </c>
      <c r="G29" s="694">
        <v>66.345753274000003</v>
      </c>
      <c r="H29" s="695">
        <v>4.0249668036999999</v>
      </c>
      <c r="I29" s="694">
        <v>133.49480482299998</v>
      </c>
      <c r="J29" s="695">
        <v>6.7010978615000001</v>
      </c>
      <c r="K29" s="696">
        <v>7.8426540000000085</v>
      </c>
      <c r="L29" s="695">
        <v>148.03855668449998</v>
      </c>
    </row>
    <row r="30" spans="2:12" x14ac:dyDescent="0.25">
      <c r="B30" s="693">
        <v>2015</v>
      </c>
      <c r="C30" s="697">
        <v>28.885608706005989</v>
      </c>
      <c r="D30" s="698">
        <v>2.0641374744720005</v>
      </c>
      <c r="E30" s="697">
        <v>46.633882319000001</v>
      </c>
      <c r="F30" s="698">
        <v>3.0326259645000002</v>
      </c>
      <c r="G30" s="697">
        <v>66.250050178999984</v>
      </c>
      <c r="H30" s="698">
        <v>4.7047637880999957</v>
      </c>
      <c r="I30" s="697">
        <v>141.76954120400598</v>
      </c>
      <c r="J30" s="699">
        <v>9.8015272270719969</v>
      </c>
      <c r="K30" s="698">
        <v>7.0048244334658767</v>
      </c>
      <c r="L30" s="698">
        <v>158.57589286454385</v>
      </c>
    </row>
    <row r="31" spans="2:12" x14ac:dyDescent="0.25">
      <c r="B31" s="693">
        <v>2016</v>
      </c>
      <c r="C31" s="697">
        <v>29.304490069920003</v>
      </c>
      <c r="D31" s="698">
        <v>2.4931759888300009</v>
      </c>
      <c r="E31" s="697">
        <v>46.292189732619995</v>
      </c>
      <c r="F31" s="698">
        <v>3.04667889116</v>
      </c>
      <c r="G31" s="697">
        <v>64.614530498480008</v>
      </c>
      <c r="H31" s="698">
        <v>4.4196570571800002</v>
      </c>
      <c r="I31" s="697">
        <v>140.21121030102</v>
      </c>
      <c r="J31" s="699">
        <v>9.9595119371700012</v>
      </c>
      <c r="K31" s="698">
        <v>7.19247643156001</v>
      </c>
      <c r="L31" s="698">
        <v>157.36319866975001</v>
      </c>
    </row>
    <row r="32" spans="2:12" x14ac:dyDescent="0.25">
      <c r="B32" s="693">
        <v>2017</v>
      </c>
      <c r="C32" s="697">
        <v>22.485804746419998</v>
      </c>
      <c r="D32" s="698">
        <v>1.9721502631200003</v>
      </c>
      <c r="E32" s="697">
        <v>48.861820276400003</v>
      </c>
      <c r="F32" s="698">
        <v>3.4346672271900003</v>
      </c>
      <c r="G32" s="697">
        <v>64.851236017559984</v>
      </c>
      <c r="H32" s="698">
        <v>3.7838994893399982</v>
      </c>
      <c r="I32" s="697">
        <v>136.19886104038</v>
      </c>
      <c r="J32" s="699">
        <v>9.1907159716999995</v>
      </c>
      <c r="K32" s="698">
        <v>7.7252305372481596</v>
      </c>
      <c r="L32" s="698">
        <v>153.11480754932816</v>
      </c>
    </row>
    <row r="33" spans="2:12" x14ac:dyDescent="0.25">
      <c r="B33" s="693">
        <v>2018</v>
      </c>
      <c r="C33" s="697">
        <v>23.121650073189997</v>
      </c>
      <c r="D33" s="698">
        <v>0.79962846715000024</v>
      </c>
      <c r="E33" s="697">
        <v>50.107979031330004</v>
      </c>
      <c r="F33" s="698">
        <v>4.7261303702400008</v>
      </c>
      <c r="G33" s="697">
        <v>64.917517778440001</v>
      </c>
      <c r="H33" s="698">
        <v>3.8279292192400001</v>
      </c>
      <c r="I33" s="697">
        <v>138.14714688295999</v>
      </c>
      <c r="J33" s="699">
        <v>9.353688056630002</v>
      </c>
      <c r="K33" s="698">
        <v>7.6321239582276199</v>
      </c>
      <c r="L33" s="698">
        <v>155.13295889781762</v>
      </c>
    </row>
    <row r="34" spans="2:12" x14ac:dyDescent="0.25">
      <c r="B34" s="693">
        <v>2019</v>
      </c>
      <c r="C34" s="697">
        <v>23.615865970630001</v>
      </c>
      <c r="D34" s="698">
        <v>0.87751281101000012</v>
      </c>
      <c r="E34" s="697">
        <v>49.753572559830005</v>
      </c>
      <c r="F34" s="698">
        <v>4.8049121052699997</v>
      </c>
      <c r="G34" s="697">
        <v>65.985289602339989</v>
      </c>
      <c r="H34" s="698">
        <v>3.6203137675399999</v>
      </c>
      <c r="I34" s="697">
        <v>139.35472813280001</v>
      </c>
      <c r="J34" s="699">
        <v>9.3027386838199995</v>
      </c>
      <c r="K34" s="698">
        <v>7.2672248483408914</v>
      </c>
      <c r="L34" s="698">
        <v>155.9246916649609</v>
      </c>
    </row>
    <row r="35" spans="2:12" x14ac:dyDescent="0.25">
      <c r="B35" s="693">
        <v>2020</v>
      </c>
      <c r="C35" s="697">
        <v>18.363098508959997</v>
      </c>
      <c r="D35" s="698">
        <v>1.03456560131</v>
      </c>
      <c r="E35" s="697">
        <v>49.777463614660007</v>
      </c>
      <c r="F35" s="698">
        <v>4.6034194477000003</v>
      </c>
      <c r="G35" s="697">
        <v>67.197751116879999</v>
      </c>
      <c r="H35" s="698">
        <v>3.59135752162</v>
      </c>
      <c r="I35" s="697">
        <v>135.33831324050001</v>
      </c>
      <c r="J35" s="699">
        <v>9.2293425706299992</v>
      </c>
      <c r="K35" s="698">
        <v>5.7288972356606012</v>
      </c>
      <c r="L35" s="698">
        <v>150.29655304679062</v>
      </c>
    </row>
    <row r="36" spans="2:12" x14ac:dyDescent="0.25">
      <c r="B36" s="700">
        <v>2021</v>
      </c>
      <c r="C36" s="701">
        <v>25.916066396260003</v>
      </c>
      <c r="D36" s="702">
        <v>2.8641720375299999</v>
      </c>
      <c r="E36" s="701">
        <v>53.923858099579995</v>
      </c>
      <c r="F36" s="702">
        <v>5.7591391159099992</v>
      </c>
      <c r="G36" s="701">
        <v>66.942886672089998</v>
      </c>
      <c r="H36" s="702">
        <v>3.6641099698599997</v>
      </c>
      <c r="I36" s="701">
        <v>146.78281116792999</v>
      </c>
      <c r="J36" s="703">
        <v>12.2874211233</v>
      </c>
      <c r="K36" s="702">
        <v>5.1797649698770618</v>
      </c>
      <c r="L36" s="702">
        <v>164.24999726110704</v>
      </c>
    </row>
    <row r="37" spans="2:12" x14ac:dyDescent="0.25">
      <c r="B37" s="700">
        <v>2021</v>
      </c>
      <c r="C37" s="701">
        <v>25.916066399999998</v>
      </c>
      <c r="D37" s="702">
        <v>2.8641720369999999</v>
      </c>
      <c r="E37" s="701">
        <v>53.923858099999997</v>
      </c>
      <c r="F37" s="702">
        <v>5.7591391160000001</v>
      </c>
      <c r="G37" s="701">
        <v>66.942886669999993</v>
      </c>
      <c r="H37" s="702">
        <v>3.6641099700000002</v>
      </c>
      <c r="I37" s="701">
        <v>146.78281117</v>
      </c>
      <c r="J37" s="703">
        <v>12.287421123</v>
      </c>
      <c r="K37" s="702">
        <v>5.1797649698770618</v>
      </c>
      <c r="L37" s="702">
        <v>164.24999726110704</v>
      </c>
    </row>
  </sheetData>
  <hyperlinks>
    <hyperlink ref="A1" location="Sommaire!A1" display="Retour sommaire"/>
  </hyperlinks>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5"/>
  <dimension ref="A1:J8"/>
  <sheetViews>
    <sheetView showGridLines="0" workbookViewId="0">
      <selection activeCell="N17" sqref="N17"/>
    </sheetView>
  </sheetViews>
  <sheetFormatPr baseColWidth="10" defaultRowHeight="15" x14ac:dyDescent="0.25"/>
  <cols>
    <col min="2" max="2" width="26.85546875" customWidth="1"/>
    <col min="3" max="10" width="5.140625" bestFit="1" customWidth="1"/>
  </cols>
  <sheetData>
    <row r="1" spans="1:10" x14ac:dyDescent="0.25">
      <c r="A1" s="2" t="s">
        <v>0</v>
      </c>
    </row>
    <row r="2" spans="1:10" ht="23.25" x14ac:dyDescent="0.35">
      <c r="B2" s="3" t="s">
        <v>76</v>
      </c>
    </row>
    <row r="3" spans="1:10" x14ac:dyDescent="0.25">
      <c r="B3" s="4" t="s">
        <v>699</v>
      </c>
    </row>
    <row r="5" spans="1:10" ht="30" x14ac:dyDescent="0.25">
      <c r="B5" s="704" t="s">
        <v>76</v>
      </c>
      <c r="C5" s="705">
        <v>2014</v>
      </c>
      <c r="D5" s="705">
        <v>2015</v>
      </c>
      <c r="E5" s="705">
        <v>2016</v>
      </c>
      <c r="F5" s="705">
        <v>2017</v>
      </c>
      <c r="G5" s="705">
        <v>2018</v>
      </c>
      <c r="H5" s="705">
        <v>2019</v>
      </c>
      <c r="I5" s="706">
        <v>2020</v>
      </c>
      <c r="J5" s="706">
        <v>2021</v>
      </c>
    </row>
    <row r="6" spans="1:10" x14ac:dyDescent="0.25">
      <c r="B6" s="598" t="s">
        <v>497</v>
      </c>
      <c r="C6" s="707">
        <v>0.02</v>
      </c>
      <c r="D6" s="708">
        <v>2.2281253218858769E-2</v>
      </c>
      <c r="E6" s="708">
        <v>2.1317802955719604E-2</v>
      </c>
      <c r="F6" s="708">
        <v>2.1396033493717798E-2</v>
      </c>
      <c r="G6" s="708">
        <v>2.0853756730375626E-2</v>
      </c>
      <c r="H6" s="708">
        <v>1.9876000476442859E-2</v>
      </c>
      <c r="I6" s="708">
        <v>1.7209543244699952E-2</v>
      </c>
      <c r="J6" s="708">
        <v>1.7948160461210665E-2</v>
      </c>
    </row>
    <row r="7" spans="1:10" x14ac:dyDescent="0.25">
      <c r="B7" s="598" t="s">
        <v>300</v>
      </c>
      <c r="C7" s="707">
        <v>0.01</v>
      </c>
      <c r="D7" s="708">
        <v>1.514415730377554E-2</v>
      </c>
      <c r="E7" s="708">
        <v>1.5591778879067745E-2</v>
      </c>
      <c r="F7" s="708">
        <v>1.5844149603142229E-2</v>
      </c>
      <c r="G7" s="708">
        <v>1.5614342037246908E-2</v>
      </c>
      <c r="H7" s="708">
        <v>1.4701957950424234E-2</v>
      </c>
      <c r="I7" s="708">
        <v>1.4242646507904595E-2</v>
      </c>
      <c r="J7" s="708">
        <v>1.9645095392939065E-2</v>
      </c>
    </row>
    <row r="8" spans="1:10" x14ac:dyDescent="0.25">
      <c r="B8" s="709" t="s">
        <v>498</v>
      </c>
      <c r="C8" s="710">
        <v>1.0999999999999999E-2</v>
      </c>
      <c r="D8" s="711">
        <v>1.0168396031621752E-2</v>
      </c>
      <c r="E8" s="711">
        <v>1.0194131133547881E-2</v>
      </c>
      <c r="F8" s="711">
        <v>9.7099925720067117E-3</v>
      </c>
      <c r="G8" s="711">
        <v>8.7406751052237393E-3</v>
      </c>
      <c r="H8" s="711">
        <v>7.074476069139933E-3</v>
      </c>
      <c r="I8" s="711">
        <v>5.0749302153603217E-3</v>
      </c>
      <c r="J8" s="711">
        <v>4.580665453279534E-3</v>
      </c>
    </row>
  </sheetData>
  <hyperlinks>
    <hyperlink ref="A1" location="Sommaire!A1" display="Retour sommaire"/>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6"/>
  <dimension ref="A1:J31"/>
  <sheetViews>
    <sheetView showGridLines="0" workbookViewId="0">
      <selection activeCell="B2" sqref="B2"/>
    </sheetView>
  </sheetViews>
  <sheetFormatPr baseColWidth="10" defaultRowHeight="15" x14ac:dyDescent="0.25"/>
  <cols>
    <col min="2" max="2" width="28.42578125" customWidth="1"/>
  </cols>
  <sheetData>
    <row r="1" spans="1:2" x14ac:dyDescent="0.25">
      <c r="A1" s="2" t="s">
        <v>0</v>
      </c>
    </row>
    <row r="2" spans="1:2" ht="23.25" x14ac:dyDescent="0.35">
      <c r="B2" s="3" t="s">
        <v>671</v>
      </c>
    </row>
    <row r="3" spans="1:2" x14ac:dyDescent="0.25">
      <c r="B3" s="4" t="s">
        <v>700</v>
      </c>
    </row>
    <row r="27" spans="2:10" x14ac:dyDescent="0.25">
      <c r="B27" s="501"/>
      <c r="C27" s="712">
        <v>2014</v>
      </c>
      <c r="D27" s="712">
        <v>2015</v>
      </c>
      <c r="E27" s="712">
        <v>2016</v>
      </c>
      <c r="F27" s="712">
        <v>2017</v>
      </c>
      <c r="G27" s="712">
        <v>2018</v>
      </c>
      <c r="H27" s="712">
        <v>2019</v>
      </c>
      <c r="I27" s="712">
        <v>2020</v>
      </c>
      <c r="J27" s="712">
        <v>2021</v>
      </c>
    </row>
    <row r="28" spans="2:10" x14ac:dyDescent="0.25">
      <c r="B28" s="713" t="s">
        <v>497</v>
      </c>
      <c r="C28" s="714">
        <v>0.69308409935656767</v>
      </c>
      <c r="D28" s="714">
        <v>0.68410351041766659</v>
      </c>
      <c r="E28" s="714">
        <v>0.69868074677240688</v>
      </c>
      <c r="F28" s="715">
        <v>0.71943533627149203</v>
      </c>
      <c r="G28" s="714">
        <v>0.73919645933612621</v>
      </c>
      <c r="H28" s="714">
        <v>0.71774263113315095</v>
      </c>
      <c r="I28" s="714">
        <v>0.69711444368604347</v>
      </c>
      <c r="J28" s="714">
        <v>0.65581364536287012</v>
      </c>
    </row>
    <row r="29" spans="2:10" x14ac:dyDescent="0.25">
      <c r="B29" s="503" t="s">
        <v>300</v>
      </c>
      <c r="C29" s="714">
        <v>0.74840272929651375</v>
      </c>
      <c r="D29" s="714">
        <v>0.59856834771318179</v>
      </c>
      <c r="E29" s="714">
        <v>0.6192833956392938</v>
      </c>
      <c r="F29" s="715">
        <v>0.65900574209124307</v>
      </c>
      <c r="G29" s="714">
        <v>0.76373796631854685</v>
      </c>
      <c r="H29" s="714">
        <v>0.79831276997809308</v>
      </c>
      <c r="I29" s="714">
        <v>0.80393369914569468</v>
      </c>
      <c r="J29" s="714">
        <v>0.64182340049252318</v>
      </c>
    </row>
    <row r="30" spans="2:10" x14ac:dyDescent="0.25">
      <c r="B30" s="716" t="s">
        <v>498</v>
      </c>
      <c r="C30" s="714">
        <v>0.68974660873729843</v>
      </c>
      <c r="D30" s="714">
        <v>0.71419276836137002</v>
      </c>
      <c r="E30" s="714">
        <v>0.70570189534694083</v>
      </c>
      <c r="F30" s="715">
        <v>0.66284508386405294</v>
      </c>
      <c r="G30" s="714">
        <v>0.65877425808613421</v>
      </c>
      <c r="H30" s="714">
        <v>0.6105776852330923</v>
      </c>
      <c r="I30" s="714">
        <v>0.93392108270480545</v>
      </c>
      <c r="J30" s="714">
        <v>1.2362773192747709</v>
      </c>
    </row>
    <row r="31" spans="2:10" x14ac:dyDescent="0.25">
      <c r="B31" s="717" t="s">
        <v>557</v>
      </c>
      <c r="C31" s="718">
        <v>0.69009020872654026</v>
      </c>
      <c r="D31" s="719">
        <v>0.68016964771038668</v>
      </c>
      <c r="E31" s="719">
        <v>0.69397660103141967</v>
      </c>
      <c r="F31" s="720">
        <v>0.71295285428107757</v>
      </c>
      <c r="G31" s="719">
        <v>0.73651687099900498</v>
      </c>
      <c r="H31" s="719">
        <v>0.71821007329903241</v>
      </c>
      <c r="I31" s="719">
        <v>0.71145851671765592</v>
      </c>
      <c r="J31" s="719">
        <v>0.66968910450266894</v>
      </c>
    </row>
  </sheetData>
  <hyperlinks>
    <hyperlink ref="A1" location="Sommaire!A1" display="Retour sommaire"/>
  </hyperlinks>
  <pageMargins left="0.7" right="0.7" top="0.75" bottom="0.75" header="0.3" footer="0.3"/>
  <drawing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7"/>
  <dimension ref="A1:L34"/>
  <sheetViews>
    <sheetView showGridLines="0" workbookViewId="0"/>
  </sheetViews>
  <sheetFormatPr baseColWidth="10" defaultRowHeight="15" x14ac:dyDescent="0.25"/>
  <cols>
    <col min="2" max="2" width="11.42578125" customWidth="1"/>
  </cols>
  <sheetData>
    <row r="1" spans="1:2" x14ac:dyDescent="0.25">
      <c r="A1" s="2" t="s">
        <v>0</v>
      </c>
    </row>
    <row r="2" spans="1:2" ht="23.25" x14ac:dyDescent="0.35">
      <c r="B2" s="3" t="s">
        <v>80</v>
      </c>
    </row>
    <row r="3" spans="1:2" x14ac:dyDescent="0.25">
      <c r="B3" s="4" t="s">
        <v>700</v>
      </c>
    </row>
    <row r="30" spans="2:12" x14ac:dyDescent="0.25">
      <c r="B30" s="721" t="s">
        <v>316</v>
      </c>
      <c r="C30" s="509">
        <v>2012</v>
      </c>
      <c r="D30" s="509">
        <v>2013</v>
      </c>
      <c r="E30" s="509">
        <v>2014</v>
      </c>
      <c r="F30" s="509">
        <v>2015</v>
      </c>
      <c r="G30" s="509">
        <v>2016</v>
      </c>
      <c r="H30" s="509">
        <v>2017</v>
      </c>
      <c r="I30" s="509">
        <v>2018</v>
      </c>
      <c r="J30" s="509">
        <v>2019</v>
      </c>
      <c r="K30" s="509">
        <v>2020</v>
      </c>
      <c r="L30" s="509">
        <v>2021</v>
      </c>
    </row>
    <row r="31" spans="2:12" x14ac:dyDescent="0.25">
      <c r="B31" s="713" t="s">
        <v>497</v>
      </c>
      <c r="C31" s="722">
        <v>3.1496282255710432E-2</v>
      </c>
      <c r="D31" s="722">
        <v>5.9161109848932893E-2</v>
      </c>
      <c r="E31" s="722">
        <v>4.4999999999999998E-2</v>
      </c>
      <c r="F31" s="722">
        <v>6.7108077227412216E-2</v>
      </c>
      <c r="G31" s="722">
        <v>6.5126454644765089E-2</v>
      </c>
      <c r="H31" s="722">
        <v>6.322739737095398E-2</v>
      </c>
      <c r="I31" s="722">
        <v>6.6759006600260407E-2</v>
      </c>
      <c r="J31" s="722">
        <v>6.3999521928037498E-2</v>
      </c>
      <c r="K31" s="722">
        <v>4.6647888680942703E-2</v>
      </c>
      <c r="L31" s="722">
        <v>7.1790730687267892E-2</v>
      </c>
    </row>
    <row r="32" spans="2:12" x14ac:dyDescent="0.25">
      <c r="B32" s="503" t="s">
        <v>300</v>
      </c>
      <c r="C32" s="722">
        <v>-2.7882354347050563E-2</v>
      </c>
      <c r="D32" s="722">
        <v>1.9154804945012351E-2</v>
      </c>
      <c r="E32" s="722">
        <v>3.4000000000000002E-2</v>
      </c>
      <c r="F32" s="722">
        <v>6.1471738344885327E-2</v>
      </c>
      <c r="G32" s="722">
        <v>6.3971376132987659E-2</v>
      </c>
      <c r="H32" s="722">
        <v>6.9861656397381997E-2</v>
      </c>
      <c r="I32" s="722">
        <v>4.8664086380313679E-2</v>
      </c>
      <c r="J32" s="722">
        <v>3.0243514189166442E-2</v>
      </c>
      <c r="K32" s="722">
        <v>-4.4647273966684211E-3</v>
      </c>
      <c r="L32" s="722">
        <v>6.63488339364839E-2</v>
      </c>
    </row>
    <row r="33" spans="2:12" x14ac:dyDescent="0.25">
      <c r="B33" s="716" t="s">
        <v>498</v>
      </c>
      <c r="C33" s="722">
        <v>4.4905114120586481E-2</v>
      </c>
      <c r="D33" s="722">
        <v>2.8647779964753067E-2</v>
      </c>
      <c r="E33" s="722">
        <v>4.5999999999999999E-2</v>
      </c>
      <c r="F33" s="722">
        <v>2.3585349126687704E-2</v>
      </c>
      <c r="G33" s="722">
        <v>4.3450177415613599E-2</v>
      </c>
      <c r="H33" s="722">
        <v>3.3992743403777358E-2</v>
      </c>
      <c r="I33" s="722">
        <v>3.4225430494418299E-2</v>
      </c>
      <c r="J33" s="722">
        <v>-2.8788369790585768E-2</v>
      </c>
      <c r="K33" s="722">
        <v>-1.74288717633088E-2</v>
      </c>
      <c r="L33" s="722">
        <v>-3.3740690343188225E-2</v>
      </c>
    </row>
    <row r="34" spans="2:12" ht="45" x14ac:dyDescent="0.25">
      <c r="B34" s="717" t="s">
        <v>499</v>
      </c>
      <c r="C34" s="723">
        <v>2.940535085292682E-2</v>
      </c>
      <c r="D34" s="724">
        <v>5.4376948582904983E-2</v>
      </c>
      <c r="E34" s="724">
        <v>4.3999999999999997E-2</v>
      </c>
      <c r="F34" s="724">
        <v>6.3858046849339059E-2</v>
      </c>
      <c r="G34" s="724">
        <v>6.3849365550061113E-2</v>
      </c>
      <c r="H34" s="724">
        <v>6.1266969740356607E-2</v>
      </c>
      <c r="I34" s="724">
        <v>6.1511331303280722E-2</v>
      </c>
      <c r="J34" s="724">
        <v>4.9354689190097091E-2</v>
      </c>
      <c r="K34" s="724">
        <v>3.4025703485943137E-2</v>
      </c>
      <c r="L34" s="724">
        <v>6.1224438477435847E-2</v>
      </c>
    </row>
  </sheetData>
  <hyperlinks>
    <hyperlink ref="A1" location="Sommaire!A1" display="Retour sommaire"/>
  </hyperlinks>
  <pageMargins left="0.7" right="0.7" top="0.75" bottom="0.75" header="0.3" footer="0.3"/>
  <drawing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8"/>
  <dimension ref="A1:L35"/>
  <sheetViews>
    <sheetView showGridLines="0" workbookViewId="0">
      <selection activeCell="B2" sqref="B2"/>
    </sheetView>
  </sheetViews>
  <sheetFormatPr baseColWidth="10" defaultRowHeight="15" x14ac:dyDescent="0.25"/>
  <cols>
    <col min="2" max="2" width="23.140625" customWidth="1"/>
  </cols>
  <sheetData>
    <row r="1" spans="1:2" x14ac:dyDescent="0.25">
      <c r="A1" s="2" t="s">
        <v>0</v>
      </c>
    </row>
    <row r="2" spans="1:2" ht="23.25" x14ac:dyDescent="0.35">
      <c r="B2" s="3" t="s">
        <v>82</v>
      </c>
    </row>
    <row r="3" spans="1:2" x14ac:dyDescent="0.25">
      <c r="B3" s="4" t="s">
        <v>700</v>
      </c>
    </row>
    <row r="31" spans="2:12" x14ac:dyDescent="0.25">
      <c r="B31" s="725" t="s">
        <v>491</v>
      </c>
      <c r="C31" s="508">
        <v>2012</v>
      </c>
      <c r="D31" s="508">
        <v>2013</v>
      </c>
      <c r="E31" s="508">
        <v>2014</v>
      </c>
      <c r="F31" s="508">
        <v>2015</v>
      </c>
      <c r="G31" s="508">
        <v>2016</v>
      </c>
      <c r="H31" s="508">
        <v>2017</v>
      </c>
      <c r="I31" s="508">
        <v>2018</v>
      </c>
      <c r="J31" s="368">
        <v>2019</v>
      </c>
      <c r="K31" s="368">
        <v>2020</v>
      </c>
      <c r="L31" s="368">
        <v>2021</v>
      </c>
    </row>
    <row r="32" spans="2:12" x14ac:dyDescent="0.25">
      <c r="B32" s="713" t="s">
        <v>558</v>
      </c>
      <c r="C32" s="726">
        <v>1.5661583707456187E-3</v>
      </c>
      <c r="D32" s="726">
        <v>3.2616104709855907E-3</v>
      </c>
      <c r="E32" s="726">
        <v>2.4344416995148682E-3</v>
      </c>
      <c r="F32" s="726">
        <v>3.9920387013981633E-3</v>
      </c>
      <c r="G32" s="726">
        <v>3.9578497721084096E-3</v>
      </c>
      <c r="H32" s="726">
        <v>4.0654575164645653E-3</v>
      </c>
      <c r="I32" s="727">
        <v>4.2104993564518788E-3</v>
      </c>
      <c r="J32" s="727">
        <v>4.0817589240530984E-3</v>
      </c>
      <c r="K32" s="727">
        <v>2.7793493093150761E-3</v>
      </c>
      <c r="L32" s="727">
        <v>4.3264563207426662E-3</v>
      </c>
    </row>
    <row r="33" spans="2:12" x14ac:dyDescent="0.25">
      <c r="B33" s="503" t="s">
        <v>300</v>
      </c>
      <c r="C33" s="726">
        <v>-7.9510213557690637E-4</v>
      </c>
      <c r="D33" s="726">
        <v>7.1049335752922289E-4</v>
      </c>
      <c r="E33" s="726">
        <v>1.1740543058730954E-3</v>
      </c>
      <c r="F33" s="726">
        <v>4.5080853082765191E-3</v>
      </c>
      <c r="G33" s="726">
        <v>5.1291607207155946E-3</v>
      </c>
      <c r="H33" s="726">
        <v>5.8648364542252798E-3</v>
      </c>
      <c r="I33" s="727">
        <v>4.3513630737562698E-3</v>
      </c>
      <c r="J33" s="727">
        <v>2.7793752140737446E-3</v>
      </c>
      <c r="K33" s="727">
        <v>-3.967988204725346E-4</v>
      </c>
      <c r="L33" s="727">
        <v>6.7739686353612523E-3</v>
      </c>
    </row>
    <row r="34" spans="2:12" x14ac:dyDescent="0.25">
      <c r="B34" s="716" t="s">
        <v>498</v>
      </c>
      <c r="C34" s="726">
        <v>1.9365153939894762E-3</v>
      </c>
      <c r="D34" s="726">
        <v>1.3477157405236504E-3</v>
      </c>
      <c r="E34" s="726">
        <v>2.0747316585503247E-3</v>
      </c>
      <c r="F34" s="726">
        <v>9.3440443872469211E-4</v>
      </c>
      <c r="G34" s="726">
        <v>1.5599043460883776E-3</v>
      </c>
      <c r="H34" s="726">
        <v>1.9126480922477243E-3</v>
      </c>
      <c r="I34" s="727">
        <v>2.161078162675269E-3</v>
      </c>
      <c r="J34" s="727">
        <v>-1.949994575816165E-3</v>
      </c>
      <c r="K34" s="727">
        <v>-1.1094645985675333E-3</v>
      </c>
      <c r="L34" s="727">
        <v>-1.7390694325173737E-3</v>
      </c>
    </row>
    <row r="35" spans="2:12" ht="30" x14ac:dyDescent="0.25">
      <c r="B35" s="717" t="s">
        <v>499</v>
      </c>
      <c r="C35" s="728">
        <v>1.390120761947253E-3</v>
      </c>
      <c r="D35" s="729">
        <v>2.8761830581430937E-3</v>
      </c>
      <c r="E35" s="729">
        <v>2.3000428895584299E-3</v>
      </c>
      <c r="F35" s="729">
        <v>3.7577566858007631E-3</v>
      </c>
      <c r="G35" s="729">
        <v>3.8387212337608221E-3</v>
      </c>
      <c r="H35" s="729">
        <v>3.9790375988765685E-3</v>
      </c>
      <c r="I35" s="729">
        <v>3.9999076462840432E-3</v>
      </c>
      <c r="J35" s="729">
        <v>3.272161940340535E-3</v>
      </c>
      <c r="K35" s="729">
        <v>2.1105292139593237E-3</v>
      </c>
      <c r="L35" s="729">
        <v>3.7901405192448581E-3</v>
      </c>
    </row>
  </sheetData>
  <hyperlinks>
    <hyperlink ref="A1" location="Sommaire!A1" display="Retour sommaire"/>
  </hyperlinks>
  <pageMargins left="0.7" right="0.7" top="0.75" bottom="0.75" header="0.3" footer="0.3"/>
  <drawing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9"/>
  <dimension ref="A1:J40"/>
  <sheetViews>
    <sheetView showGridLines="0" workbookViewId="0">
      <selection activeCell="B2" sqref="B2"/>
    </sheetView>
  </sheetViews>
  <sheetFormatPr baseColWidth="10" defaultRowHeight="15" x14ac:dyDescent="0.25"/>
  <sheetData>
    <row r="1" spans="1:2" x14ac:dyDescent="0.25">
      <c r="A1" s="2" t="s">
        <v>0</v>
      </c>
    </row>
    <row r="2" spans="1:2" ht="23.25" x14ac:dyDescent="0.35">
      <c r="B2" s="3" t="s">
        <v>84</v>
      </c>
    </row>
    <row r="3" spans="1:2" x14ac:dyDescent="0.25">
      <c r="B3" s="4" t="s">
        <v>672</v>
      </c>
    </row>
    <row r="29" spans="2:10" ht="23.25" x14ac:dyDescent="0.35">
      <c r="B29" s="731"/>
      <c r="C29" s="1785" t="s">
        <v>604</v>
      </c>
      <c r="D29" s="1785"/>
      <c r="E29" s="1785"/>
      <c r="F29" s="1785"/>
      <c r="G29" s="1785"/>
      <c r="H29" s="1785"/>
      <c r="I29" s="1785"/>
      <c r="J29" s="1785"/>
    </row>
    <row r="30" spans="2:10" x14ac:dyDescent="0.25">
      <c r="B30" s="460"/>
      <c r="C30" s="730">
        <v>2015</v>
      </c>
      <c r="D30" s="730">
        <v>2016</v>
      </c>
      <c r="E30" s="730">
        <v>2017</v>
      </c>
      <c r="F30" s="730">
        <v>2018</v>
      </c>
      <c r="G30" s="730">
        <v>2019</v>
      </c>
      <c r="H30" s="462">
        <v>2020</v>
      </c>
      <c r="I30" s="462">
        <v>2021</v>
      </c>
      <c r="J30" s="460"/>
    </row>
    <row r="31" spans="2:10" x14ac:dyDescent="0.25">
      <c r="B31" s="460" t="s">
        <v>482</v>
      </c>
      <c r="C31" s="344">
        <v>0.33191504442783215</v>
      </c>
      <c r="D31" s="344">
        <v>0.30655294338653205</v>
      </c>
      <c r="E31" s="344">
        <v>0.34537433964951336</v>
      </c>
      <c r="F31" s="344">
        <v>0.28205200445030615</v>
      </c>
      <c r="G31" s="344">
        <v>3.4560969431419966E-2</v>
      </c>
      <c r="H31" s="344">
        <v>2.9682308323022658E-2</v>
      </c>
      <c r="I31" s="344">
        <v>8.5147947179685088E-2</v>
      </c>
      <c r="J31" s="460"/>
    </row>
    <row r="32" spans="2:10" x14ac:dyDescent="0.25">
      <c r="B32" s="460" t="s">
        <v>483</v>
      </c>
      <c r="C32" s="344">
        <v>0.50898933803566626</v>
      </c>
      <c r="D32" s="344">
        <v>0.49715393259229013</v>
      </c>
      <c r="E32" s="344">
        <v>0.52785509968829059</v>
      </c>
      <c r="F32" s="344">
        <v>0.46128970031412053</v>
      </c>
      <c r="G32" s="344">
        <v>0.41461647063116136</v>
      </c>
      <c r="H32" s="344">
        <v>0.46860667094058323</v>
      </c>
      <c r="I32" s="344">
        <v>0.40705827975120024</v>
      </c>
      <c r="J32" s="460"/>
    </row>
    <row r="33" spans="2:10" x14ac:dyDescent="0.25">
      <c r="B33" s="460" t="s">
        <v>484</v>
      </c>
      <c r="C33" s="344">
        <v>0.62519958974420042</v>
      </c>
      <c r="D33" s="344">
        <v>0.78511122518837451</v>
      </c>
      <c r="E33" s="344">
        <v>0.8067823434445679</v>
      </c>
      <c r="F33" s="344">
        <v>0.73236174505415197</v>
      </c>
      <c r="G33" s="344">
        <v>0.66449559465325447</v>
      </c>
      <c r="H33" s="344">
        <v>0.73289493653200066</v>
      </c>
      <c r="I33" s="344">
        <v>0.62517600357345682</v>
      </c>
      <c r="J33" s="460"/>
    </row>
    <row r="34" spans="2:10" x14ac:dyDescent="0.25">
      <c r="B34" s="460" t="s">
        <v>518</v>
      </c>
      <c r="C34" s="344">
        <v>0.4682812099502015</v>
      </c>
      <c r="D34" s="344">
        <v>0.46076807509477113</v>
      </c>
      <c r="E34" s="344">
        <v>0.47207741378322682</v>
      </c>
      <c r="F34" s="344">
        <v>0.46606818887555584</v>
      </c>
      <c r="G34" s="344">
        <v>0.46822809458054643</v>
      </c>
      <c r="H34" s="344">
        <v>0.48966076291255484</v>
      </c>
      <c r="I34" s="344">
        <v>0.44387309696997862</v>
      </c>
      <c r="J34" s="460"/>
    </row>
    <row r="35" spans="2:10" x14ac:dyDescent="0.25">
      <c r="B35" s="460"/>
      <c r="C35" s="1785" t="s">
        <v>605</v>
      </c>
      <c r="D35" s="1785"/>
      <c r="E35" s="1785"/>
      <c r="F35" s="1785"/>
      <c r="G35" s="1785"/>
      <c r="H35" s="1785"/>
      <c r="I35" s="1785"/>
      <c r="J35" s="1785"/>
    </row>
    <row r="36" spans="2:10" x14ac:dyDescent="0.25">
      <c r="B36" s="460"/>
      <c r="C36" s="730">
        <v>2015</v>
      </c>
      <c r="D36" s="730">
        <v>2016</v>
      </c>
      <c r="E36" s="730">
        <v>2017</v>
      </c>
      <c r="F36" s="730">
        <v>2018</v>
      </c>
      <c r="G36" s="730">
        <v>2019</v>
      </c>
      <c r="H36" s="462">
        <v>2020</v>
      </c>
      <c r="I36" s="462">
        <v>2021</v>
      </c>
      <c r="J36" s="460"/>
    </row>
    <row r="37" spans="2:10" x14ac:dyDescent="0.25">
      <c r="B37" s="460" t="s">
        <v>482</v>
      </c>
      <c r="C37" s="344">
        <v>0.13957131916769361</v>
      </c>
      <c r="D37" s="344">
        <v>8.0440325625425607E-2</v>
      </c>
      <c r="E37" s="344">
        <v>9.5214957530050298E-2</v>
      </c>
      <c r="F37" s="344">
        <v>0.20067137189686082</v>
      </c>
      <c r="G37" s="344">
        <v>0.20422402862758893</v>
      </c>
      <c r="H37" s="344">
        <v>0.10902411239398359</v>
      </c>
      <c r="I37" s="344">
        <v>0.12988054925060452</v>
      </c>
      <c r="J37" s="460"/>
    </row>
    <row r="38" spans="2:10" x14ac:dyDescent="0.25">
      <c r="B38" s="460" t="s">
        <v>483</v>
      </c>
      <c r="C38" s="344">
        <v>0.38377787690767029</v>
      </c>
      <c r="D38" s="344">
        <v>0.33924953432894345</v>
      </c>
      <c r="E38" s="344">
        <v>0.27339843732733915</v>
      </c>
      <c r="F38" s="344">
        <v>0.38686719019460741</v>
      </c>
      <c r="G38" s="344">
        <v>0.43649002367066086</v>
      </c>
      <c r="H38" s="344">
        <v>0.37597757883685157</v>
      </c>
      <c r="I38" s="344">
        <v>0.37684695717900296</v>
      </c>
      <c r="J38" s="460"/>
    </row>
    <row r="39" spans="2:10" x14ac:dyDescent="0.25">
      <c r="B39" s="460" t="s">
        <v>484</v>
      </c>
      <c r="C39" s="344">
        <v>0.47244805955538899</v>
      </c>
      <c r="D39" s="344">
        <v>0.60164101026606276</v>
      </c>
      <c r="E39" s="344">
        <v>0.48528134268409762</v>
      </c>
      <c r="F39" s="344">
        <v>0.53953372195239679</v>
      </c>
      <c r="G39" s="344">
        <v>0.68156283874226087</v>
      </c>
      <c r="H39" s="344">
        <v>0.74199648093392234</v>
      </c>
      <c r="I39" s="344">
        <v>0.78559427632914103</v>
      </c>
      <c r="J39" s="460"/>
    </row>
    <row r="40" spans="2:10" x14ac:dyDescent="0.25">
      <c r="B40" s="460" t="s">
        <v>518</v>
      </c>
      <c r="C40" s="344">
        <v>0.32910748593798694</v>
      </c>
      <c r="D40" s="344">
        <v>0.33080816814632141</v>
      </c>
      <c r="E40" s="344">
        <v>0.35969901404448579</v>
      </c>
      <c r="F40" s="344" t="e">
        <v>#DIV/0!</v>
      </c>
      <c r="G40" s="344">
        <v>0.36700802925581727</v>
      </c>
      <c r="H40" s="344">
        <v>0.37616216958114629</v>
      </c>
      <c r="I40" s="344">
        <v>0.37519903225497858</v>
      </c>
      <c r="J40" s="460"/>
    </row>
  </sheetData>
  <mergeCells count="2">
    <mergeCell ref="C29:J29"/>
    <mergeCell ref="C35:J35"/>
  </mergeCells>
  <hyperlinks>
    <hyperlink ref="A1" location="Sommaire!A1" display="Retour sommaire"/>
  </hyperlinks>
  <pageMargins left="0.7" right="0.7" top="0.75" bottom="0.75" header="0.3" footer="0.3"/>
  <drawing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0"/>
  <dimension ref="A1:R19"/>
  <sheetViews>
    <sheetView showGridLines="0" workbookViewId="0"/>
  </sheetViews>
  <sheetFormatPr baseColWidth="10" defaultRowHeight="15" x14ac:dyDescent="0.25"/>
  <cols>
    <col min="2" max="2" width="33.28515625" customWidth="1"/>
  </cols>
  <sheetData>
    <row r="1" spans="1:18" x14ac:dyDescent="0.25">
      <c r="A1" s="2" t="s">
        <v>0</v>
      </c>
    </row>
    <row r="2" spans="1:18" ht="23.25" x14ac:dyDescent="0.35">
      <c r="B2" s="3" t="s">
        <v>785</v>
      </c>
    </row>
    <row r="3" spans="1:18" x14ac:dyDescent="0.25">
      <c r="B3" s="4" t="s">
        <v>701</v>
      </c>
    </row>
    <row r="5" spans="1:18" x14ac:dyDescent="0.25">
      <c r="B5" s="1786" t="s">
        <v>317</v>
      </c>
      <c r="C5" s="1787" t="s">
        <v>558</v>
      </c>
      <c r="D5" s="1788"/>
      <c r="E5" s="1788"/>
      <c r="F5" s="1788"/>
      <c r="G5" s="1788"/>
      <c r="H5" s="1788"/>
      <c r="I5" s="1788"/>
      <c r="J5" s="1789"/>
      <c r="K5" s="1787" t="s">
        <v>300</v>
      </c>
      <c r="L5" s="1788"/>
      <c r="M5" s="1788"/>
      <c r="N5" s="1788"/>
      <c r="O5" s="1788"/>
      <c r="P5" s="1788"/>
      <c r="Q5" s="1788"/>
      <c r="R5" s="1788"/>
    </row>
    <row r="6" spans="1:18" x14ac:dyDescent="0.25">
      <c r="B6" s="1786"/>
      <c r="C6" s="732">
        <v>2014</v>
      </c>
      <c r="D6" s="732">
        <v>2015</v>
      </c>
      <c r="E6" s="732">
        <v>2016</v>
      </c>
      <c r="F6" s="732">
        <v>2017</v>
      </c>
      <c r="G6" s="732">
        <v>2018</v>
      </c>
      <c r="H6" s="733">
        <v>2019</v>
      </c>
      <c r="I6" s="733">
        <v>2020</v>
      </c>
      <c r="J6" s="732">
        <v>2021</v>
      </c>
      <c r="K6" s="734">
        <v>2014</v>
      </c>
      <c r="L6" s="734">
        <v>2015</v>
      </c>
      <c r="M6" s="734">
        <v>2016</v>
      </c>
      <c r="N6" s="734">
        <v>2017</v>
      </c>
      <c r="O6" s="734">
        <v>2018</v>
      </c>
      <c r="P6" s="735">
        <v>2019</v>
      </c>
      <c r="Q6" s="735">
        <v>2020</v>
      </c>
      <c r="R6" s="733">
        <v>2021</v>
      </c>
    </row>
    <row r="7" spans="1:18" ht="30" x14ac:dyDescent="0.25">
      <c r="B7" s="736" t="s">
        <v>606</v>
      </c>
      <c r="C7" s="737">
        <v>92.523127263999996</v>
      </c>
      <c r="D7" s="738">
        <v>96.985044916000007</v>
      </c>
      <c r="E7" s="738">
        <v>97.962873120370006</v>
      </c>
      <c r="F7" s="738">
        <v>97.986273392379999</v>
      </c>
      <c r="G7" s="738">
        <v>102.11788184254</v>
      </c>
      <c r="H7" s="739">
        <v>100.02082923101</v>
      </c>
      <c r="I7" s="739">
        <v>94.346292946150001</v>
      </c>
      <c r="J7" s="740">
        <v>96.262170468649998</v>
      </c>
      <c r="K7" s="741">
        <v>5.0151199310000001</v>
      </c>
      <c r="L7" s="739">
        <v>5.8672869648999999</v>
      </c>
      <c r="M7" s="739">
        <v>6.16776037198</v>
      </c>
      <c r="N7" s="739">
        <v>6.0567345992799986</v>
      </c>
      <c r="O7" s="739">
        <v>7.1437666942999982</v>
      </c>
      <c r="P7" s="739">
        <v>7.4264966847499991</v>
      </c>
      <c r="Q7" s="739">
        <v>7.4197795136099991</v>
      </c>
      <c r="R7" s="739">
        <v>7.8863544073500007</v>
      </c>
    </row>
    <row r="8" spans="1:18" x14ac:dyDescent="0.25">
      <c r="B8" s="742" t="s">
        <v>607</v>
      </c>
      <c r="C8" s="743">
        <v>84.772180990999999</v>
      </c>
      <c r="D8" s="744">
        <v>88.901139673000003</v>
      </c>
      <c r="E8" s="744">
        <v>89.561299452100002</v>
      </c>
      <c r="F8" s="744">
        <v>92.396481227229998</v>
      </c>
      <c r="G8" s="744">
        <v>96.473859511270007</v>
      </c>
      <c r="H8" s="744">
        <v>92.083042444770001</v>
      </c>
      <c r="I8" s="744">
        <v>86.150383864470001</v>
      </c>
      <c r="J8" s="745">
        <v>88.05682942176999</v>
      </c>
      <c r="K8" s="746">
        <v>4.822054541</v>
      </c>
      <c r="L8" s="744">
        <v>5.6210451813999995</v>
      </c>
      <c r="M8" s="744">
        <v>5.9049470818900005</v>
      </c>
      <c r="N8" s="744">
        <v>5.8606748922600005</v>
      </c>
      <c r="O8" s="744">
        <v>6.8853916044100005</v>
      </c>
      <c r="P8" s="744">
        <v>6.9373478312099994</v>
      </c>
      <c r="Q8" s="744">
        <v>6.89453578035</v>
      </c>
      <c r="R8" s="744">
        <v>7.4280426240299988</v>
      </c>
    </row>
    <row r="9" spans="1:18" x14ac:dyDescent="0.25">
      <c r="B9" s="747" t="s">
        <v>608</v>
      </c>
      <c r="C9" s="743">
        <v>49.771914166000002</v>
      </c>
      <c r="D9" s="744">
        <v>51.645870510000009</v>
      </c>
      <c r="E9" s="744">
        <v>52.017714673219992</v>
      </c>
      <c r="F9" s="744">
        <v>53.686616474320004</v>
      </c>
      <c r="G9" s="744">
        <v>54.310548521599998</v>
      </c>
      <c r="H9" s="744">
        <v>55.203595445359994</v>
      </c>
      <c r="I9" s="744">
        <v>53.694469821319998</v>
      </c>
      <c r="J9" s="745">
        <v>55.963271781049997</v>
      </c>
      <c r="K9" s="746">
        <v>2.8897088504999999</v>
      </c>
      <c r="L9" s="744">
        <v>3.2989295596000003</v>
      </c>
      <c r="M9" s="744">
        <v>3.4987699907300001</v>
      </c>
      <c r="N9" s="744">
        <v>3.3795393431100003</v>
      </c>
      <c r="O9" s="744">
        <v>3.95794585847</v>
      </c>
      <c r="P9" s="744">
        <v>4.1852481384500004</v>
      </c>
      <c r="Q9" s="744">
        <v>4.2395257094199996</v>
      </c>
      <c r="R9" s="744">
        <v>4.5290481790200001</v>
      </c>
    </row>
    <row r="10" spans="1:18" x14ac:dyDescent="0.25">
      <c r="B10" s="747" t="s">
        <v>609</v>
      </c>
      <c r="C10" s="743">
        <v>35.000266824999997</v>
      </c>
      <c r="D10" s="744">
        <v>37.255269163000008</v>
      </c>
      <c r="E10" s="744">
        <v>37.543584778879996</v>
      </c>
      <c r="F10" s="744">
        <v>38.709864751910004</v>
      </c>
      <c r="G10" s="744">
        <v>42.163310990669999</v>
      </c>
      <c r="H10" s="744">
        <v>36.879446999410007</v>
      </c>
      <c r="I10" s="744">
        <v>32.455914043149996</v>
      </c>
      <c r="J10" s="745">
        <v>32.09355764072</v>
      </c>
      <c r="K10" s="746">
        <v>1.9323456906000001</v>
      </c>
      <c r="L10" s="744">
        <v>2.3221156218000001</v>
      </c>
      <c r="M10" s="744">
        <v>2.4061770921600001</v>
      </c>
      <c r="N10" s="744">
        <v>2.4811365481399998</v>
      </c>
      <c r="O10" s="744">
        <v>2.9274457469399997</v>
      </c>
      <c r="P10" s="744">
        <v>2.7520996927599994</v>
      </c>
      <c r="Q10" s="744">
        <v>2.6550110715400002</v>
      </c>
      <c r="R10" s="744">
        <v>2.8989944447399996</v>
      </c>
    </row>
    <row r="11" spans="1:18" x14ac:dyDescent="0.25">
      <c r="B11" s="742" t="s">
        <v>610</v>
      </c>
      <c r="C11" s="743">
        <v>7.7509462730000003</v>
      </c>
      <c r="D11" s="744">
        <v>8.0839052430000002</v>
      </c>
      <c r="E11" s="744">
        <v>8.4015736682700002</v>
      </c>
      <c r="F11" s="744">
        <v>5.5897921651500004</v>
      </c>
      <c r="G11" s="744">
        <v>5.6440223312699995</v>
      </c>
      <c r="H11" s="744">
        <v>7.9377867862400002</v>
      </c>
      <c r="I11" s="744">
        <v>8.19590908168</v>
      </c>
      <c r="J11" s="745">
        <v>8.2053410468799992</v>
      </c>
      <c r="K11" s="746">
        <v>0.19306539000000003</v>
      </c>
      <c r="L11" s="744">
        <v>0.24624178350000001</v>
      </c>
      <c r="M11" s="744">
        <v>0.26281329008999998</v>
      </c>
      <c r="N11" s="744">
        <v>0.19605970702</v>
      </c>
      <c r="O11" s="744">
        <v>0.25837508988999996</v>
      </c>
      <c r="P11" s="744">
        <v>0.48914885354000004</v>
      </c>
      <c r="Q11" s="744">
        <v>0.52524373325999996</v>
      </c>
      <c r="R11" s="744">
        <v>0.45831178332</v>
      </c>
    </row>
    <row r="12" spans="1:18" x14ac:dyDescent="0.25">
      <c r="B12" s="747" t="s">
        <v>611</v>
      </c>
      <c r="C12" s="743">
        <v>5.7234012759999997</v>
      </c>
      <c r="D12" s="744">
        <v>5.9430059030000004</v>
      </c>
      <c r="E12" s="744">
        <v>6.2819537256599993</v>
      </c>
      <c r="F12" s="744">
        <v>3.4059343130899999</v>
      </c>
      <c r="G12" s="744">
        <v>3.3796753912000002</v>
      </c>
      <c r="H12" s="744">
        <v>5.3788549646600003</v>
      </c>
      <c r="I12" s="744">
        <v>5.7337569245099997</v>
      </c>
      <c r="J12" s="745">
        <v>5.5611873979399995</v>
      </c>
      <c r="K12" s="746">
        <v>0.1118645087</v>
      </c>
      <c r="L12" s="744">
        <v>0.13018056980000001</v>
      </c>
      <c r="M12" s="744">
        <v>0.11264515363000001</v>
      </c>
      <c r="N12" s="744">
        <v>9.2898125080000005E-2</v>
      </c>
      <c r="O12" s="744">
        <v>0.11080768186999999</v>
      </c>
      <c r="P12" s="744">
        <v>0.27807526633000001</v>
      </c>
      <c r="Q12" s="744">
        <v>0.31745877257999999</v>
      </c>
      <c r="R12" s="744">
        <v>0.25341024576000004</v>
      </c>
    </row>
    <row r="13" spans="1:18" x14ac:dyDescent="0.25">
      <c r="B13" s="747" t="s">
        <v>612</v>
      </c>
      <c r="C13" s="743">
        <v>0.28154375700000001</v>
      </c>
      <c r="D13" s="744">
        <v>0.28477009799999997</v>
      </c>
      <c r="E13" s="744">
        <v>0.25512321216</v>
      </c>
      <c r="F13" s="744">
        <v>0.27844087023999997</v>
      </c>
      <c r="G13" s="744">
        <v>0.30210629526999999</v>
      </c>
      <c r="H13" s="744">
        <v>0.36285026337999998</v>
      </c>
      <c r="I13" s="744">
        <v>0.17211596036999999</v>
      </c>
      <c r="J13" s="745">
        <v>0.17069017360000002</v>
      </c>
      <c r="K13" s="746">
        <v>2.3774500000000001E-4</v>
      </c>
      <c r="L13" s="744">
        <v>8.8114000000000004E-5</v>
      </c>
      <c r="M13" s="744">
        <v>8.8848E-5</v>
      </c>
      <c r="N13" s="744">
        <v>7.6725999999999997E-5</v>
      </c>
      <c r="O13" s="744">
        <v>0</v>
      </c>
      <c r="P13" s="744">
        <v>0</v>
      </c>
      <c r="Q13" s="744">
        <v>0</v>
      </c>
      <c r="R13" s="744">
        <v>0</v>
      </c>
    </row>
    <row r="14" spans="1:18" x14ac:dyDescent="0.25">
      <c r="B14" s="747" t="s">
        <v>613</v>
      </c>
      <c r="C14" s="743">
        <v>1.7460022390000001</v>
      </c>
      <c r="D14" s="744">
        <v>1.8561292409999999</v>
      </c>
      <c r="E14" s="744">
        <v>1.86449673046</v>
      </c>
      <c r="F14" s="744">
        <v>1.9054169808200001</v>
      </c>
      <c r="G14" s="744">
        <v>1.9622406448</v>
      </c>
      <c r="H14" s="744">
        <v>2.19608155821</v>
      </c>
      <c r="I14" s="744">
        <v>2.2900361978100001</v>
      </c>
      <c r="J14" s="745">
        <v>2.47346347534</v>
      </c>
      <c r="K14" s="746">
        <v>8.0963136300000002E-2</v>
      </c>
      <c r="L14" s="744">
        <v>0.1159730996</v>
      </c>
      <c r="M14" s="744">
        <v>0.15007928845999999</v>
      </c>
      <c r="N14" s="744">
        <v>0.10308485593000001</v>
      </c>
      <c r="O14" s="744">
        <v>0.14756740802000001</v>
      </c>
      <c r="P14" s="744">
        <v>0.21107358720000002</v>
      </c>
      <c r="Q14" s="744">
        <v>0.20778396067999999</v>
      </c>
      <c r="R14" s="744">
        <v>0.20490153855999999</v>
      </c>
    </row>
    <row r="15" spans="1:18" ht="30" x14ac:dyDescent="0.25">
      <c r="B15" s="736" t="s">
        <v>614</v>
      </c>
      <c r="C15" s="737">
        <v>133.49480582499999</v>
      </c>
      <c r="D15" s="738">
        <v>141.769547209</v>
      </c>
      <c r="E15" s="738">
        <v>140.21121030300998</v>
      </c>
      <c r="F15" s="738">
        <v>136.19886104038</v>
      </c>
      <c r="G15" s="738">
        <v>138.14714688197</v>
      </c>
      <c r="H15" s="738">
        <v>139.35472813298</v>
      </c>
      <c r="I15" s="738">
        <v>135.33831324350001</v>
      </c>
      <c r="J15" s="748">
        <v>146.78281116792999</v>
      </c>
      <c r="K15" s="749">
        <v>6.7010978643999994</v>
      </c>
      <c r="L15" s="738">
        <v>9.8022005128000007</v>
      </c>
      <c r="M15" s="738">
        <v>9.9595119381700012</v>
      </c>
      <c r="N15" s="738">
        <v>9.1907159716999995</v>
      </c>
      <c r="O15" s="738">
        <v>9.3536880570900003</v>
      </c>
      <c r="P15" s="738">
        <v>9.3027406851500025</v>
      </c>
      <c r="Q15" s="738">
        <v>9.2293425707800001</v>
      </c>
      <c r="R15" s="738">
        <v>12.287421121289999</v>
      </c>
    </row>
    <row r="16" spans="1:18" x14ac:dyDescent="0.25">
      <c r="B16" s="750" t="s">
        <v>615</v>
      </c>
      <c r="C16" s="743">
        <v>66.345753277</v>
      </c>
      <c r="D16" s="744">
        <v>66.250050178999984</v>
      </c>
      <c r="E16" s="744">
        <v>64.614530498479994</v>
      </c>
      <c r="F16" s="744">
        <v>64.851236017559984</v>
      </c>
      <c r="G16" s="744">
        <v>64.917517778440001</v>
      </c>
      <c r="H16" s="744">
        <v>65.985289602340004</v>
      </c>
      <c r="I16" s="744">
        <v>67.197751116879999</v>
      </c>
      <c r="J16" s="745">
        <v>66.942886672089998</v>
      </c>
      <c r="K16" s="746">
        <v>4.0249668088999968</v>
      </c>
      <c r="L16" s="744">
        <v>4.7047637856999955</v>
      </c>
      <c r="M16" s="744">
        <v>4.4196570571800038</v>
      </c>
      <c r="N16" s="744">
        <v>3.7838994893399986</v>
      </c>
      <c r="O16" s="744">
        <v>3.8279292192400005</v>
      </c>
      <c r="P16" s="744">
        <v>3.6203137675399999</v>
      </c>
      <c r="Q16" s="744">
        <v>3.5913575216199995</v>
      </c>
      <c r="R16" s="744">
        <v>3.6641099698599993</v>
      </c>
    </row>
    <row r="17" spans="2:18" x14ac:dyDescent="0.25">
      <c r="B17" s="750" t="s">
        <v>616</v>
      </c>
      <c r="C17" s="743">
        <v>43.772064110000002</v>
      </c>
      <c r="D17" s="744">
        <v>46.633882319000001</v>
      </c>
      <c r="E17" s="744">
        <v>46.292189732619995</v>
      </c>
      <c r="F17" s="744">
        <v>48.861820276400003</v>
      </c>
      <c r="G17" s="744">
        <v>50.107979031330004</v>
      </c>
      <c r="H17" s="744">
        <v>49.75357255982999</v>
      </c>
      <c r="I17" s="744">
        <v>49.77746361466</v>
      </c>
      <c r="J17" s="745">
        <v>53.923858099579995</v>
      </c>
      <c r="K17" s="746">
        <v>2.5527940577999999</v>
      </c>
      <c r="L17" s="744">
        <v>3.0326259642000002</v>
      </c>
      <c r="M17" s="744">
        <v>3.0466788911600005</v>
      </c>
      <c r="N17" s="744">
        <v>3.4346672271900003</v>
      </c>
      <c r="O17" s="744">
        <v>4.726130370239999</v>
      </c>
      <c r="P17" s="744">
        <v>4.8049121052699997</v>
      </c>
      <c r="Q17" s="744">
        <v>4.6034194477000003</v>
      </c>
      <c r="R17" s="744">
        <v>5.7591391159099992</v>
      </c>
    </row>
    <row r="18" spans="2:18" x14ac:dyDescent="0.25">
      <c r="B18" s="750" t="s">
        <v>336</v>
      </c>
      <c r="C18" s="743">
        <v>23.376988437999984</v>
      </c>
      <c r="D18" s="744">
        <v>28.885614711000009</v>
      </c>
      <c r="E18" s="744">
        <v>29.304490071909989</v>
      </c>
      <c r="F18" s="744">
        <v>62.971545392579991</v>
      </c>
      <c r="G18" s="744">
        <v>23.121650073189997</v>
      </c>
      <c r="H18" s="751">
        <v>23.615865970629997</v>
      </c>
      <c r="I18" s="751">
        <v>18.363098508959997</v>
      </c>
      <c r="J18" s="752">
        <v>25.916066396260003</v>
      </c>
      <c r="K18" s="753">
        <v>0.12333699770000273</v>
      </c>
      <c r="L18" s="751">
        <v>2.064810762900005</v>
      </c>
      <c r="M18" s="751">
        <v>2.493175989829997</v>
      </c>
      <c r="N18" s="751">
        <v>5.9139743113800005</v>
      </c>
      <c r="O18" s="751">
        <v>0.79962846715000013</v>
      </c>
      <c r="P18" s="751">
        <v>0.87751281101000012</v>
      </c>
      <c r="Q18" s="751">
        <v>1.03456560131</v>
      </c>
      <c r="R18" s="751">
        <v>2.8641720375299999</v>
      </c>
    </row>
    <row r="19" spans="2:18" ht="45" x14ac:dyDescent="0.25">
      <c r="B19" s="754" t="s">
        <v>617</v>
      </c>
      <c r="C19" s="755">
        <v>0.69308409935656801</v>
      </c>
      <c r="D19" s="756">
        <v>0.68410351041766659</v>
      </c>
      <c r="E19" s="756">
        <v>0.69868074677240688</v>
      </c>
      <c r="F19" s="756">
        <v>0.71943533627149203</v>
      </c>
      <c r="G19" s="756">
        <v>0.73919645933612621</v>
      </c>
      <c r="H19" s="756">
        <v>0.71774263113315095</v>
      </c>
      <c r="I19" s="756">
        <v>0.69711444368604347</v>
      </c>
      <c r="J19" s="757">
        <v>0.65581364536287035</v>
      </c>
      <c r="K19" s="755">
        <v>0.74840272929651386</v>
      </c>
      <c r="L19" s="756">
        <v>0.59856834771318179</v>
      </c>
      <c r="M19" s="756">
        <v>0.61928339563929358</v>
      </c>
      <c r="N19" s="756">
        <v>0.65900574209124307</v>
      </c>
      <c r="O19" s="756">
        <v>0.76373796631854707</v>
      </c>
      <c r="P19" s="756">
        <v>0.79831276997809275</v>
      </c>
      <c r="Q19" s="756">
        <v>0.80393369914569446</v>
      </c>
      <c r="R19" s="756">
        <v>0.64182340049252329</v>
      </c>
    </row>
  </sheetData>
  <mergeCells count="3">
    <mergeCell ref="B5:B6"/>
    <mergeCell ref="C5:J5"/>
    <mergeCell ref="K5:R5"/>
  </mergeCells>
  <hyperlinks>
    <hyperlink ref="A1" location="Sommaire!A1" display="Retour sommair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zoomScaleNormal="100" workbookViewId="0">
      <selection activeCell="R29" sqref="R29"/>
    </sheetView>
  </sheetViews>
  <sheetFormatPr baseColWidth="10" defaultRowHeight="15" x14ac:dyDescent="0.25"/>
  <cols>
    <col min="1" max="1" width="17.140625" customWidth="1"/>
    <col min="2" max="2" width="16.5703125" bestFit="1" customWidth="1"/>
    <col min="4" max="4" width="22.85546875" bestFit="1" customWidth="1"/>
  </cols>
  <sheetData>
    <row r="1" spans="1:12" ht="18.75" customHeight="1" x14ac:dyDescent="0.25">
      <c r="A1" s="1667" t="s">
        <v>939</v>
      </c>
      <c r="B1" s="1667"/>
      <c r="C1" s="1667"/>
      <c r="D1" s="1667"/>
      <c r="E1" s="1667"/>
      <c r="F1" s="1667"/>
      <c r="G1" s="1667"/>
      <c r="H1" s="1667"/>
      <c r="I1" s="219"/>
      <c r="J1" s="219"/>
      <c r="K1" s="219"/>
      <c r="L1" s="219"/>
    </row>
    <row r="2" spans="1:12" x14ac:dyDescent="0.25">
      <c r="A2" s="1667"/>
      <c r="B2" s="1667"/>
      <c r="C2" s="1667"/>
      <c r="D2" s="1667"/>
      <c r="E2" s="1667"/>
      <c r="F2" s="1667"/>
      <c r="G2" s="1667"/>
      <c r="H2" s="1667"/>
      <c r="I2" s="219"/>
      <c r="J2" s="219"/>
      <c r="K2" s="219"/>
      <c r="L2" s="219"/>
    </row>
    <row r="3" spans="1:12" x14ac:dyDescent="0.25">
      <c r="A3" s="2" t="s">
        <v>901</v>
      </c>
      <c r="B3" s="1105"/>
      <c r="C3" s="1105"/>
      <c r="D3" s="1105"/>
      <c r="E3" s="219"/>
      <c r="F3" s="219"/>
      <c r="G3" s="219"/>
      <c r="H3" s="219"/>
      <c r="I3" s="219"/>
      <c r="J3" s="219"/>
      <c r="K3" s="219"/>
      <c r="L3" s="219"/>
    </row>
    <row r="4" spans="1:12" x14ac:dyDescent="0.25">
      <c r="A4" s="1105"/>
      <c r="B4" s="1105"/>
      <c r="C4" s="1105"/>
      <c r="D4" s="1105"/>
      <c r="E4" s="219"/>
      <c r="F4" s="219"/>
      <c r="G4" s="219"/>
      <c r="H4" s="219"/>
      <c r="I4" s="219"/>
      <c r="J4" s="219"/>
      <c r="K4" s="219"/>
      <c r="L4" s="219"/>
    </row>
    <row r="5" spans="1:12" ht="45" customHeight="1" x14ac:dyDescent="0.25">
      <c r="A5" s="1200" t="s">
        <v>562</v>
      </c>
      <c r="B5" s="1200" t="s">
        <v>940</v>
      </c>
      <c r="C5" s="1201" t="s">
        <v>564</v>
      </c>
      <c r="D5" s="1202" t="s">
        <v>941</v>
      </c>
      <c r="E5" s="219"/>
      <c r="F5" s="219"/>
      <c r="G5" s="219"/>
      <c r="H5" s="219"/>
      <c r="I5" s="219"/>
    </row>
    <row r="6" spans="1:12" x14ac:dyDescent="0.25">
      <c r="A6" s="1203">
        <v>1997</v>
      </c>
      <c r="B6" s="1204">
        <v>2242.2918127255321</v>
      </c>
      <c r="C6" s="1204">
        <v>1292.8989999999999</v>
      </c>
      <c r="D6" s="1205">
        <v>1.7343132083214019</v>
      </c>
      <c r="E6" s="219"/>
      <c r="F6" s="219"/>
      <c r="G6" s="219"/>
      <c r="H6" s="219"/>
      <c r="I6" s="219"/>
    </row>
    <row r="7" spans="1:12" x14ac:dyDescent="0.25">
      <c r="A7" s="1206">
        <v>1998</v>
      </c>
      <c r="B7" s="1207">
        <v>2371.6858577620178</v>
      </c>
      <c r="C7" s="1207">
        <v>1352.4459999999999</v>
      </c>
      <c r="D7" s="1208">
        <v>1.7536270267071794</v>
      </c>
      <c r="E7" s="219"/>
      <c r="F7" s="219"/>
      <c r="G7" s="219"/>
      <c r="H7" s="219"/>
      <c r="I7" s="219"/>
    </row>
    <row r="8" spans="1:12" x14ac:dyDescent="0.25">
      <c r="A8" s="1203">
        <v>1999</v>
      </c>
      <c r="B8" s="1204">
        <v>2699.3698690000001</v>
      </c>
      <c r="C8" s="1204">
        <v>1399.902</v>
      </c>
      <c r="D8" s="1205">
        <v>1.9282563129419059</v>
      </c>
      <c r="E8" s="219"/>
      <c r="F8" s="219"/>
      <c r="G8" s="219"/>
      <c r="H8" s="219"/>
      <c r="I8" s="219"/>
    </row>
    <row r="9" spans="1:12" x14ac:dyDescent="0.25">
      <c r="A9" s="1206">
        <v>2000</v>
      </c>
      <c r="B9" s="1207">
        <v>2846.3070159999997</v>
      </c>
      <c r="C9" s="1207">
        <v>1479.289</v>
      </c>
      <c r="D9" s="1208">
        <v>1.9241047665466313</v>
      </c>
      <c r="E9" s="219"/>
      <c r="F9" s="219"/>
      <c r="G9" s="219"/>
      <c r="H9" s="219"/>
      <c r="I9" s="219"/>
    </row>
    <row r="10" spans="1:12" x14ac:dyDescent="0.25">
      <c r="A10" s="1203">
        <v>2001</v>
      </c>
      <c r="B10" s="1204">
        <v>3155.7927400000003</v>
      </c>
      <c r="C10" s="1204">
        <v>1539.328</v>
      </c>
      <c r="D10" s="1205">
        <v>2.0501106586770335</v>
      </c>
      <c r="E10" s="219"/>
      <c r="F10" s="219"/>
      <c r="G10" s="219"/>
      <c r="H10" s="219"/>
      <c r="I10" s="219"/>
    </row>
    <row r="11" spans="1:12" x14ac:dyDescent="0.25">
      <c r="A11" s="1206">
        <v>2002</v>
      </c>
      <c r="B11" s="1207">
        <v>2843.9839009999996</v>
      </c>
      <c r="C11" s="1207">
        <v>1588.546</v>
      </c>
      <c r="D11" s="1208">
        <v>1.7903062933021767</v>
      </c>
      <c r="E11" s="219"/>
      <c r="F11" s="219"/>
      <c r="G11" s="219"/>
      <c r="H11" s="219"/>
      <c r="I11" s="219"/>
    </row>
    <row r="12" spans="1:12" x14ac:dyDescent="0.25">
      <c r="A12" s="1203">
        <v>2003</v>
      </c>
      <c r="B12" s="1204">
        <v>3030.3703909999999</v>
      </c>
      <c r="C12" s="1204">
        <v>1631.8240000000001</v>
      </c>
      <c r="D12" s="1205">
        <v>1.8570448718734371</v>
      </c>
      <c r="E12" s="219"/>
      <c r="F12" s="219"/>
      <c r="G12" s="219"/>
      <c r="H12" s="219"/>
      <c r="I12" s="219"/>
    </row>
    <row r="13" spans="1:12" x14ac:dyDescent="0.25">
      <c r="A13" s="1206">
        <v>2004</v>
      </c>
      <c r="B13" s="1207">
        <v>3771.5872340000001</v>
      </c>
      <c r="C13" s="1207">
        <v>1701.4670000000001</v>
      </c>
      <c r="D13" s="1208">
        <v>2.2166678719011301</v>
      </c>
      <c r="E13" s="219"/>
      <c r="F13" s="219"/>
      <c r="G13" s="219"/>
      <c r="H13" s="219"/>
      <c r="I13" s="219"/>
    </row>
    <row r="14" spans="1:12" x14ac:dyDescent="0.25">
      <c r="A14" s="1203">
        <v>2005</v>
      </c>
      <c r="B14" s="1204">
        <v>4908.1883070000003</v>
      </c>
      <c r="C14" s="1204">
        <v>1764.0699999999997</v>
      </c>
      <c r="D14" s="1205">
        <v>2.7823092660722089</v>
      </c>
      <c r="E14" s="219"/>
      <c r="F14" s="219"/>
      <c r="G14" s="219"/>
      <c r="H14" s="219"/>
      <c r="I14" s="219"/>
    </row>
    <row r="15" spans="1:12" x14ac:dyDescent="0.25">
      <c r="A15" s="1206">
        <v>2006</v>
      </c>
      <c r="B15" s="1207">
        <v>6598.2858839999999</v>
      </c>
      <c r="C15" s="1207">
        <v>1849.479</v>
      </c>
      <c r="D15" s="1208">
        <v>3.5676457445583321</v>
      </c>
      <c r="E15" s="219"/>
      <c r="F15" s="219"/>
      <c r="G15" s="219"/>
      <c r="H15" s="219"/>
      <c r="I15" s="219"/>
    </row>
    <row r="16" spans="1:12" x14ac:dyDescent="0.25">
      <c r="A16" s="1203">
        <v>2007</v>
      </c>
      <c r="B16" s="1204">
        <v>6985.4857820000007</v>
      </c>
      <c r="C16" s="1204">
        <v>1942.4960000000001</v>
      </c>
      <c r="D16" s="1205">
        <v>3.5961390818822796</v>
      </c>
      <c r="E16" s="219"/>
      <c r="F16" s="219"/>
      <c r="G16" s="219"/>
      <c r="H16" s="219"/>
      <c r="I16" s="219"/>
    </row>
    <row r="17" spans="1:9" x14ac:dyDescent="0.25">
      <c r="A17" s="1206">
        <v>2008</v>
      </c>
      <c r="B17" s="1207">
        <v>8082.2515480000002</v>
      </c>
      <c r="C17" s="1207">
        <v>1990.9180000000001</v>
      </c>
      <c r="D17" s="1208">
        <v>4.0595602370363819</v>
      </c>
      <c r="E17" s="219"/>
      <c r="F17" s="219"/>
      <c r="G17" s="219"/>
      <c r="H17" s="219"/>
      <c r="I17" s="219"/>
    </row>
    <row r="18" spans="1:9" x14ac:dyDescent="0.25">
      <c r="A18" s="1203">
        <v>2009</v>
      </c>
      <c r="B18" s="1204">
        <v>7247.723148</v>
      </c>
      <c r="C18" s="1204">
        <v>1936.924</v>
      </c>
      <c r="D18" s="1205">
        <v>3.7418727570106003</v>
      </c>
      <c r="E18" s="219"/>
      <c r="F18" s="219"/>
      <c r="G18" s="219"/>
      <c r="H18" s="219"/>
      <c r="I18" s="219"/>
    </row>
    <row r="19" spans="1:9" x14ac:dyDescent="0.25">
      <c r="A19" s="1206">
        <v>2010</v>
      </c>
      <c r="B19" s="1207">
        <v>7407.4209453183985</v>
      </c>
      <c r="C19" s="1207">
        <v>1993.6390000000001</v>
      </c>
      <c r="D19" s="1208">
        <v>3.7155277085361984</v>
      </c>
      <c r="E19" s="219"/>
      <c r="F19" s="219"/>
      <c r="G19" s="219"/>
      <c r="H19" s="219"/>
      <c r="I19" s="219"/>
    </row>
    <row r="20" spans="1:9" x14ac:dyDescent="0.25">
      <c r="A20" s="1203">
        <v>2011</v>
      </c>
      <c r="B20" s="1204">
        <v>7788.3494372522591</v>
      </c>
      <c r="C20" s="1204">
        <v>2057.587</v>
      </c>
      <c r="D20" s="1205">
        <v>3.7851859664997201</v>
      </c>
      <c r="E20" s="219"/>
      <c r="F20" s="219"/>
      <c r="G20" s="219"/>
      <c r="H20" s="219"/>
      <c r="I20" s="219"/>
    </row>
    <row r="21" spans="1:9" x14ac:dyDescent="0.25">
      <c r="A21" s="1206">
        <v>2012</v>
      </c>
      <c r="B21" s="1207">
        <v>7910.1823438036718</v>
      </c>
      <c r="C21" s="1207">
        <v>2089.2049999999999</v>
      </c>
      <c r="D21" s="1208">
        <v>3.7862164525758231</v>
      </c>
      <c r="E21" s="219"/>
      <c r="F21" s="219"/>
      <c r="G21" s="219"/>
      <c r="H21" s="219"/>
      <c r="I21" s="219"/>
    </row>
    <row r="22" spans="1:9" x14ac:dyDescent="0.25">
      <c r="A22" s="1203">
        <v>2013</v>
      </c>
      <c r="B22" s="1204">
        <v>7323.1083967406048</v>
      </c>
      <c r="C22" s="1204">
        <v>2117.951</v>
      </c>
      <c r="D22" s="1205">
        <v>3.457638253548172</v>
      </c>
      <c r="E22" s="219"/>
      <c r="F22" s="219"/>
      <c r="G22" s="219"/>
      <c r="H22" s="219"/>
      <c r="I22" s="219"/>
    </row>
    <row r="23" spans="1:9" x14ac:dyDescent="0.25">
      <c r="A23" s="1206">
        <v>2014</v>
      </c>
      <c r="B23" s="1207">
        <v>7858.3087453589724</v>
      </c>
      <c r="C23" s="1207">
        <v>2151.1819999999998</v>
      </c>
      <c r="D23" s="1208">
        <v>3.6530190125052058</v>
      </c>
      <c r="E23" s="219"/>
      <c r="F23" s="219"/>
      <c r="G23" s="219"/>
      <c r="H23" s="219"/>
      <c r="I23" s="219"/>
    </row>
    <row r="24" spans="1:9" x14ac:dyDescent="0.25">
      <c r="A24" s="1203">
        <v>2015</v>
      </c>
      <c r="B24" s="1204">
        <v>7642.7912994679527</v>
      </c>
      <c r="C24" s="1204">
        <v>2198.3850000000002</v>
      </c>
      <c r="D24" s="1205">
        <v>3.4765481476028777</v>
      </c>
      <c r="E24" s="1209"/>
      <c r="F24" s="219"/>
      <c r="G24" s="219"/>
      <c r="H24" s="219"/>
      <c r="I24" s="219"/>
    </row>
    <row r="25" spans="1:9" x14ac:dyDescent="0.25">
      <c r="A25" s="1206">
        <v>2016</v>
      </c>
      <c r="B25" s="1207">
        <v>7887.2086909388572</v>
      </c>
      <c r="C25" s="1207">
        <v>2232.8529999999996</v>
      </c>
      <c r="D25" s="1208">
        <v>3.5323456989505617</v>
      </c>
      <c r="E25" s="219"/>
      <c r="F25" s="219"/>
      <c r="G25" s="219"/>
      <c r="H25" s="219"/>
      <c r="I25" s="219"/>
    </row>
    <row r="26" spans="1:9" x14ac:dyDescent="0.25">
      <c r="A26" s="1203">
        <v>2017</v>
      </c>
      <c r="B26" s="1204">
        <v>7729.6808260538901</v>
      </c>
      <c r="C26" s="1204">
        <v>2296.5129999999999</v>
      </c>
      <c r="D26" s="1205">
        <v>3.3658336904924511</v>
      </c>
      <c r="E26" s="219"/>
      <c r="F26" s="219"/>
      <c r="G26" s="219"/>
      <c r="H26" s="219"/>
      <c r="I26" s="219"/>
    </row>
    <row r="27" spans="1:9" x14ac:dyDescent="0.25">
      <c r="A27" s="1206">
        <v>2018</v>
      </c>
      <c r="B27" s="1207">
        <v>8096.7925132260843</v>
      </c>
      <c r="C27" s="1207">
        <v>2354.4659999999999</v>
      </c>
      <c r="D27" s="1208">
        <v>3.4389082336402752</v>
      </c>
      <c r="E27" s="219"/>
      <c r="F27" s="219"/>
      <c r="G27" s="219"/>
      <c r="H27" s="219"/>
      <c r="I27" s="219"/>
    </row>
    <row r="28" spans="1:9" x14ac:dyDescent="0.25">
      <c r="A28" s="1203">
        <v>2019</v>
      </c>
      <c r="B28" s="1204">
        <v>8671.2065996605397</v>
      </c>
      <c r="C28" s="1204">
        <v>2419</v>
      </c>
      <c r="D28" s="1205">
        <v>3.5846244727823646</v>
      </c>
      <c r="E28" s="219"/>
      <c r="F28" s="219"/>
      <c r="G28" s="219"/>
      <c r="H28" s="219"/>
      <c r="I28" s="219"/>
    </row>
    <row r="29" spans="1:9" x14ac:dyDescent="0.25">
      <c r="A29" s="1206">
        <v>2020</v>
      </c>
      <c r="B29" s="1207">
        <v>9641.0130698876947</v>
      </c>
      <c r="C29" s="1207">
        <v>2277</v>
      </c>
      <c r="D29" s="1208">
        <v>4.2340856696915656</v>
      </c>
      <c r="E29" s="219"/>
      <c r="F29" s="219"/>
      <c r="G29" s="219"/>
      <c r="H29" s="219"/>
      <c r="I29" s="219"/>
    </row>
    <row r="30" spans="1:9" x14ac:dyDescent="0.25">
      <c r="A30" s="1210">
        <v>2021</v>
      </c>
      <c r="B30" s="1211">
        <v>9934.412412934229</v>
      </c>
      <c r="C30" s="1211">
        <v>2296</v>
      </c>
      <c r="D30" s="1212">
        <v>4.3268346746229218</v>
      </c>
      <c r="E30" s="219"/>
      <c r="F30" s="219"/>
      <c r="G30" s="219"/>
      <c r="H30" s="219"/>
      <c r="I30" s="219"/>
    </row>
    <row r="31" spans="1:9" x14ac:dyDescent="0.25">
      <c r="A31" s="1105"/>
      <c r="B31" s="1213"/>
      <c r="C31" s="1214"/>
      <c r="D31" s="1105"/>
      <c r="E31" s="219"/>
      <c r="F31" s="219"/>
      <c r="G31" s="219"/>
      <c r="H31" s="219"/>
      <c r="I31" s="219"/>
    </row>
    <row r="32" spans="1:9" ht="18.75" x14ac:dyDescent="0.3">
      <c r="A32" s="1092" t="s">
        <v>903</v>
      </c>
      <c r="B32" s="59"/>
      <c r="C32" s="59"/>
      <c r="D32" s="59"/>
    </row>
    <row r="33" spans="1:4" x14ac:dyDescent="0.25">
      <c r="A33" s="59"/>
      <c r="B33" s="59"/>
      <c r="C33" s="59"/>
      <c r="D33" s="59"/>
    </row>
  </sheetData>
  <mergeCells count="1">
    <mergeCell ref="A1:H2"/>
  </mergeCells>
  <hyperlinks>
    <hyperlink ref="A3" location="SOMMAIRE!A1" display="Retour Sommaire"/>
  </hyperlinks>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1"/>
  <dimension ref="A1:Q32"/>
  <sheetViews>
    <sheetView showGridLines="0" workbookViewId="0"/>
  </sheetViews>
  <sheetFormatPr baseColWidth="10" defaultRowHeight="15" x14ac:dyDescent="0.25"/>
  <cols>
    <col min="2" max="2" width="23" customWidth="1"/>
  </cols>
  <sheetData>
    <row r="1" spans="1:2" x14ac:dyDescent="0.25">
      <c r="A1" s="2" t="s">
        <v>0</v>
      </c>
    </row>
    <row r="2" spans="1:2" ht="23.25" x14ac:dyDescent="0.35">
      <c r="B2" s="3" t="s">
        <v>88</v>
      </c>
    </row>
    <row r="3" spans="1:2" x14ac:dyDescent="0.25">
      <c r="B3" s="4" t="s">
        <v>702</v>
      </c>
    </row>
    <row r="30" spans="2:17" ht="15.75" x14ac:dyDescent="0.25">
      <c r="B30" s="283" t="s">
        <v>317</v>
      </c>
      <c r="C30" s="284">
        <v>2007</v>
      </c>
      <c r="D30" s="284">
        <v>2008</v>
      </c>
      <c r="E30" s="284">
        <v>2009</v>
      </c>
      <c r="F30" s="284">
        <v>2010</v>
      </c>
      <c r="G30" s="284">
        <v>2011</v>
      </c>
      <c r="H30" s="284">
        <v>2012</v>
      </c>
      <c r="I30" s="284">
        <v>2013</v>
      </c>
      <c r="J30" s="284">
        <v>2014</v>
      </c>
      <c r="K30" s="284">
        <v>2015</v>
      </c>
      <c r="L30" s="284">
        <v>2016</v>
      </c>
      <c r="M30" s="284">
        <v>2017</v>
      </c>
      <c r="N30" s="285">
        <v>2018</v>
      </c>
      <c r="O30" s="285">
        <v>2019</v>
      </c>
      <c r="P30" s="284">
        <v>2020</v>
      </c>
      <c r="Q30" s="285">
        <v>2021</v>
      </c>
    </row>
    <row r="31" spans="2:17" ht="15.75" x14ac:dyDescent="0.25">
      <c r="B31" s="286" t="s">
        <v>444</v>
      </c>
      <c r="C31" s="287">
        <v>97.95</v>
      </c>
      <c r="D31" s="287">
        <v>79.16</v>
      </c>
      <c r="E31" s="287">
        <v>113.34</v>
      </c>
      <c r="F31" s="287">
        <v>106.85</v>
      </c>
      <c r="G31" s="287">
        <v>107.3</v>
      </c>
      <c r="H31" s="287">
        <v>115</v>
      </c>
      <c r="I31" s="287">
        <v>109.18</v>
      </c>
      <c r="J31" s="287">
        <v>110.1</v>
      </c>
      <c r="K31" s="287">
        <v>116.3</v>
      </c>
      <c r="L31" s="287">
        <v>121.2</v>
      </c>
      <c r="M31" s="287">
        <v>111.39138723068105</v>
      </c>
      <c r="N31" s="287">
        <v>115.84522913267986</v>
      </c>
      <c r="O31" s="287">
        <v>121.97585680032948</v>
      </c>
      <c r="P31" s="287">
        <v>110.29920779307648</v>
      </c>
      <c r="Q31" s="287">
        <v>123.01117317756038</v>
      </c>
    </row>
    <row r="32" spans="2:17" ht="15.75" x14ac:dyDescent="0.25">
      <c r="B32" s="288" t="s">
        <v>445</v>
      </c>
      <c r="C32" s="287">
        <v>26.98</v>
      </c>
      <c r="D32" s="287">
        <v>-3.18</v>
      </c>
      <c r="E32" s="287">
        <v>20.329999999999998</v>
      </c>
      <c r="F32" s="287">
        <v>25.29</v>
      </c>
      <c r="G32" s="287">
        <v>10.88</v>
      </c>
      <c r="H32" s="287">
        <v>14.95</v>
      </c>
      <c r="I32" s="287">
        <v>28.77</v>
      </c>
      <c r="J32" s="287">
        <v>18.5</v>
      </c>
      <c r="K32" s="287">
        <v>29.6</v>
      </c>
      <c r="L32" s="287">
        <v>40.4</v>
      </c>
      <c r="M32" s="287">
        <v>29.153466553073255</v>
      </c>
      <c r="N32" s="287">
        <v>29.696553514376419</v>
      </c>
      <c r="O32" s="287">
        <v>32.723482489405775</v>
      </c>
      <c r="P32" s="287">
        <v>13.215667569890536</v>
      </c>
      <c r="Q32" s="287">
        <v>33.854440815882548</v>
      </c>
    </row>
  </sheetData>
  <hyperlinks>
    <hyperlink ref="A1" location="Sommaire!A1" display="Retour sommaire"/>
  </hyperlinks>
  <pageMargins left="0.7" right="0.7" top="0.75" bottom="0.75" header="0.3" footer="0.3"/>
  <drawing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2"/>
  <dimension ref="A1:T28"/>
  <sheetViews>
    <sheetView showGridLines="0" workbookViewId="0"/>
  </sheetViews>
  <sheetFormatPr baseColWidth="10" defaultRowHeight="15" x14ac:dyDescent="0.25"/>
  <cols>
    <col min="2" max="2" width="58.140625" customWidth="1"/>
    <col min="3" max="4" width="7.42578125" bestFit="1" customWidth="1"/>
    <col min="5" max="6" width="8.42578125" bestFit="1" customWidth="1"/>
    <col min="7" max="7" width="7.42578125" bestFit="1" customWidth="1"/>
    <col min="8" max="11" width="5" bestFit="1" customWidth="1"/>
    <col min="12" max="16" width="5.5703125" bestFit="1" customWidth="1"/>
    <col min="17" max="20" width="5" bestFit="1" customWidth="1"/>
  </cols>
  <sheetData>
    <row r="1" spans="1:20" x14ac:dyDescent="0.25">
      <c r="A1" s="2" t="s">
        <v>0</v>
      </c>
    </row>
    <row r="2" spans="1:20" ht="23.25" x14ac:dyDescent="0.35">
      <c r="B2" s="3" t="s">
        <v>90</v>
      </c>
    </row>
    <row r="3" spans="1:20" x14ac:dyDescent="0.25">
      <c r="B3" s="4" t="s">
        <v>703</v>
      </c>
    </row>
    <row r="5" spans="1:20" x14ac:dyDescent="0.25">
      <c r="B5" s="289" t="s">
        <v>317</v>
      </c>
      <c r="C5" s="1790" t="s">
        <v>446</v>
      </c>
      <c r="D5" s="1791"/>
      <c r="E5" s="1791"/>
      <c r="F5" s="1791"/>
      <c r="G5" s="1791"/>
      <c r="H5" s="1791"/>
      <c r="I5" s="1791"/>
      <c r="J5" s="1791"/>
      <c r="K5" s="1792"/>
      <c r="L5" s="1790" t="s">
        <v>382</v>
      </c>
      <c r="M5" s="1791"/>
      <c r="N5" s="1791"/>
      <c r="O5" s="1791"/>
      <c r="P5" s="1791"/>
      <c r="Q5" s="1791"/>
      <c r="R5" s="1791"/>
      <c r="S5" s="1791"/>
      <c r="T5" s="1791"/>
    </row>
    <row r="6" spans="1:20" x14ac:dyDescent="0.25">
      <c r="B6" s="290"/>
      <c r="C6" s="291">
        <v>2013</v>
      </c>
      <c r="D6" s="291">
        <v>2014</v>
      </c>
      <c r="E6" s="291">
        <v>2015</v>
      </c>
      <c r="F6" s="291">
        <v>2016</v>
      </c>
      <c r="G6" s="291">
        <v>2017</v>
      </c>
      <c r="H6" s="292">
        <v>2018</v>
      </c>
      <c r="I6" s="291">
        <v>2019</v>
      </c>
      <c r="J6" s="291">
        <v>2020</v>
      </c>
      <c r="K6" s="293">
        <v>2021</v>
      </c>
      <c r="L6" s="294">
        <v>2013</v>
      </c>
      <c r="M6" s="293">
        <v>2014</v>
      </c>
      <c r="N6" s="294">
        <v>2015</v>
      </c>
      <c r="O6" s="291">
        <v>2016</v>
      </c>
      <c r="P6" s="291">
        <v>2017</v>
      </c>
      <c r="Q6" s="291">
        <v>2018</v>
      </c>
      <c r="R6" s="293">
        <v>2019</v>
      </c>
      <c r="S6" s="295">
        <v>2020</v>
      </c>
      <c r="T6" s="295">
        <v>2021</v>
      </c>
    </row>
    <row r="7" spans="1:20" x14ac:dyDescent="0.25">
      <c r="B7" s="296" t="s">
        <v>447</v>
      </c>
      <c r="C7" s="297">
        <v>92.715000000000003</v>
      </c>
      <c r="D7" s="297">
        <v>91.500313999999889</v>
      </c>
      <c r="E7" s="297">
        <v>97.102796997000908</v>
      </c>
      <c r="F7" s="297">
        <v>100.62278525471808</v>
      </c>
      <c r="G7" s="297">
        <v>90.224127212540068</v>
      </c>
      <c r="H7" s="298">
        <v>93.81101760714995</v>
      </c>
      <c r="I7" s="299">
        <v>98.766764981231603</v>
      </c>
      <c r="J7" s="298">
        <v>88.927803537779894</v>
      </c>
      <c r="K7" s="300">
        <v>103.24928992923991</v>
      </c>
      <c r="L7" s="298">
        <v>104.8</v>
      </c>
      <c r="M7" s="298">
        <v>105.25093599999994</v>
      </c>
      <c r="N7" s="299">
        <v>111.75989471454611</v>
      </c>
      <c r="O7" s="298">
        <v>116.4393894245075</v>
      </c>
      <c r="P7" s="298">
        <v>107.53110328796863</v>
      </c>
      <c r="Q7" s="298">
        <v>110.36391224256931</v>
      </c>
      <c r="R7" s="298">
        <v>117.58200105791963</v>
      </c>
      <c r="S7" s="298">
        <v>108.45902068202614</v>
      </c>
      <c r="T7" s="299">
        <v>123.02207375463431</v>
      </c>
    </row>
    <row r="8" spans="1:20" x14ac:dyDescent="0.25">
      <c r="B8" s="247" t="s">
        <v>448</v>
      </c>
      <c r="C8" s="301">
        <v>5.1159999999999997</v>
      </c>
      <c r="D8" s="301">
        <v>3.7512249999999954</v>
      </c>
      <c r="E8" s="301">
        <v>2.9950259589950736</v>
      </c>
      <c r="F8" s="301">
        <v>2.0438512931300217</v>
      </c>
      <c r="G8" s="301">
        <v>1.761292203380004</v>
      </c>
      <c r="H8" s="302">
        <v>3.0162919460599995</v>
      </c>
      <c r="I8" s="302">
        <v>3.5169204022599958</v>
      </c>
      <c r="J8" s="302">
        <v>4.6405036953000041</v>
      </c>
      <c r="K8" s="303">
        <v>5.2080263457900022</v>
      </c>
      <c r="L8" s="302">
        <v>6.3680000000000003</v>
      </c>
      <c r="M8" s="302">
        <v>5.5464609999999999</v>
      </c>
      <c r="N8" s="302">
        <v>4.5446824495001135</v>
      </c>
      <c r="O8" s="302">
        <v>3.1900690011132573</v>
      </c>
      <c r="P8" s="302">
        <v>3.2332887136291419</v>
      </c>
      <c r="Q8" s="302">
        <v>4.963546312366022</v>
      </c>
      <c r="R8" s="302">
        <v>5.4652294608616243</v>
      </c>
      <c r="S8" s="302">
        <v>5.1565993423191809</v>
      </c>
      <c r="T8" s="302">
        <v>5.7955311567768621</v>
      </c>
    </row>
    <row r="9" spans="1:20" x14ac:dyDescent="0.25">
      <c r="B9" s="247" t="s">
        <v>449</v>
      </c>
      <c r="C9" s="301">
        <v>55.643000000000001</v>
      </c>
      <c r="D9" s="301">
        <v>54.462469999999946</v>
      </c>
      <c r="E9" s="301">
        <v>53.994082031000005</v>
      </c>
      <c r="F9" s="301">
        <v>53.504626087700068</v>
      </c>
      <c r="G9" s="301">
        <v>47.181173776219993</v>
      </c>
      <c r="H9" s="302">
        <v>46.243313780829986</v>
      </c>
      <c r="I9" s="302">
        <v>46.675237814270076</v>
      </c>
      <c r="J9" s="302">
        <v>45.465775069590038</v>
      </c>
      <c r="K9" s="303">
        <v>46.758641441999963</v>
      </c>
      <c r="L9" s="302">
        <v>60.692</v>
      </c>
      <c r="M9" s="302">
        <v>59.599013999999933</v>
      </c>
      <c r="N9" s="302">
        <v>59.658477484596531</v>
      </c>
      <c r="O9" s="302">
        <v>59.849135115864442</v>
      </c>
      <c r="P9" s="302">
        <v>53.547659043562113</v>
      </c>
      <c r="Q9" s="302">
        <v>53.76763367363818</v>
      </c>
      <c r="R9" s="302">
        <v>54.655037718869437</v>
      </c>
      <c r="S9" s="302">
        <v>53.928091814940132</v>
      </c>
      <c r="T9" s="302">
        <v>55.758334609285754</v>
      </c>
    </row>
    <row r="10" spans="1:20" x14ac:dyDescent="0.25">
      <c r="B10" s="247" t="s">
        <v>450</v>
      </c>
      <c r="C10" s="301">
        <v>8.2140000000000004</v>
      </c>
      <c r="D10" s="301">
        <v>0.51418000000000286</v>
      </c>
      <c r="E10" s="301">
        <v>-3.1565484339866257</v>
      </c>
      <c r="F10" s="301">
        <v>-0.832587763180065</v>
      </c>
      <c r="G10" s="301">
        <v>21.70939045038001</v>
      </c>
      <c r="H10" s="302">
        <v>-17.679080148850005</v>
      </c>
      <c r="I10" s="302">
        <v>16.311296414470014</v>
      </c>
      <c r="J10" s="302">
        <v>-15.422213554239999</v>
      </c>
      <c r="K10" s="303">
        <v>37.281581627580003</v>
      </c>
      <c r="L10" s="302">
        <v>9.6980000000000004</v>
      </c>
      <c r="M10" s="302">
        <v>3.1163359999999973</v>
      </c>
      <c r="N10" s="302">
        <v>-1.1405854863075195</v>
      </c>
      <c r="O10" s="302">
        <v>-0.76689131859990056</v>
      </c>
      <c r="P10" s="302">
        <v>24.148559210927001</v>
      </c>
      <c r="Q10" s="302">
        <v>-14.787143733373439</v>
      </c>
      <c r="R10" s="302">
        <v>15.539408389682562</v>
      </c>
      <c r="S10" s="302">
        <v>-12.785556011041018</v>
      </c>
      <c r="T10" s="302">
        <v>39.216583302098947</v>
      </c>
    </row>
    <row r="11" spans="1:20" x14ac:dyDescent="0.25">
      <c r="B11" s="304" t="s">
        <v>451</v>
      </c>
      <c r="C11" s="305">
        <v>-0.17399999999999999</v>
      </c>
      <c r="D11" s="305">
        <v>-0.25875699999999996</v>
      </c>
      <c r="E11" s="306">
        <v>-3.9666236999999951E-2</v>
      </c>
      <c r="F11" s="306">
        <v>0.25384933599999937</v>
      </c>
      <c r="G11" s="306">
        <v>0.16536078699999979</v>
      </c>
      <c r="H11" s="307">
        <v>-0.73407547599999956</v>
      </c>
      <c r="I11" s="307">
        <v>-1.9313691069999996</v>
      </c>
      <c r="J11" s="307">
        <v>0.2046659409999998</v>
      </c>
      <c r="K11" s="308">
        <v>0.50533405700000045</v>
      </c>
      <c r="L11" s="307">
        <v>-0.34200000000000003</v>
      </c>
      <c r="M11" s="307">
        <v>-0.41589700000000007</v>
      </c>
      <c r="N11" s="307">
        <v>-0.10055025999999997</v>
      </c>
      <c r="O11" s="307">
        <v>0.43232716700000018</v>
      </c>
      <c r="P11" s="307">
        <v>0.21711741900000028</v>
      </c>
      <c r="Q11" s="307">
        <v>-0.59840351600000075</v>
      </c>
      <c r="R11" s="307">
        <v>-1.3877805749999996</v>
      </c>
      <c r="S11" s="307">
        <v>0.57589527099999993</v>
      </c>
      <c r="T11" s="307">
        <v>0.6344950959964003</v>
      </c>
    </row>
    <row r="12" spans="1:20" x14ac:dyDescent="0.25">
      <c r="B12" s="247" t="s">
        <v>452</v>
      </c>
      <c r="C12" s="301">
        <v>3.4729999999999999</v>
      </c>
      <c r="D12" s="301">
        <v>3.1688449999999997</v>
      </c>
      <c r="E12" s="301">
        <v>3.2663220650000002</v>
      </c>
      <c r="F12" s="301">
        <v>2.8534986709999903</v>
      </c>
      <c r="G12" s="301">
        <v>2.5163361289999999</v>
      </c>
      <c r="H12" s="302">
        <v>2.6013594260000024</v>
      </c>
      <c r="I12" s="302">
        <v>2.6046701100000011</v>
      </c>
      <c r="J12" s="302">
        <v>1.9735505349999989</v>
      </c>
      <c r="K12" s="303">
        <v>2.9808726970000001</v>
      </c>
      <c r="L12" s="302">
        <v>3.8279999999999998</v>
      </c>
      <c r="M12" s="302">
        <v>3.5926829999999987</v>
      </c>
      <c r="N12" s="302">
        <v>3.6781312355000004</v>
      </c>
      <c r="O12" s="302">
        <v>3.22581354788153</v>
      </c>
      <c r="P12" s="302">
        <v>2.8523714033457401</v>
      </c>
      <c r="Q12" s="302">
        <v>2.9640639752225222</v>
      </c>
      <c r="R12" s="302">
        <v>2.9709820068709827</v>
      </c>
      <c r="S12" s="302">
        <v>2.3494509346291603</v>
      </c>
      <c r="T12" s="302">
        <v>3.6833902284698006</v>
      </c>
    </row>
    <row r="13" spans="1:20" x14ac:dyDescent="0.25">
      <c r="B13" s="247" t="s">
        <v>453</v>
      </c>
      <c r="C13" s="301">
        <v>-7.2759999999999998</v>
      </c>
      <c r="D13" s="301">
        <v>4.1559809999999544</v>
      </c>
      <c r="E13" s="301">
        <v>8.3689334589959383</v>
      </c>
      <c r="F13" s="301">
        <v>0.40047794100054507</v>
      </c>
      <c r="G13" s="301">
        <v>-9.9195368969999098</v>
      </c>
      <c r="H13" s="302">
        <v>23.016463774000027</v>
      </c>
      <c r="I13" s="302">
        <v>-10.200678425000049</v>
      </c>
      <c r="J13" s="302">
        <v>21.123593020000012</v>
      </c>
      <c r="K13" s="303">
        <v>-30.525441980000004</v>
      </c>
      <c r="L13" s="302">
        <v>-4.6829999999999998</v>
      </c>
      <c r="M13" s="302">
        <v>5.7240500000000125</v>
      </c>
      <c r="N13" s="302">
        <v>6.2417100012959992</v>
      </c>
      <c r="O13" s="302">
        <v>5.5513333350095762</v>
      </c>
      <c r="P13" s="302">
        <v>-7.258161008964116</v>
      </c>
      <c r="Q13" s="302">
        <v>22.969307390313979</v>
      </c>
      <c r="R13" s="302">
        <v>-6.5174209544610182</v>
      </c>
      <c r="S13" s="302">
        <v>20.411832934122351</v>
      </c>
      <c r="T13" s="302">
        <v>-25.739395028179647</v>
      </c>
    </row>
    <row r="14" spans="1:20" x14ac:dyDescent="0.25">
      <c r="B14" s="247" t="s">
        <v>454</v>
      </c>
      <c r="C14" s="301">
        <v>14.205</v>
      </c>
      <c r="D14" s="301">
        <v>14.512731999999991</v>
      </c>
      <c r="E14" s="301">
        <v>14.506921916999747</v>
      </c>
      <c r="F14" s="301">
        <v>14.874498629209995</v>
      </c>
      <c r="G14" s="301">
        <v>15.30470486556</v>
      </c>
      <c r="H14" s="302">
        <v>15.502539696460007</v>
      </c>
      <c r="I14" s="302">
        <v>16.445304948840018</v>
      </c>
      <c r="J14" s="302">
        <v>16.730240607199988</v>
      </c>
      <c r="K14" s="303">
        <v>19.036274287070011</v>
      </c>
      <c r="L14" s="302">
        <v>15.474</v>
      </c>
      <c r="M14" s="302">
        <v>16.009844999999991</v>
      </c>
      <c r="N14" s="302">
        <v>16.120983813567939</v>
      </c>
      <c r="O14" s="302">
        <v>16.518771306343528</v>
      </c>
      <c r="P14" s="302">
        <v>17.283031083560314</v>
      </c>
      <c r="Q14" s="302">
        <v>17.660450390836974</v>
      </c>
      <c r="R14" s="302">
        <v>18.624282777586419</v>
      </c>
      <c r="S14" s="302">
        <v>19.142843368591851</v>
      </c>
      <c r="T14" s="302">
        <v>21.209504554770707</v>
      </c>
    </row>
    <row r="15" spans="1:20" x14ac:dyDescent="0.25">
      <c r="B15" s="247" t="s">
        <v>455</v>
      </c>
      <c r="C15" s="301">
        <v>13.34</v>
      </c>
      <c r="D15" s="301">
        <v>14.070487000000238</v>
      </c>
      <c r="E15" s="301">
        <v>21.036706520002596</v>
      </c>
      <c r="F15" s="301">
        <v>32.467203955499365</v>
      </c>
      <c r="G15" s="301">
        <v>11.670766684999951</v>
      </c>
      <c r="H15" s="302">
        <v>21.11012913264997</v>
      </c>
      <c r="I15" s="302">
        <v>23.414013716391519</v>
      </c>
      <c r="J15" s="302">
        <v>14.416354164929896</v>
      </c>
      <c r="K15" s="303">
        <v>22.509335509799907</v>
      </c>
      <c r="L15" s="302">
        <v>13.423999999999999</v>
      </c>
      <c r="M15" s="302">
        <v>15.649256000000605</v>
      </c>
      <c r="N15" s="302">
        <v>27.658374690997491</v>
      </c>
      <c r="O15" s="302">
        <v>33.60350160404974</v>
      </c>
      <c r="P15" s="302">
        <v>13.724354841908404</v>
      </c>
      <c r="Q15" s="302">
        <v>22.826054233565049</v>
      </c>
      <c r="R15" s="302">
        <v>26.844481658509533</v>
      </c>
      <c r="S15" s="302">
        <v>20.255758298464421</v>
      </c>
      <c r="T15" s="302">
        <v>23.098124931411864</v>
      </c>
    </row>
    <row r="16" spans="1:20" x14ac:dyDescent="0.25">
      <c r="B16" s="296" t="s">
        <v>456</v>
      </c>
      <c r="C16" s="297">
        <v>4.3449999999999998</v>
      </c>
      <c r="D16" s="297">
        <v>4.8510020000000011</v>
      </c>
      <c r="E16" s="297">
        <v>4.5403221140132972</v>
      </c>
      <c r="F16" s="297">
        <v>4.6887835596400098</v>
      </c>
      <c r="G16" s="297">
        <v>3.8449206193700012</v>
      </c>
      <c r="H16" s="298">
        <v>5.2735916065900028</v>
      </c>
      <c r="I16" s="298">
        <v>4.4313972179999954</v>
      </c>
      <c r="J16" s="298">
        <v>1.8927976564300013</v>
      </c>
      <c r="K16" s="300">
        <v>-4.4337982399984977E-3</v>
      </c>
      <c r="L16" s="298">
        <v>4.383</v>
      </c>
      <c r="M16" s="298">
        <v>4.8119580000000033</v>
      </c>
      <c r="N16" s="298">
        <v>4.5768890341519688</v>
      </c>
      <c r="O16" s="298">
        <v>4.7323431671521101</v>
      </c>
      <c r="P16" s="298">
        <v>3.8602839427124205</v>
      </c>
      <c r="Q16" s="298">
        <v>5.4813168901106035</v>
      </c>
      <c r="R16" s="298">
        <v>4.3938557424098947</v>
      </c>
      <c r="S16" s="298">
        <v>1.8401871110504417</v>
      </c>
      <c r="T16" s="298">
        <v>-1.0900577073838456E-2</v>
      </c>
    </row>
    <row r="17" spans="2:20" x14ac:dyDescent="0.25">
      <c r="B17" s="296" t="s">
        <v>457</v>
      </c>
      <c r="C17" s="297">
        <v>97.06</v>
      </c>
      <c r="D17" s="297">
        <v>96.351316000000111</v>
      </c>
      <c r="E17" s="297">
        <v>101.64311911101413</v>
      </c>
      <c r="F17" s="297">
        <v>105.31156881435992</v>
      </c>
      <c r="G17" s="297">
        <v>94.069047831910098</v>
      </c>
      <c r="H17" s="298">
        <v>99.084609213739981</v>
      </c>
      <c r="I17" s="298">
        <v>103.19816219923162</v>
      </c>
      <c r="J17" s="298">
        <v>90.820601194209857</v>
      </c>
      <c r="K17" s="300">
        <v>103.24485613099988</v>
      </c>
      <c r="L17" s="298">
        <v>109.184</v>
      </c>
      <c r="M17" s="298">
        <v>110.06289399999989</v>
      </c>
      <c r="N17" s="298">
        <v>116.33678374869788</v>
      </c>
      <c r="O17" s="298">
        <v>121.17173259166216</v>
      </c>
      <c r="P17" s="298">
        <v>111.39138723068105</v>
      </c>
      <c r="Q17" s="298">
        <v>115.84522913267985</v>
      </c>
      <c r="R17" s="298">
        <v>121.97585680032947</v>
      </c>
      <c r="S17" s="298">
        <v>110.29920779307649</v>
      </c>
      <c r="T17" s="298">
        <v>123.01117317756038</v>
      </c>
    </row>
    <row r="18" spans="2:20" x14ac:dyDescent="0.25">
      <c r="B18" s="296" t="s">
        <v>458</v>
      </c>
      <c r="C18" s="297">
        <v>60.338999999999999</v>
      </c>
      <c r="D18" s="297">
        <v>59.638918999999966</v>
      </c>
      <c r="E18" s="297">
        <v>60.477290694008012</v>
      </c>
      <c r="F18" s="297">
        <v>63.145292948460011</v>
      </c>
      <c r="G18" s="297">
        <v>64.393768357189998</v>
      </c>
      <c r="H18" s="298">
        <v>67.456112529749916</v>
      </c>
      <c r="I18" s="298">
        <v>65.456102741819961</v>
      </c>
      <c r="J18" s="298">
        <v>63.749009695219996</v>
      </c>
      <c r="K18" s="300">
        <v>67.38984967069004</v>
      </c>
      <c r="L18" s="298">
        <v>67.73</v>
      </c>
      <c r="M18" s="298">
        <v>67.675869999999961</v>
      </c>
      <c r="N18" s="298">
        <v>69.480819538339432</v>
      </c>
      <c r="O18" s="298">
        <v>73.112883124160277</v>
      </c>
      <c r="P18" s="298">
        <v>73.963341110755323</v>
      </c>
      <c r="Q18" s="298">
        <v>77.452705630105811</v>
      </c>
      <c r="R18" s="298">
        <v>76.38231280646275</v>
      </c>
      <c r="S18" s="298">
        <v>74.340916008298464</v>
      </c>
      <c r="T18" s="298">
        <v>78.429685900403115</v>
      </c>
    </row>
    <row r="19" spans="2:20" x14ac:dyDescent="0.25">
      <c r="B19" s="247" t="s">
        <v>459</v>
      </c>
      <c r="C19" s="301">
        <v>33.75</v>
      </c>
      <c r="D19" s="301">
        <v>33.66727599999998</v>
      </c>
      <c r="E19" s="309">
        <v>33.334094008004996</v>
      </c>
      <c r="F19" s="310">
        <v>34.499323939089997</v>
      </c>
      <c r="G19" s="310">
        <v>35.270369075190018</v>
      </c>
      <c r="H19" s="302">
        <v>35.21792577681002</v>
      </c>
      <c r="I19" s="302">
        <v>35.603761149559993</v>
      </c>
      <c r="J19" s="302">
        <v>34.818820573140009</v>
      </c>
      <c r="K19" s="303">
        <v>37.282486526790059</v>
      </c>
      <c r="L19" s="302">
        <v>38.204000000000001</v>
      </c>
      <c r="M19" s="302">
        <v>38.38194399999999</v>
      </c>
      <c r="N19" s="302">
        <v>38.786754836105004</v>
      </c>
      <c r="O19" s="302">
        <v>40.072047088751688</v>
      </c>
      <c r="P19" s="302">
        <v>40.954865506723905</v>
      </c>
      <c r="Q19" s="302">
        <v>40.856340583700359</v>
      </c>
      <c r="R19" s="302">
        <v>41.941357837601693</v>
      </c>
      <c r="S19" s="302">
        <v>40.879417841752392</v>
      </c>
      <c r="T19" s="302">
        <v>43.316309104707564</v>
      </c>
    </row>
    <row r="20" spans="2:20" x14ac:dyDescent="0.25">
      <c r="B20" s="247" t="s">
        <v>460</v>
      </c>
      <c r="C20" s="301">
        <v>26.588999999999999</v>
      </c>
      <c r="D20" s="301">
        <v>25.971642999999968</v>
      </c>
      <c r="E20" s="309">
        <v>27.143196686003041</v>
      </c>
      <c r="F20" s="310">
        <v>28.645969009369971</v>
      </c>
      <c r="G20" s="310">
        <v>29.123399282000001</v>
      </c>
      <c r="H20" s="302">
        <v>32.238186752939995</v>
      </c>
      <c r="I20" s="302">
        <v>29.852341592259993</v>
      </c>
      <c r="J20" s="302">
        <v>28.930189122080009</v>
      </c>
      <c r="K20" s="303">
        <v>30.107363143899985</v>
      </c>
      <c r="L20" s="302">
        <v>29.526</v>
      </c>
      <c r="M20" s="302">
        <v>29.293925999999981</v>
      </c>
      <c r="N20" s="302">
        <v>30.694064702234403</v>
      </c>
      <c r="O20" s="302">
        <v>33.040836035408454</v>
      </c>
      <c r="P20" s="302">
        <v>33.008475604031403</v>
      </c>
      <c r="Q20" s="302">
        <v>36.596365046405587</v>
      </c>
      <c r="R20" s="302">
        <v>34.440954968861078</v>
      </c>
      <c r="S20" s="302">
        <v>33.461498166546065</v>
      </c>
      <c r="T20" s="302">
        <v>35.113376795695579</v>
      </c>
    </row>
    <row r="21" spans="2:20" ht="30" x14ac:dyDescent="0.25">
      <c r="B21" s="311" t="s">
        <v>461</v>
      </c>
      <c r="C21" s="297">
        <v>2.9340000000000002</v>
      </c>
      <c r="D21" s="297">
        <v>2.8577609999999982</v>
      </c>
      <c r="E21" s="312">
        <v>3.1497653670003993</v>
      </c>
      <c r="F21" s="312">
        <v>3.2371385870999978</v>
      </c>
      <c r="G21" s="312">
        <v>3.065810696110002</v>
      </c>
      <c r="H21" s="298">
        <v>2.89927901205</v>
      </c>
      <c r="I21" s="298">
        <v>3.5086784264499995</v>
      </c>
      <c r="J21" s="298">
        <v>3.8404667470900029</v>
      </c>
      <c r="K21" s="300">
        <v>3.2030079637800011</v>
      </c>
      <c r="L21" s="298">
        <v>3.2189999999999999</v>
      </c>
      <c r="M21" s="298">
        <v>4.9480870000000001</v>
      </c>
      <c r="N21" s="298">
        <v>4.3704395923458428</v>
      </c>
      <c r="O21" s="298">
        <v>3.5537486938151774</v>
      </c>
      <c r="P21" s="298">
        <v>3.4960442846954236</v>
      </c>
      <c r="Q21" s="298">
        <v>3.2927867019545221</v>
      </c>
      <c r="R21" s="298">
        <v>3.9849604059062584</v>
      </c>
      <c r="S21" s="298">
        <v>4.3444645961436423</v>
      </c>
      <c r="T21" s="298">
        <v>3.6716343049198215</v>
      </c>
    </row>
    <row r="22" spans="2:20" x14ac:dyDescent="0.25">
      <c r="B22" s="311" t="s">
        <v>462</v>
      </c>
      <c r="C22" s="297">
        <v>33.786000000000001</v>
      </c>
      <c r="D22" s="297">
        <v>33.85463600000012</v>
      </c>
      <c r="E22" s="312">
        <v>38.016063050005776</v>
      </c>
      <c r="F22" s="312">
        <v>38.929137278803992</v>
      </c>
      <c r="G22" s="312">
        <v>26.609468778610047</v>
      </c>
      <c r="H22" s="298">
        <v>28.729217671939985</v>
      </c>
      <c r="I22" s="298">
        <v>34.233381030961496</v>
      </c>
      <c r="J22" s="298">
        <v>23.231124751899905</v>
      </c>
      <c r="K22" s="300">
        <v>32.651998496529892</v>
      </c>
      <c r="L22" s="298">
        <v>38.234000000000002</v>
      </c>
      <c r="M22" s="298">
        <v>37.438937000000095</v>
      </c>
      <c r="N22" s="298">
        <v>42.485524618812335</v>
      </c>
      <c r="O22" s="298">
        <v>44.505100773688866</v>
      </c>
      <c r="P22" s="298">
        <v>33.932001835230302</v>
      </c>
      <c r="Q22" s="298">
        <v>35.099736800619453</v>
      </c>
      <c r="R22" s="298">
        <v>41.608583587960304</v>
      </c>
      <c r="S22" s="298">
        <v>31.613827188634438</v>
      </c>
      <c r="T22" s="298">
        <v>40.909852972237495</v>
      </c>
    </row>
    <row r="23" spans="2:20" ht="30" x14ac:dyDescent="0.25">
      <c r="B23" s="201" t="s">
        <v>463</v>
      </c>
      <c r="C23" s="301">
        <v>6.774</v>
      </c>
      <c r="D23" s="301">
        <v>5.3083079999999994</v>
      </c>
      <c r="E23" s="309">
        <v>4.1471914179963827</v>
      </c>
      <c r="F23" s="309">
        <v>10.057866050040014</v>
      </c>
      <c r="G23" s="309">
        <v>2.6121958910000012</v>
      </c>
      <c r="H23" s="302">
        <v>3.4364518360000025</v>
      </c>
      <c r="I23" s="302">
        <v>3.8799602690000019</v>
      </c>
      <c r="J23" s="302">
        <v>4.8074337779999965</v>
      </c>
      <c r="K23" s="303">
        <v>2.961513752800002</v>
      </c>
      <c r="L23" s="302">
        <v>7.9240000000000004</v>
      </c>
      <c r="M23" s="302">
        <v>5.6478669999999953</v>
      </c>
      <c r="N23" s="302">
        <v>4.7738744085410794</v>
      </c>
      <c r="O23" s="302">
        <v>11.131347219108218</v>
      </c>
      <c r="P23" s="302">
        <v>3.3116339951686609</v>
      </c>
      <c r="Q23" s="302">
        <v>4.1018588749502811</v>
      </c>
      <c r="R23" s="302">
        <v>4.8882923431418757</v>
      </c>
      <c r="S23" s="302">
        <v>7.0190917602800758</v>
      </c>
      <c r="T23" s="302">
        <v>3.3776877431464021</v>
      </c>
    </row>
    <row r="24" spans="2:20" x14ac:dyDescent="0.25">
      <c r="B24" s="201" t="s">
        <v>464</v>
      </c>
      <c r="C24" s="301">
        <v>0.88800000000000001</v>
      </c>
      <c r="D24" s="301">
        <v>-0.6879120000000003</v>
      </c>
      <c r="E24" s="301">
        <v>-0.47758566599899949</v>
      </c>
      <c r="F24" s="301">
        <v>1.3556208210000058</v>
      </c>
      <c r="G24" s="301">
        <v>-1.7846441640000008</v>
      </c>
      <c r="H24" s="302">
        <v>-1.8094879739999998</v>
      </c>
      <c r="I24" s="302">
        <v>-0.55241189106000044</v>
      </c>
      <c r="J24" s="302">
        <v>3.6045723509999998</v>
      </c>
      <c r="K24" s="303">
        <v>1.0364361990500004</v>
      </c>
      <c r="L24" s="302">
        <v>0.66</v>
      </c>
      <c r="M24" s="302">
        <v>0.23342300000000044</v>
      </c>
      <c r="N24" s="302">
        <v>-0.5338188526990002</v>
      </c>
      <c r="O24" s="302">
        <v>0.98653808510258045</v>
      </c>
      <c r="P24" s="302">
        <v>-2.1742490366263594</v>
      </c>
      <c r="Q24" s="302">
        <v>-1.5812366885542199</v>
      </c>
      <c r="R24" s="302">
        <v>-0.31490155214646032</v>
      </c>
      <c r="S24" s="302">
        <v>4.2223878574999603</v>
      </c>
      <c r="T24" s="302">
        <v>1.5414212974760209</v>
      </c>
    </row>
    <row r="25" spans="2:20" x14ac:dyDescent="0.25">
      <c r="B25" s="311" t="s">
        <v>465</v>
      </c>
      <c r="C25" s="297">
        <v>26.123999999999999</v>
      </c>
      <c r="D25" s="297">
        <v>30.836905000000311</v>
      </c>
      <c r="E25" s="297">
        <v>36.022061930008356</v>
      </c>
      <c r="F25" s="312">
        <v>27.515650407762802</v>
      </c>
      <c r="G25" s="312">
        <v>25.709589543610047</v>
      </c>
      <c r="H25" s="298">
        <v>27.059511519939967</v>
      </c>
      <c r="I25" s="298">
        <v>30.784052287021503</v>
      </c>
      <c r="J25" s="298">
        <v>14.762608426899885</v>
      </c>
      <c r="K25" s="300">
        <v>28.498027520679887</v>
      </c>
      <c r="L25" s="298">
        <v>29.65</v>
      </c>
      <c r="M25" s="298">
        <v>33.329475999999723</v>
      </c>
      <c r="N25" s="298">
        <v>40.092405288518151</v>
      </c>
      <c r="O25" s="298">
        <v>32.387215469478704</v>
      </c>
      <c r="P25" s="298">
        <v>32.62487817927542</v>
      </c>
      <c r="Q25" s="298">
        <v>32.485454622306712</v>
      </c>
      <c r="R25" s="298">
        <v>36.887302503286463</v>
      </c>
      <c r="S25" s="298">
        <v>20.293731090628917</v>
      </c>
      <c r="T25" s="298">
        <v>35.68245046783624</v>
      </c>
    </row>
    <row r="26" spans="2:20" x14ac:dyDescent="0.25">
      <c r="B26" s="201" t="s">
        <v>466</v>
      </c>
      <c r="C26" s="301">
        <v>3.0409999999999999</v>
      </c>
      <c r="D26" s="301">
        <v>-4.1140889999999972</v>
      </c>
      <c r="E26" s="301">
        <v>-2.6479741149618574</v>
      </c>
      <c r="F26" s="301">
        <v>11.639801241999999</v>
      </c>
      <c r="G26" s="301">
        <v>2.3969583130000016</v>
      </c>
      <c r="H26" s="302">
        <v>-0.82632474900000064</v>
      </c>
      <c r="I26" s="302">
        <v>0.86172169899999884</v>
      </c>
      <c r="J26" s="302">
        <v>-0.87927154000000085</v>
      </c>
      <c r="K26" s="303">
        <v>8.0276039380000004</v>
      </c>
      <c r="L26" s="302">
        <v>3.1219999999999999</v>
      </c>
      <c r="M26" s="302">
        <v>-4.500654999999993</v>
      </c>
      <c r="N26" s="302">
        <v>-2.6420116120774559</v>
      </c>
      <c r="O26" s="302">
        <v>12.72413605093371</v>
      </c>
      <c r="P26" s="302">
        <v>2.2480320083160805</v>
      </c>
      <c r="Q26" s="302">
        <v>-0.45715449308188044</v>
      </c>
      <c r="R26" s="302">
        <v>0.72606789010281891</v>
      </c>
      <c r="S26" s="302">
        <v>-0.5026620227583003</v>
      </c>
      <c r="T26" s="302">
        <v>8.1505003419088418</v>
      </c>
    </row>
    <row r="27" spans="2:20" x14ac:dyDescent="0.25">
      <c r="B27" s="311" t="s">
        <v>467</v>
      </c>
      <c r="C27" s="297">
        <v>29.164999999999999</v>
      </c>
      <c r="D27" s="297">
        <v>26.722816000000183</v>
      </c>
      <c r="E27" s="297">
        <v>33.374087815046636</v>
      </c>
      <c r="F27" s="312">
        <v>39.155451649763236</v>
      </c>
      <c r="G27" s="312">
        <v>28.106547856610028</v>
      </c>
      <c r="H27" s="298">
        <v>26.23318677093997</v>
      </c>
      <c r="I27" s="313">
        <v>31.645773986021513</v>
      </c>
      <c r="J27" s="313">
        <v>13.883336886899897</v>
      </c>
      <c r="K27" s="314">
        <v>36.525631458679889</v>
      </c>
      <c r="L27" s="313">
        <v>32.771999999999998</v>
      </c>
      <c r="M27" s="313">
        <v>28.828820999999991</v>
      </c>
      <c r="N27" s="313">
        <v>37.450393676440818</v>
      </c>
      <c r="O27" s="313">
        <v>45.111351520412938</v>
      </c>
      <c r="P27" s="313">
        <v>34.872910187591472</v>
      </c>
      <c r="Q27" s="313">
        <v>32.028300129224846</v>
      </c>
      <c r="R27" s="313">
        <v>37.613370393389275</v>
      </c>
      <c r="S27" s="313">
        <v>19.791069067870637</v>
      </c>
      <c r="T27" s="313">
        <v>43.832950809745093</v>
      </c>
    </row>
    <row r="28" spans="2:20" x14ac:dyDescent="0.25">
      <c r="B28" s="281" t="s">
        <v>445</v>
      </c>
      <c r="C28" s="315">
        <v>26.103999999999999</v>
      </c>
      <c r="D28" s="315">
        <v>17.654160000000008</v>
      </c>
      <c r="E28" s="316">
        <v>26.869256501003967</v>
      </c>
      <c r="F28" s="317">
        <v>35.570526441310001</v>
      </c>
      <c r="G28" s="317">
        <v>23.839032371250006</v>
      </c>
      <c r="H28" s="318">
        <v>24.917848517940008</v>
      </c>
      <c r="I28" s="318">
        <v>27.715832376020028</v>
      </c>
      <c r="J28" s="318">
        <v>8.7367363898999972</v>
      </c>
      <c r="K28" s="319">
        <v>28.231602078790004</v>
      </c>
      <c r="L28" s="318">
        <v>28.771000000000001</v>
      </c>
      <c r="M28" s="318">
        <v>18.496561000000003</v>
      </c>
      <c r="N28" s="318">
        <v>29.599342154003985</v>
      </c>
      <c r="O28" s="318">
        <v>40.396418956222561</v>
      </c>
      <c r="P28" s="318">
        <v>29.153466553073255</v>
      </c>
      <c r="Q28" s="318">
        <v>29.696553514376419</v>
      </c>
      <c r="R28" s="318">
        <v>32.723482489405775</v>
      </c>
      <c r="S28" s="318">
        <v>13.215667569890535</v>
      </c>
      <c r="T28" s="318">
        <v>33.854440815882555</v>
      </c>
    </row>
  </sheetData>
  <mergeCells count="2">
    <mergeCell ref="C5:K5"/>
    <mergeCell ref="L5:T5"/>
  </mergeCells>
  <hyperlinks>
    <hyperlink ref="A1" location="Sommaire!A1" display="Retour sommaire"/>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3"/>
  <dimension ref="A1:AE17"/>
  <sheetViews>
    <sheetView showGridLines="0" workbookViewId="0">
      <selection activeCell="U18" sqref="U18"/>
    </sheetView>
  </sheetViews>
  <sheetFormatPr baseColWidth="10" defaultRowHeight="15" x14ac:dyDescent="0.25"/>
  <cols>
    <col min="2" max="2" width="46.5703125" customWidth="1"/>
    <col min="3" max="12" width="6.5703125" bestFit="1" customWidth="1"/>
    <col min="13" max="13" width="5.5703125" bestFit="1" customWidth="1"/>
    <col min="14" max="21" width="6.5703125" bestFit="1" customWidth="1"/>
    <col min="22" max="22" width="5.5703125" bestFit="1" customWidth="1"/>
    <col min="23" max="24" width="6.5703125" bestFit="1" customWidth="1"/>
    <col min="25" max="31" width="6.5703125" customWidth="1"/>
  </cols>
  <sheetData>
    <row r="1" spans="1:31" x14ac:dyDescent="0.25">
      <c r="A1" s="2" t="s">
        <v>0</v>
      </c>
    </row>
    <row r="2" spans="1:31" ht="23.25" x14ac:dyDescent="0.35">
      <c r="B2" s="832" t="s">
        <v>788</v>
      </c>
    </row>
    <row r="3" spans="1:31" x14ac:dyDescent="0.25">
      <c r="B3" s="4" t="s">
        <v>704</v>
      </c>
    </row>
    <row r="5" spans="1:31" x14ac:dyDescent="0.25">
      <c r="B5" s="833" t="s">
        <v>777</v>
      </c>
      <c r="C5" s="320"/>
      <c r="D5" s="320"/>
      <c r="E5" s="320"/>
      <c r="F5" s="320"/>
      <c r="G5" s="320"/>
      <c r="H5" s="320"/>
      <c r="I5" s="320"/>
      <c r="J5" s="320"/>
      <c r="K5" s="320"/>
      <c r="L5" s="320"/>
      <c r="M5" s="320"/>
      <c r="N5" s="320"/>
      <c r="O5" s="320"/>
      <c r="P5" s="320"/>
      <c r="Q5" s="320"/>
      <c r="R5" s="320"/>
      <c r="S5" s="320"/>
      <c r="T5" s="320"/>
      <c r="U5" s="320"/>
      <c r="V5" s="320"/>
      <c r="W5" s="320"/>
      <c r="X5" s="320"/>
      <c r="Y5" s="320"/>
      <c r="Z5" s="320"/>
      <c r="AA5" s="320"/>
      <c r="AB5" s="320"/>
      <c r="AC5" s="320"/>
      <c r="AD5" s="320"/>
      <c r="AE5" s="320"/>
    </row>
    <row r="6" spans="1:31" x14ac:dyDescent="0.25">
      <c r="B6" s="321" t="s">
        <v>789</v>
      </c>
      <c r="C6" s="196">
        <v>1993</v>
      </c>
      <c r="D6" s="196">
        <v>1994</v>
      </c>
      <c r="E6" s="196">
        <v>1995</v>
      </c>
      <c r="F6" s="196">
        <v>1996</v>
      </c>
      <c r="G6" s="196">
        <v>1997</v>
      </c>
      <c r="H6" s="196">
        <v>1998</v>
      </c>
      <c r="I6" s="196">
        <v>1999</v>
      </c>
      <c r="J6" s="196">
        <v>2000</v>
      </c>
      <c r="K6" s="196">
        <v>2001</v>
      </c>
      <c r="L6" s="196">
        <v>2002</v>
      </c>
      <c r="M6" s="196">
        <v>2003</v>
      </c>
      <c r="N6" s="196">
        <v>2004</v>
      </c>
      <c r="O6" s="196">
        <v>2005</v>
      </c>
      <c r="P6" s="196">
        <v>2006</v>
      </c>
      <c r="Q6" s="196">
        <v>2007</v>
      </c>
      <c r="R6" s="196">
        <v>2008</v>
      </c>
      <c r="S6" s="196">
        <v>2009</v>
      </c>
      <c r="T6" s="196">
        <v>2010</v>
      </c>
      <c r="U6" s="196">
        <v>2011</v>
      </c>
      <c r="V6" s="196">
        <v>2012</v>
      </c>
      <c r="W6" s="196">
        <v>2013</v>
      </c>
      <c r="X6" s="196">
        <v>2014</v>
      </c>
      <c r="Y6" s="196">
        <v>2015</v>
      </c>
      <c r="Z6" s="196">
        <v>2016</v>
      </c>
      <c r="AA6" s="196">
        <v>2017</v>
      </c>
      <c r="AB6" s="196">
        <v>2018</v>
      </c>
      <c r="AC6" s="196">
        <v>2019</v>
      </c>
      <c r="AD6" s="197">
        <v>2020</v>
      </c>
      <c r="AE6" s="197">
        <v>2021</v>
      </c>
    </row>
    <row r="7" spans="1:31" x14ac:dyDescent="0.25">
      <c r="B7" s="221" t="s">
        <v>449</v>
      </c>
      <c r="C7" s="322"/>
      <c r="D7" s="322"/>
      <c r="E7" s="322"/>
      <c r="F7" s="322"/>
      <c r="G7" s="322"/>
      <c r="H7" s="322"/>
      <c r="I7" s="322"/>
      <c r="J7" s="322"/>
      <c r="K7" s="322"/>
      <c r="L7" s="322"/>
      <c r="M7" s="322"/>
      <c r="N7" s="322"/>
      <c r="O7" s="322"/>
      <c r="P7" s="322"/>
      <c r="Q7" s="322"/>
      <c r="R7" s="322"/>
      <c r="S7" s="322"/>
      <c r="T7" s="322"/>
      <c r="U7" s="322"/>
      <c r="V7" s="322"/>
      <c r="W7" s="322"/>
      <c r="X7" s="323"/>
      <c r="Y7" s="323"/>
      <c r="Z7" s="323"/>
      <c r="AA7" s="323"/>
      <c r="AB7" s="323"/>
      <c r="AC7" s="323"/>
      <c r="AD7" s="323"/>
      <c r="AE7" s="323"/>
    </row>
    <row r="8" spans="1:31" x14ac:dyDescent="0.25">
      <c r="B8" s="290" t="s">
        <v>468</v>
      </c>
      <c r="C8">
        <v>5.93</v>
      </c>
      <c r="D8">
        <v>4.7300000000000004</v>
      </c>
      <c r="E8">
        <v>4.88</v>
      </c>
      <c r="F8">
        <v>4.1100000000000003</v>
      </c>
      <c r="G8">
        <v>3.7900000000000005</v>
      </c>
      <c r="H8">
        <v>3.63</v>
      </c>
      <c r="I8">
        <v>3.2099999999999995</v>
      </c>
      <c r="J8">
        <v>3.36</v>
      </c>
      <c r="K8">
        <v>3.4000000000000004</v>
      </c>
      <c r="L8">
        <v>2.87</v>
      </c>
      <c r="M8">
        <v>2.54</v>
      </c>
      <c r="N8">
        <v>2.34</v>
      </c>
      <c r="O8">
        <v>2.41</v>
      </c>
      <c r="P8">
        <v>2.37</v>
      </c>
      <c r="Q8">
        <v>3.26</v>
      </c>
      <c r="R8">
        <v>3.26</v>
      </c>
      <c r="S8">
        <v>1.95</v>
      </c>
      <c r="T8">
        <v>1.68</v>
      </c>
      <c r="U8">
        <v>2.02</v>
      </c>
      <c r="V8">
        <v>1.91</v>
      </c>
      <c r="W8">
        <v>1.7399999999999998</v>
      </c>
      <c r="X8">
        <v>1.51</v>
      </c>
      <c r="Y8" s="1012">
        <v>1.3806923418719255</v>
      </c>
      <c r="Z8" s="1012">
        <v>1.1822335993661801</v>
      </c>
      <c r="AA8" s="1012">
        <v>1.0688652003207026</v>
      </c>
      <c r="AB8" s="1012">
        <v>1.0471903496219133</v>
      </c>
      <c r="AC8" s="1012">
        <v>1.0513341487563097</v>
      </c>
      <c r="AD8" s="1012">
        <v>0.85590698160008494</v>
      </c>
      <c r="AE8" s="1012">
        <v>0.73821857493863885</v>
      </c>
    </row>
    <row r="9" spans="1:31" x14ac:dyDescent="0.25">
      <c r="B9" s="324" t="s">
        <v>469</v>
      </c>
      <c r="C9">
        <v>10</v>
      </c>
      <c r="D9">
        <v>8.8699999999999992</v>
      </c>
      <c r="E9">
        <v>8.94</v>
      </c>
      <c r="F9">
        <v>8.1</v>
      </c>
      <c r="G9">
        <v>7.64</v>
      </c>
      <c r="H9">
        <v>7.39</v>
      </c>
      <c r="I9">
        <v>6.7299999999999995</v>
      </c>
      <c r="J9">
        <v>7.08</v>
      </c>
      <c r="K9">
        <v>6.7099999999999991</v>
      </c>
      <c r="L9">
        <v>6.1</v>
      </c>
      <c r="M9">
        <v>5.71</v>
      </c>
      <c r="N9">
        <v>5.39</v>
      </c>
      <c r="O9">
        <v>5.3</v>
      </c>
      <c r="P9">
        <v>5.23</v>
      </c>
      <c r="Q9">
        <v>5.76</v>
      </c>
      <c r="R9">
        <v>5.68</v>
      </c>
      <c r="S9">
        <v>4.6500000000000004</v>
      </c>
      <c r="T9">
        <v>4.45</v>
      </c>
      <c r="U9">
        <v>4.4800000000000004</v>
      </c>
      <c r="V9">
        <v>4.29</v>
      </c>
      <c r="W9">
        <v>4.18</v>
      </c>
      <c r="X9">
        <v>3.92</v>
      </c>
      <c r="Y9" s="1012">
        <v>3.7900929098064391</v>
      </c>
      <c r="Z9" s="1012">
        <v>3.4487488553460803</v>
      </c>
      <c r="AA9" s="1012">
        <v>2.9179659850307482</v>
      </c>
      <c r="AB9" s="1012">
        <v>2.715572565258872</v>
      </c>
      <c r="AC9" s="1012">
        <v>2.60489002191279</v>
      </c>
      <c r="AD9" s="1012">
        <v>2.3309843563954571</v>
      </c>
      <c r="AE9" s="1012">
        <v>2.2064443320869787</v>
      </c>
    </row>
    <row r="10" spans="1:31" x14ac:dyDescent="0.25">
      <c r="B10" s="221" t="s">
        <v>334</v>
      </c>
      <c r="Y10" s="1012"/>
      <c r="Z10" s="1012"/>
      <c r="AA10" s="1012"/>
      <c r="AB10" s="1012"/>
      <c r="AC10" s="1012"/>
      <c r="AD10" s="1012"/>
      <c r="AE10" s="1012"/>
    </row>
    <row r="11" spans="1:31" x14ac:dyDescent="0.25">
      <c r="B11" s="324" t="s">
        <v>470</v>
      </c>
      <c r="C11">
        <v>8.5</v>
      </c>
      <c r="D11">
        <v>7.4299999999999988</v>
      </c>
      <c r="E11">
        <v>8</v>
      </c>
      <c r="F11">
        <v>7.61</v>
      </c>
      <c r="G11">
        <v>7.24</v>
      </c>
      <c r="H11">
        <v>7.3800000000000008</v>
      </c>
      <c r="I11">
        <v>6.75</v>
      </c>
      <c r="J11">
        <v>7.02</v>
      </c>
      <c r="K11">
        <v>5.81</v>
      </c>
      <c r="L11">
        <v>5.54</v>
      </c>
      <c r="M11">
        <v>5.0199999999999996</v>
      </c>
      <c r="N11">
        <v>4.7300000000000004</v>
      </c>
      <c r="O11">
        <v>3.7900000000000005</v>
      </c>
      <c r="P11">
        <v>4.37</v>
      </c>
      <c r="Q11">
        <v>4.1100000000000003</v>
      </c>
      <c r="R11">
        <v>2.62</v>
      </c>
      <c r="S11">
        <v>3.1400000000000006</v>
      </c>
      <c r="T11">
        <v>2.1800000000000002</v>
      </c>
      <c r="U11">
        <v>2.0499999999999998</v>
      </c>
      <c r="V11">
        <v>2.5099999999999998</v>
      </c>
      <c r="W11">
        <v>2.36</v>
      </c>
      <c r="X11">
        <v>1.91</v>
      </c>
      <c r="Y11" s="1012">
        <v>1.4646938751736265</v>
      </c>
      <c r="Z11" s="1012">
        <v>1.00419121820791</v>
      </c>
      <c r="AA11" s="1012">
        <v>1.4078163198930138</v>
      </c>
      <c r="AB11" s="1012">
        <v>1.9811620667195426</v>
      </c>
      <c r="AC11" s="1012">
        <v>1.6573253250102706</v>
      </c>
      <c r="AD11" s="1012">
        <v>1.4880162794554872</v>
      </c>
      <c r="AE11" s="1012">
        <v>1.4506751455614566</v>
      </c>
    </row>
    <row r="12" spans="1:31" x14ac:dyDescent="0.25">
      <c r="B12" s="324" t="s">
        <v>471</v>
      </c>
      <c r="C12">
        <v>8.01</v>
      </c>
      <c r="D12">
        <v>7.28</v>
      </c>
      <c r="E12">
        <v>6.49</v>
      </c>
      <c r="F12">
        <v>7.21</v>
      </c>
      <c r="G12">
        <v>6.65</v>
      </c>
      <c r="H12">
        <v>6.4800000000000013</v>
      </c>
      <c r="I12">
        <v>6.3099999999999987</v>
      </c>
      <c r="J12">
        <v>6.8000000000000007</v>
      </c>
      <c r="K12">
        <v>6.14</v>
      </c>
      <c r="L12">
        <v>5.38</v>
      </c>
      <c r="M12">
        <v>5.16</v>
      </c>
      <c r="N12">
        <v>4.59</v>
      </c>
      <c r="O12">
        <v>4.43</v>
      </c>
      <c r="P12">
        <v>4.32</v>
      </c>
      <c r="Q12">
        <v>4.9000000000000004</v>
      </c>
      <c r="R12">
        <v>5.01</v>
      </c>
      <c r="S12">
        <v>4.63</v>
      </c>
      <c r="T12">
        <v>4.5199999999999996</v>
      </c>
      <c r="U12">
        <v>4.79</v>
      </c>
      <c r="V12">
        <v>4.79</v>
      </c>
      <c r="W12">
        <v>4.58</v>
      </c>
      <c r="X12">
        <v>4.8</v>
      </c>
      <c r="Y12" s="1012">
        <v>4.1071200653927882</v>
      </c>
      <c r="Z12" s="1012">
        <v>4.1622474277734103</v>
      </c>
      <c r="AA12" s="1012">
        <v>4.199893052151694</v>
      </c>
      <c r="AB12" s="1012">
        <v>3.5583813059993092</v>
      </c>
      <c r="AC12" s="1012">
        <v>3.5150897241008443</v>
      </c>
      <c r="AD12" s="1012">
        <v>3.1930266320932086</v>
      </c>
      <c r="AE12" s="1012">
        <v>2.7454192595988776</v>
      </c>
    </row>
    <row r="13" spans="1:31" x14ac:dyDescent="0.25">
      <c r="B13" s="324" t="s">
        <v>472</v>
      </c>
      <c r="C13">
        <v>8.65</v>
      </c>
      <c r="D13">
        <v>4.34</v>
      </c>
      <c r="E13">
        <v>6.72</v>
      </c>
      <c r="F13">
        <v>6.41</v>
      </c>
      <c r="G13">
        <v>6.09</v>
      </c>
      <c r="H13">
        <v>7.3599999999999994</v>
      </c>
      <c r="I13">
        <v>5.96</v>
      </c>
      <c r="J13">
        <v>5.54</v>
      </c>
      <c r="K13">
        <v>4.8099999999999996</v>
      </c>
      <c r="L13">
        <v>4.3600000000000003</v>
      </c>
      <c r="M13">
        <v>5.94</v>
      </c>
      <c r="N13">
        <v>5.89</v>
      </c>
      <c r="O13">
        <v>6.36</v>
      </c>
      <c r="P13">
        <v>5.93</v>
      </c>
      <c r="Q13">
        <v>5.97</v>
      </c>
      <c r="R13">
        <v>-0.62</v>
      </c>
      <c r="S13">
        <v>5.42</v>
      </c>
      <c r="T13">
        <v>3.94</v>
      </c>
      <c r="U13">
        <v>2</v>
      </c>
      <c r="V13">
        <v>4.57</v>
      </c>
      <c r="W13">
        <v>4.32</v>
      </c>
      <c r="X13">
        <v>3.42</v>
      </c>
      <c r="Y13" s="1012">
        <v>3.1061425602646042</v>
      </c>
      <c r="Z13" s="1012">
        <v>3.45169899391255</v>
      </c>
      <c r="AA13" s="1012">
        <v>4.97</v>
      </c>
      <c r="AB13" s="1012">
        <v>2.3850897067596923</v>
      </c>
      <c r="AC13" s="1012">
        <v>5.5110296717105971</v>
      </c>
      <c r="AD13" s="1012">
        <v>1.4351565198112244</v>
      </c>
      <c r="AE13" s="1012">
        <v>6.1890187315743104</v>
      </c>
    </row>
    <row r="14" spans="1:31" x14ac:dyDescent="0.25">
      <c r="B14" s="221" t="s">
        <v>473</v>
      </c>
      <c r="Y14" s="1012"/>
      <c r="Z14" s="1012"/>
      <c r="AA14" s="1012"/>
      <c r="AB14" s="1012"/>
      <c r="AC14" s="1012"/>
      <c r="AD14" s="1012"/>
      <c r="AE14" s="1012"/>
    </row>
    <row r="15" spans="1:31" x14ac:dyDescent="0.25">
      <c r="B15" s="250" t="s">
        <v>474</v>
      </c>
      <c r="C15">
        <v>9.44</v>
      </c>
      <c r="D15">
        <v>6.84</v>
      </c>
      <c r="E15">
        <v>7.22</v>
      </c>
      <c r="F15">
        <v>5.77</v>
      </c>
      <c r="G15">
        <v>5.89</v>
      </c>
      <c r="H15">
        <v>5.98</v>
      </c>
      <c r="I15">
        <v>5.55</v>
      </c>
      <c r="J15">
        <v>6.68</v>
      </c>
      <c r="K15">
        <v>6.2800000000000011</v>
      </c>
      <c r="L15">
        <v>4.8099999999999996</v>
      </c>
      <c r="M15">
        <v>3.62</v>
      </c>
      <c r="N15">
        <v>3.65</v>
      </c>
      <c r="O15">
        <v>3.5699999999999994</v>
      </c>
      <c r="P15">
        <v>3.83</v>
      </c>
      <c r="Q15">
        <v>5.89</v>
      </c>
      <c r="R15">
        <v>5.28</v>
      </c>
      <c r="S15">
        <v>2.76</v>
      </c>
      <c r="T15">
        <v>1.95</v>
      </c>
      <c r="U15">
        <v>2.23</v>
      </c>
      <c r="V15">
        <v>2.21</v>
      </c>
      <c r="W15">
        <v>1.7500000000000002</v>
      </c>
      <c r="X15">
        <v>1.68</v>
      </c>
      <c r="Y15" s="1012">
        <v>1.2341410931834926</v>
      </c>
      <c r="Z15" s="1012">
        <v>1.15767539141083</v>
      </c>
      <c r="AA15" s="1012">
        <v>1.2166166193700712</v>
      </c>
      <c r="AB15" s="1012">
        <v>1.1310225717356788</v>
      </c>
      <c r="AC15" s="1012">
        <v>1.1449018274718166</v>
      </c>
      <c r="AD15" s="1012">
        <v>0.62216192264970527</v>
      </c>
      <c r="AE15" s="1012">
        <v>0.46475908923922349</v>
      </c>
    </row>
    <row r="16" spans="1:31" x14ac:dyDescent="0.25">
      <c r="B16" s="250" t="s">
        <v>475</v>
      </c>
      <c r="C16">
        <v>9.0299999999999994</v>
      </c>
      <c r="D16">
        <v>6.69</v>
      </c>
      <c r="E16">
        <v>7.13</v>
      </c>
      <c r="F16">
        <v>5.74</v>
      </c>
      <c r="G16">
        <v>5.83</v>
      </c>
      <c r="H16">
        <v>5.84</v>
      </c>
      <c r="I16">
        <v>5.47</v>
      </c>
      <c r="J16">
        <v>6.43</v>
      </c>
      <c r="K16">
        <v>6.11</v>
      </c>
      <c r="L16">
        <v>4.95</v>
      </c>
      <c r="M16">
        <v>3.73</v>
      </c>
      <c r="N16">
        <v>3.81</v>
      </c>
      <c r="O16">
        <v>3.7599999999999993</v>
      </c>
      <c r="P16">
        <v>3.92</v>
      </c>
      <c r="Q16">
        <v>5.99</v>
      </c>
      <c r="R16">
        <v>5.66</v>
      </c>
      <c r="S16">
        <v>3.19</v>
      </c>
      <c r="T16">
        <v>2.08</v>
      </c>
      <c r="U16">
        <v>2.35</v>
      </c>
      <c r="V16">
        <v>2.2400000000000002</v>
      </c>
      <c r="W16">
        <v>1.79</v>
      </c>
      <c r="X16">
        <v>1.6399999999999997</v>
      </c>
      <c r="Y16" s="1012">
        <v>1.2323743444143986</v>
      </c>
      <c r="Z16" s="1012">
        <v>1.0750587188509599</v>
      </c>
      <c r="AA16" s="1012">
        <v>1.0994835248962425</v>
      </c>
      <c r="AB16" s="1012">
        <v>1.0484424181916776</v>
      </c>
      <c r="AC16" s="1012">
        <v>1.0506623441262861</v>
      </c>
      <c r="AD16" s="1012">
        <v>0.65002685231146562</v>
      </c>
      <c r="AE16" s="1012">
        <v>0.52169421513631764</v>
      </c>
    </row>
    <row r="17" spans="2:31" x14ac:dyDescent="0.25">
      <c r="B17" s="221" t="s">
        <v>476</v>
      </c>
      <c r="C17">
        <v>2.25</v>
      </c>
      <c r="D17">
        <v>2.02</v>
      </c>
      <c r="E17">
        <v>2.0099999999999998</v>
      </c>
      <c r="F17">
        <v>1.87</v>
      </c>
      <c r="G17">
        <v>1.8500000000000003</v>
      </c>
      <c r="H17">
        <v>1.87</v>
      </c>
      <c r="I17">
        <v>1.73</v>
      </c>
      <c r="J17">
        <v>1.77</v>
      </c>
      <c r="K17">
        <v>1.6099999999999999</v>
      </c>
      <c r="L17">
        <v>1.6200000000000003</v>
      </c>
      <c r="M17">
        <v>1.6</v>
      </c>
      <c r="N17">
        <v>1.6399999999999997</v>
      </c>
      <c r="O17">
        <v>1.55</v>
      </c>
      <c r="P17">
        <v>1.51</v>
      </c>
      <c r="Q17">
        <v>1.31</v>
      </c>
      <c r="R17">
        <v>0.91999999999999993</v>
      </c>
      <c r="S17">
        <v>1.18</v>
      </c>
      <c r="T17">
        <v>1.27</v>
      </c>
      <c r="U17">
        <v>1.28</v>
      </c>
      <c r="V17">
        <v>1.3</v>
      </c>
      <c r="W17">
        <v>1.25</v>
      </c>
      <c r="X17">
        <v>1.27</v>
      </c>
      <c r="Y17" s="1012">
        <v>1.2980991742460213</v>
      </c>
      <c r="Z17" s="1012">
        <v>1.31011017629538</v>
      </c>
      <c r="AA17" s="1012">
        <v>1.1451094371723305</v>
      </c>
      <c r="AB17" s="1012">
        <v>1.1389446501989438</v>
      </c>
      <c r="AC17" s="1012">
        <v>1.1142464345845069</v>
      </c>
      <c r="AD17" s="1012">
        <v>0.86822776617331221</v>
      </c>
      <c r="AE17" s="1012">
        <v>0.94167430533176033</v>
      </c>
    </row>
  </sheetData>
  <hyperlinks>
    <hyperlink ref="A1" location="Sommaire!A1" display="Retour sommaire"/>
  </hyperlinks>
  <pageMargins left="0.7" right="0.7" top="0.75" bottom="0.75" header="0.3" footer="0.3"/>
  <pageSetup paperSize="9" orientation="portrait"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5"/>
  <dimension ref="A1:P32"/>
  <sheetViews>
    <sheetView showGridLines="0" topLeftCell="A10" workbookViewId="0"/>
  </sheetViews>
  <sheetFormatPr baseColWidth="10" defaultRowHeight="15" x14ac:dyDescent="0.25"/>
  <cols>
    <col min="2" max="2" width="49.7109375" customWidth="1"/>
  </cols>
  <sheetData>
    <row r="1" spans="1:2" x14ac:dyDescent="0.25">
      <c r="A1" s="2" t="s">
        <v>0</v>
      </c>
    </row>
    <row r="2" spans="1:2" ht="23.25" x14ac:dyDescent="0.35">
      <c r="B2" s="3" t="s">
        <v>95</v>
      </c>
    </row>
    <row r="3" spans="1:2" x14ac:dyDescent="0.25">
      <c r="B3" s="4" t="s">
        <v>706</v>
      </c>
    </row>
    <row r="29" spans="2:16" x14ac:dyDescent="0.25">
      <c r="B29" s="133"/>
      <c r="C29" s="329">
        <v>2008</v>
      </c>
      <c r="D29" s="329">
        <v>2009</v>
      </c>
      <c r="E29" s="329">
        <v>2010</v>
      </c>
      <c r="F29" s="329">
        <v>2011</v>
      </c>
      <c r="G29" s="329">
        <v>2012</v>
      </c>
      <c r="H29" s="329">
        <v>2013</v>
      </c>
      <c r="I29" s="329">
        <v>2014</v>
      </c>
      <c r="J29" s="329">
        <v>2015</v>
      </c>
      <c r="K29" s="329">
        <v>2016</v>
      </c>
      <c r="L29" s="329">
        <v>2017</v>
      </c>
      <c r="M29" s="329">
        <v>2018</v>
      </c>
      <c r="N29" s="330">
        <v>2019</v>
      </c>
      <c r="O29" s="330">
        <v>2020</v>
      </c>
      <c r="P29" s="330">
        <v>2021</v>
      </c>
    </row>
    <row r="30" spans="2:16" x14ac:dyDescent="0.25">
      <c r="B30" s="331" t="s">
        <v>478</v>
      </c>
      <c r="C30" s="327">
        <v>12.383263999999999</v>
      </c>
      <c r="D30" s="327">
        <v>45.08</v>
      </c>
      <c r="E30" s="327">
        <v>37.664000000000001</v>
      </c>
      <c r="F30" s="327">
        <v>37.137999999999998</v>
      </c>
      <c r="G30" s="327">
        <v>44.16</v>
      </c>
      <c r="H30" s="327">
        <v>38.234000000000002</v>
      </c>
      <c r="I30" s="327">
        <v>37.438937000000095</v>
      </c>
      <c r="J30" s="327">
        <v>42.485524618812335</v>
      </c>
      <c r="K30" s="327">
        <v>44.5</v>
      </c>
      <c r="L30" s="328">
        <v>35.630451190000002</v>
      </c>
      <c r="M30" s="328">
        <v>35.099736800619411</v>
      </c>
      <c r="N30" s="328">
        <v>41.608583587960339</v>
      </c>
      <c r="O30" s="328">
        <v>31.61382718863446</v>
      </c>
      <c r="P30" s="328">
        <v>40.909852972237552</v>
      </c>
    </row>
    <row r="31" spans="2:16" x14ac:dyDescent="0.25">
      <c r="B31" s="331" t="s">
        <v>479</v>
      </c>
      <c r="C31" s="327">
        <v>14.796704999999999</v>
      </c>
      <c r="D31" s="327">
        <v>17.11</v>
      </c>
      <c r="E31" s="327">
        <v>9.8680000000000003</v>
      </c>
      <c r="F31" s="327">
        <v>14.378</v>
      </c>
      <c r="G31" s="327">
        <v>9.7609999999999992</v>
      </c>
      <c r="H31" s="327">
        <v>8.5839999999999996</v>
      </c>
      <c r="I31" s="327">
        <v>5.8812899999999955</v>
      </c>
      <c r="J31" s="327">
        <v>4.2400555558420789</v>
      </c>
      <c r="K31" s="327">
        <v>12.1</v>
      </c>
      <c r="L31" s="328">
        <v>1.1387274889999999</v>
      </c>
      <c r="M31" s="328">
        <v>2.5206221863960603</v>
      </c>
      <c r="N31" s="328">
        <v>4.5733907909954201</v>
      </c>
      <c r="O31" s="328">
        <v>11.241479617780048</v>
      </c>
      <c r="P31" s="328">
        <v>4.9191090406224225</v>
      </c>
    </row>
    <row r="32" spans="2:16" x14ac:dyDescent="0.25">
      <c r="B32" s="332" t="s">
        <v>480</v>
      </c>
      <c r="C32" s="333">
        <v>1.1948953846094212</v>
      </c>
      <c r="D32" s="333">
        <v>0.37954747116237797</v>
      </c>
      <c r="E32" s="333">
        <v>0.26200084961767206</v>
      </c>
      <c r="F32" s="333">
        <v>0.3871506273897356</v>
      </c>
      <c r="G32" s="333">
        <v>0.2210371376811594</v>
      </c>
      <c r="H32" s="333">
        <v>0.22451221425955953</v>
      </c>
      <c r="I32" s="333">
        <v>0.3459582352941174</v>
      </c>
      <c r="J32" s="333">
        <v>9.9800004681232249E-2</v>
      </c>
      <c r="K32" s="333">
        <v>0.27</v>
      </c>
      <c r="L32" s="333">
        <v>3.1959390099432522E-2</v>
      </c>
      <c r="M32" s="333">
        <v>7.365787644315977E-2</v>
      </c>
      <c r="N32" s="333">
        <v>0.1099145992635701</v>
      </c>
      <c r="O32" s="333">
        <v>0.35558743174953178</v>
      </c>
      <c r="P32" s="333">
        <v>0.12024264775433569</v>
      </c>
    </row>
  </sheetData>
  <hyperlinks>
    <hyperlink ref="A1" location="Sommaire!A1" display="Retour sommaire"/>
  </hyperlinks>
  <pageMargins left="0.7" right="0.7" top="0.75" bottom="0.75" header="0.3" footer="0.3"/>
  <drawing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4"/>
  <dimension ref="A1:P32"/>
  <sheetViews>
    <sheetView showGridLines="0" workbookViewId="0"/>
  </sheetViews>
  <sheetFormatPr baseColWidth="10" defaultRowHeight="15" x14ac:dyDescent="0.25"/>
  <cols>
    <col min="2" max="2" width="65.140625" customWidth="1"/>
    <col min="3" max="16" width="5" bestFit="1" customWidth="1"/>
  </cols>
  <sheetData>
    <row r="1" spans="1:2" x14ac:dyDescent="0.25">
      <c r="A1" s="2" t="s">
        <v>0</v>
      </c>
    </row>
    <row r="2" spans="1:2" ht="23.25" x14ac:dyDescent="0.35">
      <c r="B2" s="3" t="s">
        <v>93</v>
      </c>
    </row>
    <row r="3" spans="1:2" x14ac:dyDescent="0.25">
      <c r="B3" s="4" t="s">
        <v>705</v>
      </c>
    </row>
    <row r="30" spans="2:16" x14ac:dyDescent="0.25">
      <c r="B30" s="233" t="s">
        <v>317</v>
      </c>
      <c r="C30" s="325">
        <v>2008</v>
      </c>
      <c r="D30" s="325">
        <v>2009</v>
      </c>
      <c r="E30" s="325">
        <v>2010</v>
      </c>
      <c r="F30" s="325">
        <v>2011</v>
      </c>
      <c r="G30" s="325">
        <v>2012</v>
      </c>
      <c r="H30" s="325">
        <v>2013</v>
      </c>
      <c r="I30" s="325">
        <v>2014</v>
      </c>
      <c r="J30" s="325">
        <v>2015</v>
      </c>
      <c r="K30" s="325">
        <v>2016</v>
      </c>
      <c r="L30" s="325">
        <v>2017</v>
      </c>
      <c r="M30" s="325">
        <v>2018</v>
      </c>
      <c r="N30" s="325">
        <v>2019</v>
      </c>
      <c r="O30" s="325">
        <v>2020</v>
      </c>
      <c r="P30" s="325">
        <v>2021</v>
      </c>
    </row>
    <row r="31" spans="2:16" x14ac:dyDescent="0.25">
      <c r="B31" s="1014" t="s">
        <v>464</v>
      </c>
      <c r="C31" s="327">
        <v>4.7619979999999993</v>
      </c>
      <c r="D31" s="327">
        <v>2.58</v>
      </c>
      <c r="E31" s="327">
        <v>1.0629999999999999</v>
      </c>
      <c r="F31" s="327">
        <v>2.7280000000000002</v>
      </c>
      <c r="G31" s="327">
        <v>-4.3970000000000002</v>
      </c>
      <c r="H31" s="327">
        <v>0.66</v>
      </c>
      <c r="I31" s="327">
        <v>0.23342300000000044</v>
      </c>
      <c r="J31" s="327">
        <v>-0.5338188526990002</v>
      </c>
      <c r="K31" s="327">
        <v>1</v>
      </c>
      <c r="L31" s="328">
        <v>-2.1742490366263594</v>
      </c>
      <c r="M31" s="328">
        <v>-1.5812366885542199</v>
      </c>
      <c r="N31" s="328">
        <v>-0.31490155214646032</v>
      </c>
      <c r="O31" s="328">
        <v>4.2223878574999594</v>
      </c>
      <c r="P31" s="328">
        <v>1.5414212974760209</v>
      </c>
    </row>
    <row r="32" spans="2:16" ht="30" x14ac:dyDescent="0.25">
      <c r="B32" s="326" t="s">
        <v>477</v>
      </c>
      <c r="C32" s="327">
        <v>10.034706999999999</v>
      </c>
      <c r="D32" s="327">
        <v>14.53</v>
      </c>
      <c r="E32" s="327">
        <v>8.8049999999999997</v>
      </c>
      <c r="F32" s="327">
        <v>11.65</v>
      </c>
      <c r="G32" s="327">
        <v>14.157999999999999</v>
      </c>
      <c r="H32" s="327">
        <v>7.9240000000000004</v>
      </c>
      <c r="I32" s="327">
        <v>5.6478669999999953</v>
      </c>
      <c r="J32" s="327">
        <v>4.7738744085410794</v>
      </c>
      <c r="K32" s="327">
        <v>11.1</v>
      </c>
      <c r="L32" s="328">
        <v>3.3116339951686609</v>
      </c>
      <c r="M32" s="328">
        <v>4.101858874950282</v>
      </c>
      <c r="N32" s="328">
        <v>4.8882923431418757</v>
      </c>
      <c r="O32" s="328">
        <v>7.0190917602800758</v>
      </c>
      <c r="P32" s="328">
        <v>3.3776877431464016</v>
      </c>
    </row>
  </sheetData>
  <hyperlinks>
    <hyperlink ref="A1" location="Sommaire!A1" display="Retour sommaire"/>
  </hyperlinks>
  <pageMargins left="0.7" right="0.7" top="0.75" bottom="0.75" header="0.3" footer="0.3"/>
  <drawing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6"/>
  <dimension ref="A1:R35"/>
  <sheetViews>
    <sheetView showGridLines="0" zoomScale="85" zoomScaleNormal="85" workbookViewId="0"/>
  </sheetViews>
  <sheetFormatPr baseColWidth="10" defaultRowHeight="15" x14ac:dyDescent="0.25"/>
  <cols>
    <col min="2" max="2" width="31.28515625" customWidth="1"/>
  </cols>
  <sheetData>
    <row r="1" spans="1:2" x14ac:dyDescent="0.25">
      <c r="A1" s="2" t="s">
        <v>0</v>
      </c>
    </row>
    <row r="2" spans="1:2" ht="23.25" x14ac:dyDescent="0.35">
      <c r="B2" s="3" t="s">
        <v>671</v>
      </c>
    </row>
    <row r="3" spans="1:2" x14ac:dyDescent="0.25">
      <c r="B3" s="4" t="s">
        <v>707</v>
      </c>
    </row>
    <row r="32" spans="2:18" x14ac:dyDescent="0.25">
      <c r="B32" s="233" t="s">
        <v>317</v>
      </c>
      <c r="C32" s="334">
        <v>2006</v>
      </c>
      <c r="D32" s="334">
        <v>2007</v>
      </c>
      <c r="E32" s="334">
        <v>2008</v>
      </c>
      <c r="F32" s="334">
        <v>2009</v>
      </c>
      <c r="G32" s="334">
        <v>2010</v>
      </c>
      <c r="H32" s="334">
        <v>2011</v>
      </c>
      <c r="I32" s="334">
        <v>2012</v>
      </c>
      <c r="J32" s="334">
        <v>2013</v>
      </c>
      <c r="K32" s="334">
        <v>2014</v>
      </c>
      <c r="L32" s="334">
        <v>2015</v>
      </c>
      <c r="M32" s="334">
        <v>2016</v>
      </c>
      <c r="N32" s="334">
        <v>2017</v>
      </c>
      <c r="O32" s="335">
        <v>2018</v>
      </c>
      <c r="P32" s="335">
        <v>2019</v>
      </c>
      <c r="Q32" s="335">
        <v>2020</v>
      </c>
      <c r="R32" s="335">
        <v>2021</v>
      </c>
    </row>
    <row r="33" spans="2:18" x14ac:dyDescent="0.25">
      <c r="B33" s="336" t="s">
        <v>444</v>
      </c>
      <c r="C33" s="337">
        <v>104.12675999999999</v>
      </c>
      <c r="D33" s="337">
        <v>97.951906000000008</v>
      </c>
      <c r="E33" s="338">
        <v>79.162577999999996</v>
      </c>
      <c r="F33" s="337">
        <v>113.343825</v>
      </c>
      <c r="G33" s="337">
        <v>106.849</v>
      </c>
      <c r="H33" s="337">
        <v>107.304</v>
      </c>
      <c r="I33" s="337">
        <v>114.997</v>
      </c>
      <c r="J33" s="337">
        <v>109.184</v>
      </c>
      <c r="K33" s="337">
        <v>110.06289399999989</v>
      </c>
      <c r="L33" s="337">
        <v>116.33678374869788</v>
      </c>
      <c r="M33" s="337">
        <v>121.17173259166216</v>
      </c>
      <c r="N33" s="337">
        <v>111.39138723068105</v>
      </c>
      <c r="O33" s="337">
        <v>115.89827907068</v>
      </c>
      <c r="P33" s="337">
        <v>121.97585680032947</v>
      </c>
      <c r="Q33" s="337">
        <v>110.29920779307649</v>
      </c>
      <c r="R33" s="337">
        <v>123.01117317756038</v>
      </c>
    </row>
    <row r="34" spans="2:18" x14ac:dyDescent="0.25">
      <c r="B34" s="336" t="s">
        <v>481</v>
      </c>
      <c r="C34" s="337">
        <v>64.974259999999987</v>
      </c>
      <c r="D34" s="337">
        <v>66.978998000000004</v>
      </c>
      <c r="E34" s="337">
        <v>66.779313999999999</v>
      </c>
      <c r="F34" s="337">
        <v>68.262593999999993</v>
      </c>
      <c r="G34" s="337">
        <v>68.853000000000009</v>
      </c>
      <c r="H34" s="337">
        <v>70.165999999999997</v>
      </c>
      <c r="I34" s="337">
        <v>70.837000000000003</v>
      </c>
      <c r="J34" s="337">
        <v>70.949999999999989</v>
      </c>
      <c r="K34" s="337">
        <v>72.623956999999791</v>
      </c>
      <c r="L34" s="337">
        <v>73.851259129885548</v>
      </c>
      <c r="M34" s="337">
        <v>76.666631817973297</v>
      </c>
      <c r="N34" s="337">
        <v>77.459385395450695</v>
      </c>
      <c r="O34" s="337">
        <v>80.764129751179922</v>
      </c>
      <c r="P34" s="337">
        <v>80.367273212369128</v>
      </c>
      <c r="Q34" s="337">
        <v>78.685380604442045</v>
      </c>
      <c r="R34" s="337">
        <v>82.101320205322892</v>
      </c>
    </row>
    <row r="35" spans="2:18" x14ac:dyDescent="0.25">
      <c r="B35" s="339" t="s">
        <v>78</v>
      </c>
      <c r="C35" s="340">
        <v>0.62399194981194073</v>
      </c>
      <c r="D35" s="340">
        <v>0.68379473902222998</v>
      </c>
      <c r="E35" s="340">
        <v>0.84357174421479808</v>
      </c>
      <c r="F35" s="340">
        <v>0.60226125243258732</v>
      </c>
      <c r="G35" s="340">
        <v>0.64439536167863065</v>
      </c>
      <c r="H35" s="340">
        <v>0.65389920226645792</v>
      </c>
      <c r="I35" s="340">
        <v>0.61598998234736557</v>
      </c>
      <c r="J35" s="340">
        <v>0.64982048651817104</v>
      </c>
      <c r="K35" s="340">
        <v>0.65984051809504363</v>
      </c>
      <c r="L35" s="340">
        <v>0.63480574888002383</v>
      </c>
      <c r="M35" s="340">
        <v>0.63271053552013612</v>
      </c>
      <c r="N35" s="340">
        <v>0.69538038192342122</v>
      </c>
      <c r="O35" s="340">
        <v>0.69685357193204145</v>
      </c>
      <c r="P35" s="340">
        <v>0.65887852990389528</v>
      </c>
      <c r="Q35" s="340">
        <v>0.71338119446929649</v>
      </c>
      <c r="R35" s="340">
        <v>0.66742977962508987</v>
      </c>
    </row>
  </sheetData>
  <hyperlinks>
    <hyperlink ref="A1" location="Sommaire!A1" display="Retour sommaire"/>
  </hyperlinks>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7"/>
  <dimension ref="A1:M32"/>
  <sheetViews>
    <sheetView showGridLines="0" workbookViewId="0"/>
  </sheetViews>
  <sheetFormatPr baseColWidth="10" defaultRowHeight="15" x14ac:dyDescent="0.25"/>
  <sheetData>
    <row r="1" spans="1:2" x14ac:dyDescent="0.25">
      <c r="A1" s="2" t="s">
        <v>0</v>
      </c>
    </row>
    <row r="2" spans="1:2" ht="23.25" x14ac:dyDescent="0.35">
      <c r="B2" s="3" t="s">
        <v>98</v>
      </c>
    </row>
    <row r="3" spans="1:2" x14ac:dyDescent="0.25">
      <c r="B3" s="4" t="s">
        <v>673</v>
      </c>
    </row>
    <row r="28" spans="2:13" x14ac:dyDescent="0.25">
      <c r="B28" s="341"/>
      <c r="C28" s="342">
        <v>2011</v>
      </c>
      <c r="D28" s="342">
        <v>2012</v>
      </c>
      <c r="E28" s="342">
        <v>2013</v>
      </c>
      <c r="F28" s="342">
        <v>2014</v>
      </c>
      <c r="G28" s="342">
        <v>2015</v>
      </c>
      <c r="H28" s="342">
        <v>2016</v>
      </c>
      <c r="I28" s="342">
        <v>2017</v>
      </c>
      <c r="J28" s="342">
        <v>2018</v>
      </c>
      <c r="K28" s="342">
        <v>2019</v>
      </c>
      <c r="L28" s="342">
        <v>2020</v>
      </c>
      <c r="M28" s="342">
        <v>2021</v>
      </c>
    </row>
    <row r="29" spans="2:13" x14ac:dyDescent="0.25">
      <c r="B29" s="343" t="s">
        <v>482</v>
      </c>
      <c r="C29" s="344">
        <v>0.44054425423684784</v>
      </c>
      <c r="D29" s="344">
        <v>0.43926305462835186</v>
      </c>
      <c r="E29" s="344">
        <v>0.43630409090195155</v>
      </c>
      <c r="F29" s="344">
        <v>0.48021021126003666</v>
      </c>
      <c r="G29" s="344">
        <v>0.42750690945360803</v>
      </c>
      <c r="H29" s="344">
        <v>0.43769467695915298</v>
      </c>
      <c r="I29" s="344">
        <v>0.46301808698375146</v>
      </c>
      <c r="J29" s="344">
        <v>0.42399090410084661</v>
      </c>
      <c r="K29" s="344">
        <v>0.40892214737325938</v>
      </c>
      <c r="L29" s="344">
        <v>0.39650446874997564</v>
      </c>
      <c r="M29" s="344">
        <v>0.41848105092690524</v>
      </c>
    </row>
    <row r="30" spans="2:13" x14ac:dyDescent="0.25">
      <c r="B30" s="345" t="s">
        <v>483</v>
      </c>
      <c r="C30" s="344">
        <v>0.647223460479042</v>
      </c>
      <c r="D30" s="344">
        <v>0.64883393761007824</v>
      </c>
      <c r="E30" s="344">
        <v>0.64033253788378341</v>
      </c>
      <c r="F30" s="344">
        <v>0.66077991811851322</v>
      </c>
      <c r="G30" s="344">
        <v>0.64071497642773889</v>
      </c>
      <c r="H30" s="344">
        <v>0.64922054071930602</v>
      </c>
      <c r="I30" s="344">
        <v>0.67176161147953128</v>
      </c>
      <c r="J30" s="344">
        <v>0.66865160279410563</v>
      </c>
      <c r="K30" s="344">
        <v>0.6737722444058537</v>
      </c>
      <c r="L30" s="344">
        <v>0.65681890587449787</v>
      </c>
      <c r="M30" s="344">
        <v>0.65715620250580919</v>
      </c>
    </row>
    <row r="31" spans="2:13" x14ac:dyDescent="0.25">
      <c r="B31" s="345" t="s">
        <v>484</v>
      </c>
      <c r="C31" s="344">
        <v>0.80357774807222071</v>
      </c>
      <c r="D31" s="344">
        <v>0.82448749154078693</v>
      </c>
      <c r="E31" s="344">
        <v>0.80516646282571247</v>
      </c>
      <c r="F31" s="344">
        <v>0.85116846393743539</v>
      </c>
      <c r="G31" s="344">
        <v>0.81771261181274757</v>
      </c>
      <c r="H31" s="344">
        <v>0.84571727931176999</v>
      </c>
      <c r="I31" s="344">
        <v>0.87057883863526531</v>
      </c>
      <c r="J31" s="344">
        <v>0.85501275255333298</v>
      </c>
      <c r="K31" s="344">
        <v>0.86893753528989159</v>
      </c>
      <c r="L31" s="344">
        <v>0.86102249311146439</v>
      </c>
      <c r="M31" s="344">
        <v>0.85397313790855556</v>
      </c>
    </row>
    <row r="32" spans="2:13" x14ac:dyDescent="0.25">
      <c r="B32" s="345" t="s">
        <v>485</v>
      </c>
      <c r="C32" s="346">
        <v>0.65360380131738249</v>
      </c>
      <c r="D32" s="346">
        <v>0.61599519735352326</v>
      </c>
      <c r="E32" s="346">
        <v>0.64981767166754112</v>
      </c>
      <c r="F32" s="346">
        <v>0.66155710561774683</v>
      </c>
      <c r="G32" s="346">
        <v>0.63271053552013612</v>
      </c>
      <c r="H32" s="346">
        <v>0.63271053552013612</v>
      </c>
      <c r="I32" s="346">
        <v>0.69538038192342122</v>
      </c>
      <c r="J32" s="346">
        <v>0.69685357193204156</v>
      </c>
      <c r="K32" s="346">
        <v>0.65887852990389562</v>
      </c>
      <c r="L32" s="346">
        <v>0.71338119446929626</v>
      </c>
      <c r="M32" s="346">
        <v>0.66742977962508943</v>
      </c>
    </row>
  </sheetData>
  <hyperlinks>
    <hyperlink ref="A1" location="Sommaire!A1" display="Retour sommaire"/>
  </hyperlinks>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8"/>
  <dimension ref="A1:X13"/>
  <sheetViews>
    <sheetView showGridLines="0" workbookViewId="0"/>
  </sheetViews>
  <sheetFormatPr baseColWidth="10" defaultRowHeight="15" x14ac:dyDescent="0.25"/>
  <cols>
    <col min="2" max="2" width="71.140625" customWidth="1"/>
  </cols>
  <sheetData>
    <row r="1" spans="1:24" x14ac:dyDescent="0.25">
      <c r="A1" s="2" t="s">
        <v>0</v>
      </c>
    </row>
    <row r="2" spans="1:24" ht="23.25" x14ac:dyDescent="0.35">
      <c r="B2" s="3" t="s">
        <v>100</v>
      </c>
    </row>
    <row r="3" spans="1:24" x14ac:dyDescent="0.25">
      <c r="B3" s="4" t="s">
        <v>708</v>
      </c>
    </row>
    <row r="5" spans="1:24" x14ac:dyDescent="0.25">
      <c r="B5" s="347" t="s">
        <v>100</v>
      </c>
      <c r="C5" s="347"/>
      <c r="D5" s="347"/>
      <c r="E5" s="347"/>
      <c r="F5" s="347"/>
      <c r="G5" s="347"/>
      <c r="H5" s="347"/>
      <c r="I5" s="347"/>
      <c r="J5" s="347"/>
      <c r="K5" s="347"/>
      <c r="L5" s="347"/>
      <c r="M5" s="347"/>
      <c r="N5" s="347"/>
      <c r="O5" s="347"/>
      <c r="P5" s="347"/>
      <c r="Q5" s="347"/>
      <c r="R5" s="347"/>
      <c r="S5" s="347"/>
      <c r="T5" s="347"/>
      <c r="U5" s="347"/>
      <c r="V5" s="347"/>
      <c r="W5" s="347"/>
      <c r="X5" s="348"/>
    </row>
    <row r="6" spans="1:24" x14ac:dyDescent="0.25">
      <c r="B6" s="349" t="s">
        <v>317</v>
      </c>
      <c r="C6" s="350">
        <v>2000</v>
      </c>
      <c r="D6" s="350">
        <v>2001</v>
      </c>
      <c r="E6" s="350">
        <v>2002</v>
      </c>
      <c r="F6" s="350">
        <v>2003</v>
      </c>
      <c r="G6" s="350">
        <v>2004</v>
      </c>
      <c r="H6" s="350">
        <v>2005</v>
      </c>
      <c r="I6" s="350">
        <v>2006</v>
      </c>
      <c r="J6" s="350">
        <v>2007</v>
      </c>
      <c r="K6" s="350">
        <v>2008</v>
      </c>
      <c r="L6" s="350">
        <v>2009</v>
      </c>
      <c r="M6" s="350">
        <v>2010</v>
      </c>
      <c r="N6" s="350">
        <v>2011</v>
      </c>
      <c r="O6" s="350">
        <v>2012</v>
      </c>
      <c r="P6" s="350">
        <v>2013</v>
      </c>
      <c r="Q6" s="350">
        <v>2014</v>
      </c>
      <c r="R6" s="350">
        <v>2015</v>
      </c>
      <c r="S6" s="350">
        <v>2016</v>
      </c>
      <c r="T6" s="350">
        <v>2017</v>
      </c>
      <c r="U6" s="350">
        <v>2018</v>
      </c>
      <c r="V6" s="350">
        <v>2019</v>
      </c>
      <c r="W6" s="351">
        <v>2020</v>
      </c>
      <c r="X6" s="351">
        <v>2021</v>
      </c>
    </row>
    <row r="7" spans="1:24" x14ac:dyDescent="0.25">
      <c r="B7" s="352" t="s">
        <v>444</v>
      </c>
      <c r="C7" s="353">
        <v>70.5</v>
      </c>
      <c r="D7" s="353">
        <v>74.900000000000006</v>
      </c>
      <c r="E7" s="353">
        <v>77.400000000000006</v>
      </c>
      <c r="F7" s="353">
        <v>80.599999999999994</v>
      </c>
      <c r="G7" s="353">
        <v>83.5</v>
      </c>
      <c r="H7" s="353">
        <v>89.6</v>
      </c>
      <c r="I7" s="353">
        <v>104.1</v>
      </c>
      <c r="J7" s="353">
        <v>98</v>
      </c>
      <c r="K7" s="353">
        <v>79.2</v>
      </c>
      <c r="L7" s="353">
        <v>113.4</v>
      </c>
      <c r="M7" s="353">
        <v>105.7</v>
      </c>
      <c r="N7" s="353">
        <v>107.5</v>
      </c>
      <c r="O7" s="353">
        <v>115.3</v>
      </c>
      <c r="P7" s="353">
        <v>109.184</v>
      </c>
      <c r="Q7" s="353">
        <v>110.06289399999989</v>
      </c>
      <c r="R7" s="353">
        <v>116.33678374869788</v>
      </c>
      <c r="S7" s="353">
        <v>121.17173259166216</v>
      </c>
      <c r="T7" s="354">
        <v>111.39138723068105</v>
      </c>
      <c r="U7" s="354">
        <v>115.89827907067998</v>
      </c>
      <c r="V7" s="354">
        <v>121.97585680032947</v>
      </c>
      <c r="W7" s="354">
        <v>110.29920779307649</v>
      </c>
      <c r="X7" s="354">
        <v>123.01117317756038</v>
      </c>
    </row>
    <row r="8" spans="1:24" x14ac:dyDescent="0.25">
      <c r="B8" s="355" t="s">
        <v>481</v>
      </c>
      <c r="C8" s="356">
        <v>47.5</v>
      </c>
      <c r="D8" s="356">
        <v>49.6</v>
      </c>
      <c r="E8" s="356">
        <v>50.5</v>
      </c>
      <c r="F8" s="356">
        <v>51.9</v>
      </c>
      <c r="G8" s="356">
        <v>53.3</v>
      </c>
      <c r="H8" s="356">
        <v>57.7</v>
      </c>
      <c r="I8" s="356">
        <v>64.900000000000006</v>
      </c>
      <c r="J8" s="356">
        <v>67</v>
      </c>
      <c r="K8" s="356">
        <v>66.8</v>
      </c>
      <c r="L8" s="356">
        <v>68.3</v>
      </c>
      <c r="M8" s="356">
        <v>68</v>
      </c>
      <c r="N8" s="356">
        <v>70.5</v>
      </c>
      <c r="O8" s="356">
        <v>71.099999999999994</v>
      </c>
      <c r="P8" s="356">
        <v>70.949999999999989</v>
      </c>
      <c r="Q8" s="356">
        <v>72.623956999999791</v>
      </c>
      <c r="R8" s="356">
        <v>73.851259129885548</v>
      </c>
      <c r="S8" s="356">
        <v>76.666631817973297</v>
      </c>
      <c r="T8" s="354">
        <v>77.459385395450695</v>
      </c>
      <c r="U8" s="354">
        <v>80.764129751179922</v>
      </c>
      <c r="V8" s="354">
        <v>80.367273212369113</v>
      </c>
      <c r="W8" s="354">
        <v>78.685380604442045</v>
      </c>
      <c r="X8" s="354">
        <v>82.101320205322907</v>
      </c>
    </row>
    <row r="9" spans="1:24" x14ac:dyDescent="0.25">
      <c r="B9" s="355" t="s">
        <v>462</v>
      </c>
      <c r="C9" s="356">
        <v>22.9</v>
      </c>
      <c r="D9" s="356">
        <v>25.2</v>
      </c>
      <c r="E9" s="356">
        <v>26.9</v>
      </c>
      <c r="F9" s="356">
        <v>28.7</v>
      </c>
      <c r="G9" s="356">
        <v>30.2</v>
      </c>
      <c r="H9" s="356">
        <v>31.9</v>
      </c>
      <c r="I9" s="356">
        <v>39.200000000000003</v>
      </c>
      <c r="J9" s="356">
        <v>31</v>
      </c>
      <c r="K9" s="356">
        <v>12.4</v>
      </c>
      <c r="L9" s="356">
        <v>45.1</v>
      </c>
      <c r="M9" s="356">
        <v>37.700000000000003</v>
      </c>
      <c r="N9" s="356">
        <v>37</v>
      </c>
      <c r="O9" s="356">
        <v>44.2</v>
      </c>
      <c r="P9" s="356">
        <v>38.234000000000002</v>
      </c>
      <c r="Q9" s="356">
        <v>37.438937000000095</v>
      </c>
      <c r="R9" s="356">
        <v>42.485524618812335</v>
      </c>
      <c r="S9" s="356">
        <v>44.505100773688866</v>
      </c>
      <c r="T9" s="354">
        <v>33.932001835230302</v>
      </c>
      <c r="U9" s="354">
        <v>35.134149319500118</v>
      </c>
      <c r="V9" s="354">
        <v>41.608583587960339</v>
      </c>
      <c r="W9" s="354">
        <v>31.61382718863446</v>
      </c>
      <c r="X9" s="354">
        <v>40.909852972237552</v>
      </c>
    </row>
    <row r="10" spans="1:24" x14ac:dyDescent="0.25">
      <c r="B10" s="357" t="s">
        <v>486</v>
      </c>
      <c r="C10" s="356">
        <v>3.4</v>
      </c>
      <c r="D10" s="356">
        <v>4.9000000000000004</v>
      </c>
      <c r="E10" s="356">
        <v>5.5</v>
      </c>
      <c r="F10" s="356">
        <v>5.2</v>
      </c>
      <c r="G10" s="356">
        <v>3</v>
      </c>
      <c r="H10" s="356">
        <v>1.3</v>
      </c>
      <c r="I10" s="354">
        <v>1.3</v>
      </c>
      <c r="J10" s="354">
        <v>2.7</v>
      </c>
      <c r="K10" s="354">
        <v>10</v>
      </c>
      <c r="L10" s="354">
        <v>14.5</v>
      </c>
      <c r="M10" s="354">
        <v>8.8000000000000007</v>
      </c>
      <c r="N10" s="354">
        <v>11.6</v>
      </c>
      <c r="O10" s="354">
        <v>14.3</v>
      </c>
      <c r="P10" s="354">
        <v>7.9240000000000004</v>
      </c>
      <c r="Q10" s="354">
        <v>5.6478669999999953</v>
      </c>
      <c r="R10" s="354">
        <v>4.7738744085410794</v>
      </c>
      <c r="S10" s="354">
        <v>11.131347219108218</v>
      </c>
      <c r="T10" s="354">
        <v>3.3116339951686609</v>
      </c>
      <c r="U10" s="354">
        <v>4.1092479864732594</v>
      </c>
      <c r="V10" s="354">
        <v>4.8882923431418783</v>
      </c>
      <c r="W10" s="354">
        <v>7.0190917602800731</v>
      </c>
      <c r="X10" s="354">
        <v>3.3776877431464012</v>
      </c>
    </row>
    <row r="11" spans="1:24" x14ac:dyDescent="0.25">
      <c r="B11" s="355" t="s">
        <v>465</v>
      </c>
      <c r="C11" s="356">
        <v>19.100000000000001</v>
      </c>
      <c r="D11" s="356">
        <v>21</v>
      </c>
      <c r="E11" s="356">
        <v>22.6</v>
      </c>
      <c r="F11" s="356">
        <v>23.4</v>
      </c>
      <c r="G11" s="356">
        <v>28.9</v>
      </c>
      <c r="H11" s="356">
        <v>29.4</v>
      </c>
      <c r="I11" s="356">
        <v>38.9</v>
      </c>
      <c r="J11" s="356">
        <v>27.1</v>
      </c>
      <c r="K11" s="356">
        <v>-2.4</v>
      </c>
      <c r="L11" s="356">
        <v>28</v>
      </c>
      <c r="M11" s="356">
        <v>28</v>
      </c>
      <c r="N11" s="356">
        <v>22.7</v>
      </c>
      <c r="O11" s="356">
        <v>34.299999999999997</v>
      </c>
      <c r="P11" s="356">
        <v>29.65</v>
      </c>
      <c r="Q11" s="356">
        <v>33.329475999999723</v>
      </c>
      <c r="R11" s="356">
        <v>40.092405288518151</v>
      </c>
      <c r="S11" s="356">
        <v>32.387215469478704</v>
      </c>
      <c r="T11" s="354">
        <v>32.62487817927542</v>
      </c>
      <c r="U11" s="354">
        <v>32.519470289753897</v>
      </c>
      <c r="V11" s="354">
        <v>36.887302503286456</v>
      </c>
      <c r="W11" s="354">
        <v>20.293731090628917</v>
      </c>
      <c r="X11" s="354">
        <v>35.682450467836233</v>
      </c>
    </row>
    <row r="12" spans="1:24" x14ac:dyDescent="0.25">
      <c r="B12" s="355" t="s">
        <v>467</v>
      </c>
      <c r="C12" s="358">
        <v>25</v>
      </c>
      <c r="D12" s="358">
        <v>24.6</v>
      </c>
      <c r="E12" s="358">
        <v>23.2</v>
      </c>
      <c r="F12" s="358">
        <v>23.4</v>
      </c>
      <c r="G12" s="358">
        <v>29.6</v>
      </c>
      <c r="H12" s="358">
        <v>31.1</v>
      </c>
      <c r="I12" s="358">
        <v>46.2</v>
      </c>
      <c r="J12" s="358">
        <v>34.299999999999997</v>
      </c>
      <c r="K12" s="358">
        <v>-4.2</v>
      </c>
      <c r="L12" s="358">
        <v>25.5</v>
      </c>
      <c r="M12" s="358">
        <v>25.3</v>
      </c>
      <c r="N12" s="358">
        <v>12.3</v>
      </c>
      <c r="O12" s="358">
        <v>20.6</v>
      </c>
      <c r="P12" s="358">
        <v>32.771999999999998</v>
      </c>
      <c r="Q12" s="358">
        <v>28.828820999999991</v>
      </c>
      <c r="R12" s="358">
        <v>37.450393676440818</v>
      </c>
      <c r="S12" s="358">
        <v>45.111351520412938</v>
      </c>
      <c r="T12" s="359">
        <v>34.872910187591472</v>
      </c>
      <c r="U12" s="354">
        <v>32.063597504672025</v>
      </c>
      <c r="V12" s="354">
        <v>37.613370393389303</v>
      </c>
      <c r="W12" s="354">
        <v>19.791069067870641</v>
      </c>
      <c r="X12" s="354">
        <v>43.832950809745071</v>
      </c>
    </row>
    <row r="13" spans="1:24" x14ac:dyDescent="0.25">
      <c r="B13" s="355" t="s">
        <v>445</v>
      </c>
      <c r="C13" s="358">
        <v>15.8</v>
      </c>
      <c r="D13" s="358">
        <v>17.7</v>
      </c>
      <c r="E13" s="358">
        <v>17.7</v>
      </c>
      <c r="F13" s="358">
        <v>17.399999999999999</v>
      </c>
      <c r="G13" s="358">
        <v>22.9</v>
      </c>
      <c r="H13" s="358">
        <v>26.9</v>
      </c>
      <c r="I13" s="358">
        <v>38.1</v>
      </c>
      <c r="J13" s="358">
        <v>27</v>
      </c>
      <c r="K13" s="358">
        <v>-3.2</v>
      </c>
      <c r="L13" s="358">
        <v>20.3</v>
      </c>
      <c r="M13" s="358">
        <v>25.1</v>
      </c>
      <c r="N13" s="358">
        <v>10.8</v>
      </c>
      <c r="O13" s="358">
        <v>14.8</v>
      </c>
      <c r="P13" s="358">
        <v>28.771000000000001</v>
      </c>
      <c r="Q13" s="358">
        <v>18.496561000000003</v>
      </c>
      <c r="R13" s="358">
        <v>29.599342154003985</v>
      </c>
      <c r="S13" s="358">
        <v>40.396418956222561</v>
      </c>
      <c r="T13" s="359">
        <v>29.153466553073255</v>
      </c>
      <c r="U13" s="354">
        <v>29.724079963574138</v>
      </c>
      <c r="V13" s="354">
        <v>32.723482489405782</v>
      </c>
      <c r="W13" s="354">
        <v>13.215667569890519</v>
      </c>
      <c r="X13" s="354">
        <v>33.85444081588259</v>
      </c>
    </row>
  </sheetData>
  <hyperlinks>
    <hyperlink ref="A1" location="Sommaire!A1" display="Retour sommaire"/>
  </hyperlink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9"/>
  <dimension ref="A1:AA13"/>
  <sheetViews>
    <sheetView showGridLines="0" workbookViewId="0"/>
  </sheetViews>
  <sheetFormatPr baseColWidth="10" defaultRowHeight="15" x14ac:dyDescent="0.25"/>
  <cols>
    <col min="2" max="2" width="43.42578125" customWidth="1"/>
  </cols>
  <sheetData>
    <row r="1" spans="1:27" x14ac:dyDescent="0.25">
      <c r="A1" s="2" t="s">
        <v>0</v>
      </c>
    </row>
    <row r="2" spans="1:27" ht="23.25" x14ac:dyDescent="0.35">
      <c r="B2" s="3" t="s">
        <v>102</v>
      </c>
    </row>
    <row r="3" spans="1:27" x14ac:dyDescent="0.25">
      <c r="B3" s="4" t="s">
        <v>708</v>
      </c>
    </row>
    <row r="5" spans="1:27" x14ac:dyDescent="0.25">
      <c r="B5" s="349" t="s">
        <v>317</v>
      </c>
      <c r="C5" s="350">
        <v>1997</v>
      </c>
      <c r="D5" s="350">
        <v>1998</v>
      </c>
      <c r="E5" s="350">
        <v>1999</v>
      </c>
      <c r="F5" s="350">
        <v>2000</v>
      </c>
      <c r="G5" s="350">
        <v>2001</v>
      </c>
      <c r="H5" s="350">
        <v>2002</v>
      </c>
      <c r="I5" s="350">
        <v>2003</v>
      </c>
      <c r="J5" s="350">
        <v>2004</v>
      </c>
      <c r="K5" s="350">
        <v>2005</v>
      </c>
      <c r="L5" s="350">
        <v>2006</v>
      </c>
      <c r="M5" s="350">
        <v>2007</v>
      </c>
      <c r="N5" s="350">
        <v>2008</v>
      </c>
      <c r="O5" s="350">
        <v>2009</v>
      </c>
      <c r="P5" s="350">
        <v>2010</v>
      </c>
      <c r="Q5" s="350">
        <v>2011</v>
      </c>
      <c r="R5" s="350">
        <v>2012</v>
      </c>
      <c r="S5" s="350">
        <v>2013</v>
      </c>
      <c r="T5" s="350">
        <v>2014</v>
      </c>
      <c r="U5" s="350">
        <v>2015</v>
      </c>
      <c r="V5" s="350">
        <v>2016</v>
      </c>
      <c r="W5" s="350">
        <v>2017</v>
      </c>
      <c r="X5" s="350">
        <v>2018</v>
      </c>
      <c r="Y5" s="350">
        <v>2019</v>
      </c>
      <c r="Z5" s="350">
        <v>2020</v>
      </c>
      <c r="AA5" s="350">
        <v>2021</v>
      </c>
    </row>
    <row r="6" spans="1:27" x14ac:dyDescent="0.25">
      <c r="B6" s="382" t="s">
        <v>491</v>
      </c>
      <c r="C6" s="383">
        <v>3032.8207489210422</v>
      </c>
      <c r="D6" s="383">
        <v>3052.3342231274305</v>
      </c>
      <c r="E6" s="383">
        <v>3394</v>
      </c>
      <c r="F6" s="383">
        <v>3452</v>
      </c>
      <c r="G6" s="383">
        <v>3783</v>
      </c>
      <c r="H6" s="383">
        <v>3786</v>
      </c>
      <c r="I6" s="383">
        <v>3960</v>
      </c>
      <c r="J6" s="383">
        <v>54390</v>
      </c>
      <c r="K6" s="383">
        <v>5165</v>
      </c>
      <c r="L6" s="383">
        <v>6041</v>
      </c>
      <c r="M6" s="383">
        <v>7061</v>
      </c>
      <c r="N6" s="383">
        <v>7662</v>
      </c>
      <c r="O6" s="383">
        <v>7508</v>
      </c>
      <c r="P6" s="383">
        <v>7830</v>
      </c>
      <c r="Q6" s="383">
        <v>8349</v>
      </c>
      <c r="R6" s="383">
        <v>8390</v>
      </c>
      <c r="S6" s="383">
        <v>7960</v>
      </c>
      <c r="T6" s="383">
        <v>8484</v>
      </c>
      <c r="U6" s="383">
        <v>8474.4572479734361</v>
      </c>
      <c r="V6" s="383">
        <v>8692.2353481673817</v>
      </c>
      <c r="W6" s="383">
        <v>8833.5525215464804</v>
      </c>
      <c r="X6" s="383">
        <v>9321.7158025433382</v>
      </c>
      <c r="Y6" s="383">
        <v>9914.7512395254798</v>
      </c>
      <c r="Z6" s="383">
        <v>11122.439217017542</v>
      </c>
      <c r="AA6" s="383">
        <v>11613.649005458785</v>
      </c>
    </row>
    <row r="7" spans="1:27" x14ac:dyDescent="0.25">
      <c r="B7" s="357" t="s">
        <v>333</v>
      </c>
      <c r="C7" s="356">
        <v>1007.5355549220452</v>
      </c>
      <c r="D7" s="356">
        <v>1025.6769879732969</v>
      </c>
      <c r="E7" s="356">
        <v>1101</v>
      </c>
      <c r="F7" s="356">
        <v>1211</v>
      </c>
      <c r="G7" s="356">
        <v>1279</v>
      </c>
      <c r="H7" s="356">
        <v>1287</v>
      </c>
      <c r="I7" s="356">
        <v>1322</v>
      </c>
      <c r="J7" s="356">
        <v>1436</v>
      </c>
      <c r="K7" s="356">
        <v>1627</v>
      </c>
      <c r="L7" s="356">
        <v>1844</v>
      </c>
      <c r="M7" s="356">
        <v>2142</v>
      </c>
      <c r="N7" s="356">
        <v>2288</v>
      </c>
      <c r="O7" s="356">
        <v>2218</v>
      </c>
      <c r="P7" s="356">
        <v>2393</v>
      </c>
      <c r="Q7" s="356">
        <v>2434</v>
      </c>
      <c r="R7" s="356">
        <v>2409</v>
      </c>
      <c r="S7" s="356">
        <v>2386</v>
      </c>
      <c r="T7" s="356">
        <v>2411</v>
      </c>
      <c r="U7" s="356">
        <v>2484.3907728935374</v>
      </c>
      <c r="V7" s="356">
        <v>2620.3112514705799</v>
      </c>
      <c r="W7" s="356">
        <v>2749.3400023823237</v>
      </c>
      <c r="X7" s="356">
        <v>2930.7249913968481</v>
      </c>
      <c r="Y7" s="356">
        <v>3109.8626192111642</v>
      </c>
      <c r="Z7" s="356">
        <v>3301.1965163183017</v>
      </c>
      <c r="AA7" s="356">
        <v>3512.2123185724377</v>
      </c>
    </row>
    <row r="8" spans="1:27" x14ac:dyDescent="0.25">
      <c r="B8" s="357" t="s">
        <v>492</v>
      </c>
      <c r="C8" s="356">
        <v>537.84013281358386</v>
      </c>
      <c r="D8" s="356">
        <v>541.65135824451909</v>
      </c>
      <c r="E8" s="356">
        <v>609</v>
      </c>
      <c r="F8" s="356">
        <v>591</v>
      </c>
      <c r="G8" s="356">
        <v>618</v>
      </c>
      <c r="H8" s="356">
        <v>637</v>
      </c>
      <c r="I8" s="356">
        <v>711</v>
      </c>
      <c r="J8" s="356">
        <v>825</v>
      </c>
      <c r="K8" s="356">
        <v>1032</v>
      </c>
      <c r="L8" s="356">
        <v>1253</v>
      </c>
      <c r="M8" s="356">
        <v>1450</v>
      </c>
      <c r="N8" s="356">
        <v>1387</v>
      </c>
      <c r="O8" s="356">
        <v>2224</v>
      </c>
      <c r="P8" s="356">
        <v>2303</v>
      </c>
      <c r="Q8" s="356">
        <v>2252</v>
      </c>
      <c r="R8" s="356">
        <v>2177</v>
      </c>
      <c r="S8" s="356">
        <v>2196</v>
      </c>
      <c r="T8" s="356">
        <v>2586</v>
      </c>
      <c r="U8" s="356">
        <v>2507.0186032962492</v>
      </c>
      <c r="V8" s="356">
        <v>2493.7056274806846</v>
      </c>
      <c r="W8" s="356">
        <v>2362.464708343171</v>
      </c>
      <c r="X8" s="356">
        <v>2946.076527678963</v>
      </c>
      <c r="Y8" s="356">
        <v>3240.5099633348495</v>
      </c>
      <c r="Z8" s="356">
        <v>3534.8964145295263</v>
      </c>
      <c r="AA8" s="356">
        <v>3405.2365777570649</v>
      </c>
    </row>
    <row r="9" spans="1:27" x14ac:dyDescent="0.25">
      <c r="B9" s="384" t="s">
        <v>493</v>
      </c>
      <c r="C9" s="385">
        <v>246.51006087289258</v>
      </c>
      <c r="D9" s="385">
        <v>225.77699452860477</v>
      </c>
      <c r="E9" s="385">
        <v>271</v>
      </c>
      <c r="F9" s="385">
        <v>264</v>
      </c>
      <c r="G9" s="385">
        <v>282</v>
      </c>
      <c r="H9" s="385">
        <v>297</v>
      </c>
      <c r="I9" s="385">
        <v>356</v>
      </c>
      <c r="J9" s="385">
        <v>444</v>
      </c>
      <c r="K9" s="385">
        <v>646</v>
      </c>
      <c r="L9" s="385">
        <v>776</v>
      </c>
      <c r="M9" s="385">
        <v>900</v>
      </c>
      <c r="N9" s="385">
        <v>675</v>
      </c>
      <c r="O9" s="385">
        <v>636</v>
      </c>
      <c r="P9" s="385">
        <v>636</v>
      </c>
      <c r="Q9" s="385">
        <v>497</v>
      </c>
      <c r="R9" s="385">
        <v>502</v>
      </c>
      <c r="S9" s="385">
        <v>556</v>
      </c>
      <c r="T9" s="385">
        <v>708</v>
      </c>
      <c r="U9" s="385">
        <v>732.22470915700012</v>
      </c>
      <c r="V9" s="385">
        <v>709.38973125500013</v>
      </c>
      <c r="W9" s="385">
        <v>720.6580103</v>
      </c>
      <c r="X9" s="385">
        <v>816.20358850000002</v>
      </c>
      <c r="Y9" s="385">
        <v>948.78404620635001</v>
      </c>
      <c r="Z9" s="385">
        <v>1098.720045515</v>
      </c>
      <c r="AA9" s="385">
        <v>1041.2801139800001</v>
      </c>
    </row>
    <row r="10" spans="1:27" x14ac:dyDescent="0.25">
      <c r="B10" s="357" t="s">
        <v>59</v>
      </c>
      <c r="C10" s="356">
        <v>833.74367527139736</v>
      </c>
      <c r="D10" s="356">
        <v>871.55103154627511</v>
      </c>
      <c r="E10" s="356">
        <v>913</v>
      </c>
      <c r="F10" s="356">
        <v>936</v>
      </c>
      <c r="G10" s="356">
        <v>1043</v>
      </c>
      <c r="H10" s="356">
        <v>1048</v>
      </c>
      <c r="I10" s="356">
        <v>1094</v>
      </c>
      <c r="J10" s="356">
        <v>1157</v>
      </c>
      <c r="K10" s="356">
        <v>1283</v>
      </c>
      <c r="L10" s="356">
        <v>1484</v>
      </c>
      <c r="M10" s="356">
        <v>1657</v>
      </c>
      <c r="N10" s="356">
        <v>1785</v>
      </c>
      <c r="O10" s="356">
        <v>1893</v>
      </c>
      <c r="P10" s="356">
        <v>2133</v>
      </c>
      <c r="Q10" s="356">
        <v>2140</v>
      </c>
      <c r="R10" s="356">
        <v>2263</v>
      </c>
      <c r="S10" s="356">
        <v>2356</v>
      </c>
      <c r="T10" s="356">
        <v>2389</v>
      </c>
      <c r="U10" s="356">
        <v>2568.7111492305344</v>
      </c>
      <c r="V10" s="356">
        <v>2728.3816611773173</v>
      </c>
      <c r="W10" s="356">
        <v>2822.7740119999999</v>
      </c>
      <c r="X10" s="356">
        <v>3000.0995160000002</v>
      </c>
      <c r="Y10" s="356">
        <v>3154.4933987325876</v>
      </c>
      <c r="Z10" s="356">
        <v>3589.2057092689943</v>
      </c>
      <c r="AA10" s="356">
        <v>3752.138708974453</v>
      </c>
    </row>
    <row r="11" spans="1:27" x14ac:dyDescent="0.25">
      <c r="B11" s="386" t="s">
        <v>494</v>
      </c>
      <c r="C11" s="387">
        <v>205.19637720155438</v>
      </c>
      <c r="D11" s="387">
        <v>215.56291037369829</v>
      </c>
      <c r="E11" s="387">
        <v>244</v>
      </c>
      <c r="F11" s="387">
        <v>260</v>
      </c>
      <c r="G11" s="387">
        <v>296</v>
      </c>
      <c r="H11" s="387">
        <v>291</v>
      </c>
      <c r="I11" s="387">
        <v>313</v>
      </c>
      <c r="J11" s="387">
        <v>332</v>
      </c>
      <c r="K11" s="387">
        <v>388</v>
      </c>
      <c r="L11" s="387">
        <v>454</v>
      </c>
      <c r="M11" s="387">
        <v>503</v>
      </c>
      <c r="N11" s="387">
        <v>520</v>
      </c>
      <c r="O11" s="387">
        <v>524</v>
      </c>
      <c r="P11" s="387">
        <v>579</v>
      </c>
      <c r="Q11" s="387">
        <v>604</v>
      </c>
      <c r="R11" s="387">
        <v>634</v>
      </c>
      <c r="S11" s="387">
        <v>678</v>
      </c>
      <c r="T11" s="387">
        <v>753</v>
      </c>
      <c r="U11" s="385">
        <v>880.61259650321074</v>
      </c>
      <c r="V11" s="385">
        <v>1002.240917844419</v>
      </c>
      <c r="W11" s="385">
        <v>1109.6493809999999</v>
      </c>
      <c r="X11" s="385">
        <v>1211.492377</v>
      </c>
      <c r="Y11" s="385">
        <v>1343.5948076009145</v>
      </c>
      <c r="Z11" s="385">
        <v>1661.1738869884446</v>
      </c>
      <c r="AA11" s="385">
        <v>1797.6140146683731</v>
      </c>
    </row>
    <row r="12" spans="1:27" x14ac:dyDescent="0.25">
      <c r="B12" s="386" t="s">
        <v>495</v>
      </c>
      <c r="C12" s="387">
        <v>435.08949519556921</v>
      </c>
      <c r="D12" s="387">
        <v>458.56664385013045</v>
      </c>
      <c r="E12" s="387">
        <v>472</v>
      </c>
      <c r="F12" s="387">
        <v>456</v>
      </c>
      <c r="G12" s="387">
        <v>470</v>
      </c>
      <c r="H12" s="387">
        <v>496</v>
      </c>
      <c r="I12" s="387">
        <v>534</v>
      </c>
      <c r="J12" s="387">
        <v>562</v>
      </c>
      <c r="K12" s="387">
        <v>581</v>
      </c>
      <c r="L12" s="387">
        <v>634</v>
      </c>
      <c r="M12" s="387">
        <v>631</v>
      </c>
      <c r="N12" s="387">
        <v>646</v>
      </c>
      <c r="O12" s="387">
        <v>729</v>
      </c>
      <c r="P12" s="387">
        <v>755</v>
      </c>
      <c r="Q12" s="387">
        <v>799</v>
      </c>
      <c r="R12" s="387">
        <v>857</v>
      </c>
      <c r="S12" s="387">
        <v>883</v>
      </c>
      <c r="T12" s="387">
        <v>898</v>
      </c>
      <c r="U12" s="385">
        <v>918.04005389011888</v>
      </c>
      <c r="V12" s="385">
        <v>950.77250898304146</v>
      </c>
      <c r="W12" s="385">
        <v>990.97105620000002</v>
      </c>
      <c r="X12" s="385">
        <v>1022.980054</v>
      </c>
      <c r="Y12" s="385">
        <v>1062.0521144348124</v>
      </c>
      <c r="Z12" s="385">
        <v>1134.4653811983544</v>
      </c>
      <c r="AA12" s="385">
        <v>1190.9025150036982</v>
      </c>
    </row>
    <row r="13" spans="1:27" x14ac:dyDescent="0.25">
      <c r="B13" s="388" t="s">
        <v>496</v>
      </c>
      <c r="C13" s="383">
        <v>11821.201694623276</v>
      </c>
      <c r="D13" s="383">
        <v>14646.234433049727</v>
      </c>
      <c r="E13" s="383">
        <v>17584</v>
      </c>
      <c r="F13" s="383">
        <v>21304</v>
      </c>
      <c r="G13" s="383">
        <v>25519</v>
      </c>
      <c r="H13" s="383">
        <v>29401</v>
      </c>
      <c r="I13" s="383">
        <v>36488</v>
      </c>
      <c r="J13" s="383">
        <v>42208</v>
      </c>
      <c r="K13" s="383">
        <v>51247</v>
      </c>
      <c r="L13" s="383">
        <v>64774</v>
      </c>
      <c r="M13" s="383">
        <v>75257</v>
      </c>
      <c r="N13" s="383">
        <v>83034</v>
      </c>
      <c r="O13" s="383">
        <v>83284</v>
      </c>
      <c r="P13" s="383">
        <v>91293</v>
      </c>
      <c r="Q13" s="383">
        <v>95922</v>
      </c>
      <c r="R13" s="383">
        <v>91376</v>
      </c>
      <c r="S13" s="383">
        <v>86514</v>
      </c>
      <c r="T13" s="383">
        <v>82182</v>
      </c>
      <c r="U13" s="383">
        <v>72682.91976077517</v>
      </c>
      <c r="V13" s="383">
        <v>59323.012147267706</v>
      </c>
      <c r="W13" s="383">
        <v>57634.239820000003</v>
      </c>
      <c r="X13" s="383">
        <v>52033.945899999999</v>
      </c>
      <c r="Y13" s="383">
        <v>51534.842471399963</v>
      </c>
      <c r="Z13" s="383">
        <v>49002.445431883963</v>
      </c>
      <c r="AA13" s="383">
        <v>54130.196409979209</v>
      </c>
    </row>
  </sheetData>
  <hyperlinks>
    <hyperlink ref="A1" location="Sommaire!A1" display="Retour sommaire"/>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0"/>
  <dimension ref="A1:K19"/>
  <sheetViews>
    <sheetView showGridLines="0" workbookViewId="0"/>
  </sheetViews>
  <sheetFormatPr baseColWidth="10" defaultRowHeight="15" x14ac:dyDescent="0.25"/>
  <cols>
    <col min="2" max="2" width="58.85546875" customWidth="1"/>
    <col min="3" max="3" width="5" bestFit="1" customWidth="1"/>
    <col min="4" max="11" width="5.28515625" bestFit="1" customWidth="1"/>
  </cols>
  <sheetData>
    <row r="1" spans="1:11" x14ac:dyDescent="0.25">
      <c r="A1" s="2" t="s">
        <v>0</v>
      </c>
    </row>
    <row r="2" spans="1:11" ht="23.25" x14ac:dyDescent="0.35">
      <c r="B2" s="3" t="s">
        <v>104</v>
      </c>
    </row>
    <row r="3" spans="1:11" x14ac:dyDescent="0.25">
      <c r="B3" s="4" t="s">
        <v>709</v>
      </c>
    </row>
    <row r="6" spans="1:11" x14ac:dyDescent="0.25">
      <c r="B6" s="675" t="s">
        <v>581</v>
      </c>
      <c r="C6" s="662">
        <v>2013</v>
      </c>
      <c r="D6" s="662">
        <v>2014</v>
      </c>
      <c r="E6" s="662">
        <v>2015</v>
      </c>
      <c r="F6" s="662">
        <v>2016</v>
      </c>
      <c r="G6" s="662">
        <v>2017</v>
      </c>
      <c r="H6" s="662">
        <v>2018</v>
      </c>
      <c r="I6" s="662">
        <v>2019</v>
      </c>
      <c r="J6" s="663">
        <v>2020</v>
      </c>
      <c r="K6" s="663">
        <v>2021</v>
      </c>
    </row>
    <row r="7" spans="1:11" x14ac:dyDescent="0.25">
      <c r="B7" s="669" t="s">
        <v>587</v>
      </c>
      <c r="C7" s="664">
        <v>9.06982</v>
      </c>
      <c r="D7" s="664">
        <v>-24.534164480999998</v>
      </c>
      <c r="E7" s="664">
        <v>-58.017361222999995</v>
      </c>
      <c r="F7" s="664">
        <v>-22.769283693999999</v>
      </c>
      <c r="G7" s="664">
        <v>-14.4058481</v>
      </c>
      <c r="H7" s="664">
        <v>-34.605870830000001</v>
      </c>
      <c r="I7" s="664">
        <v>-24.015954587749999</v>
      </c>
      <c r="J7" s="664">
        <v>-41.438564637730018</v>
      </c>
      <c r="K7" s="664">
        <v>-25.92848596719001</v>
      </c>
    </row>
    <row r="8" spans="1:11" x14ac:dyDescent="0.25">
      <c r="B8" s="669" t="s">
        <v>588</v>
      </c>
      <c r="C8" s="664">
        <v>-6.2145900000000003</v>
      </c>
      <c r="D8" s="664">
        <v>24.545872494999987</v>
      </c>
      <c r="E8" s="664">
        <v>61.279819959999983</v>
      </c>
      <c r="F8" s="664">
        <v>24.492264815000095</v>
      </c>
      <c r="G8" s="664">
        <v>19.2152317</v>
      </c>
      <c r="H8" s="664">
        <v>35.526167509000082</v>
      </c>
      <c r="I8" s="664">
        <v>24.295543951469792</v>
      </c>
      <c r="J8" s="664">
        <v>43.043446154680034</v>
      </c>
      <c r="K8" s="664">
        <v>30.091591083590021</v>
      </c>
    </row>
    <row r="9" spans="1:11" x14ac:dyDescent="0.25">
      <c r="B9" s="669" t="s">
        <v>589</v>
      </c>
      <c r="C9" s="664">
        <v>0.60018000000000027</v>
      </c>
      <c r="D9" s="664">
        <v>0.52650016500000074</v>
      </c>
      <c r="E9" s="664">
        <v>0.62329316999999973</v>
      </c>
      <c r="F9" s="664">
        <v>0.57704446099999918</v>
      </c>
      <c r="G9" s="664">
        <v>0.79650568999999982</v>
      </c>
      <c r="H9" s="664">
        <v>3.5291134979999992</v>
      </c>
      <c r="I9" s="664">
        <v>3.3445175744900011</v>
      </c>
      <c r="J9" s="664">
        <v>4.2625712385700014</v>
      </c>
      <c r="K9" s="664">
        <v>5.6640165324600016</v>
      </c>
    </row>
    <row r="10" spans="1:11" x14ac:dyDescent="0.25">
      <c r="B10" s="669" t="s">
        <v>590</v>
      </c>
      <c r="C10" s="664">
        <v>-1.4136399999999996</v>
      </c>
      <c r="D10" s="664">
        <v>1.4259116099999938</v>
      </c>
      <c r="E10" s="664">
        <v>-1.4870079290000677</v>
      </c>
      <c r="F10" s="664">
        <v>-4.713253600014089E-2</v>
      </c>
      <c r="G10" s="664">
        <v>-3.0182223099999987</v>
      </c>
      <c r="H10" s="664">
        <v>-1.9492987170001808</v>
      </c>
      <c r="I10" s="664">
        <v>-1.9833767909398352</v>
      </c>
      <c r="J10" s="664">
        <v>-3.7498067128587396</v>
      </c>
      <c r="K10" s="664">
        <v>-5.6967092889399371</v>
      </c>
    </row>
    <row r="11" spans="1:11" x14ac:dyDescent="0.25">
      <c r="B11" s="671" t="s">
        <v>444</v>
      </c>
      <c r="C11" s="665">
        <v>2.0417700000000005</v>
      </c>
      <c r="D11" s="665">
        <v>1.9641197889999829</v>
      </c>
      <c r="E11" s="665">
        <v>2.3987439779999216</v>
      </c>
      <c r="F11" s="665">
        <v>2.2528930459999543</v>
      </c>
      <c r="G11" s="665">
        <v>2.5876669799999998</v>
      </c>
      <c r="H11" s="665">
        <v>2.500111459999899</v>
      </c>
      <c r="I11" s="665">
        <v>1.6407301472699609</v>
      </c>
      <c r="J11" s="665">
        <v>2.1176460426612769</v>
      </c>
      <c r="K11" s="665">
        <v>4.1304123599200766</v>
      </c>
    </row>
    <row r="12" spans="1:11" x14ac:dyDescent="0.25">
      <c r="B12" s="669" t="s">
        <v>591</v>
      </c>
      <c r="C12" s="664">
        <v>1.7285500000000003</v>
      </c>
      <c r="D12" s="664">
        <v>1.6734418570000014</v>
      </c>
      <c r="E12" s="664">
        <v>1.7769183939999997</v>
      </c>
      <c r="F12" s="664">
        <v>1.8448712600000001</v>
      </c>
      <c r="G12" s="664">
        <v>2.08550491</v>
      </c>
      <c r="H12" s="664">
        <v>2.0876193499999998</v>
      </c>
      <c r="I12" s="664">
        <v>1.8916712687099997</v>
      </c>
      <c r="J12" s="664">
        <v>2.2310941823899997</v>
      </c>
      <c r="K12" s="664">
        <v>2.7584929960700002</v>
      </c>
    </row>
    <row r="13" spans="1:11" ht="30" x14ac:dyDescent="0.25">
      <c r="B13" s="669" t="s">
        <v>461</v>
      </c>
      <c r="C13" s="664">
        <v>7.3260000000000006E-2</v>
      </c>
      <c r="D13" s="664">
        <v>8.6022954000000013E-2</v>
      </c>
      <c r="E13" s="664">
        <v>9.3326114000000002E-2</v>
      </c>
      <c r="F13" s="664">
        <v>5.7836605999999999E-2</v>
      </c>
      <c r="G13" s="664">
        <v>6.6977720000000004E-2</v>
      </c>
      <c r="H13" s="664">
        <v>6.4326240000000021E-2</v>
      </c>
      <c r="I13" s="664">
        <v>5.9755837999999999E-2</v>
      </c>
      <c r="J13" s="664">
        <v>7.4121667000000002E-2</v>
      </c>
      <c r="K13" s="664">
        <v>8.4015592960000038E-2</v>
      </c>
    </row>
    <row r="14" spans="1:11" x14ac:dyDescent="0.25">
      <c r="B14" s="671" t="s">
        <v>592</v>
      </c>
      <c r="C14" s="665">
        <v>0.23993000000000003</v>
      </c>
      <c r="D14" s="665">
        <v>0.2046549780000676</v>
      </c>
      <c r="E14" s="665">
        <v>0.5284994699997797</v>
      </c>
      <c r="F14" s="665">
        <v>0.3501851799999709</v>
      </c>
      <c r="G14" s="665">
        <v>0.43518434</v>
      </c>
      <c r="H14" s="665">
        <v>0.34816586999989985</v>
      </c>
      <c r="I14" s="665">
        <v>-0.31069695944003922</v>
      </c>
      <c r="J14" s="665">
        <v>-0.18756980672872289</v>
      </c>
      <c r="K14" s="665">
        <v>1.2879037708900773</v>
      </c>
    </row>
    <row r="15" spans="1:11" ht="30" x14ac:dyDescent="0.25">
      <c r="B15" s="669" t="s">
        <v>593</v>
      </c>
      <c r="C15" s="664">
        <v>-1.273E-2</v>
      </c>
      <c r="D15" s="664">
        <v>-1.7788416000000001E-2</v>
      </c>
      <c r="E15" s="664">
        <v>-9.9477449999999922E-3</v>
      </c>
      <c r="F15" s="664">
        <v>-1.4731933000000003E-2</v>
      </c>
      <c r="G15" s="664">
        <v>1.39194E-2</v>
      </c>
      <c r="H15" s="664">
        <v>9.0458091000000032E-2</v>
      </c>
      <c r="I15" s="664">
        <v>9.3797559999999995E-3</v>
      </c>
      <c r="J15" s="664">
        <v>0.50544423009999995</v>
      </c>
      <c r="K15" s="664">
        <v>4.4645107000000003E-2</v>
      </c>
    </row>
    <row r="16" spans="1:11" x14ac:dyDescent="0.25">
      <c r="B16" s="357" t="s">
        <v>594</v>
      </c>
      <c r="C16" s="664">
        <v>-1.7099999999999988E-3</v>
      </c>
      <c r="D16" s="664">
        <v>7.1506460000000001E-3</v>
      </c>
      <c r="E16" s="664">
        <v>-7.4782160000000011E-3</v>
      </c>
      <c r="F16" s="664">
        <v>6.5229610000000021E-2</v>
      </c>
      <c r="G16" s="664">
        <v>0.27435300000000001</v>
      </c>
      <c r="H16" s="664">
        <v>-8.3995427999999997E-2</v>
      </c>
      <c r="I16" s="664">
        <v>3.5124159680000003E-2</v>
      </c>
      <c r="J16" s="664">
        <v>5.6138817489999999E-2</v>
      </c>
      <c r="K16" s="664">
        <v>0.26707893952000022</v>
      </c>
    </row>
    <row r="17" spans="2:11" x14ac:dyDescent="0.25">
      <c r="B17" s="671" t="s">
        <v>595</v>
      </c>
      <c r="C17" s="665">
        <v>0.25443000000000005</v>
      </c>
      <c r="D17" s="665">
        <v>0.21529274800001938</v>
      </c>
      <c r="E17" s="665">
        <v>0.54592543099967328</v>
      </c>
      <c r="F17" s="665">
        <v>0.29968750300001773</v>
      </c>
      <c r="G17" s="665">
        <v>0.14691193999999999</v>
      </c>
      <c r="H17" s="665">
        <v>0.34170320699989976</v>
      </c>
      <c r="I17" s="665">
        <v>-0.35520087512003917</v>
      </c>
      <c r="J17" s="665">
        <v>-0.74915285431872292</v>
      </c>
      <c r="K17" s="665">
        <v>0.97617972437007761</v>
      </c>
    </row>
    <row r="18" spans="2:11" x14ac:dyDescent="0.25">
      <c r="B18" s="671" t="s">
        <v>596</v>
      </c>
      <c r="C18" s="665">
        <v>0.2496800000000001</v>
      </c>
      <c r="D18" s="665">
        <v>0.21968103699993791</v>
      </c>
      <c r="E18" s="665">
        <v>0.54354268499959169</v>
      </c>
      <c r="F18" s="665">
        <v>0.3011486890000149</v>
      </c>
      <c r="G18" s="665">
        <v>0.14800302000000001</v>
      </c>
      <c r="H18" s="665">
        <v>0.35022488099989968</v>
      </c>
      <c r="I18" s="665">
        <v>-0.41319969912003907</v>
      </c>
      <c r="J18" s="665">
        <v>-0.80832779631872287</v>
      </c>
      <c r="K18" s="665">
        <v>1.0286754864300776</v>
      </c>
    </row>
    <row r="19" spans="2:11" x14ac:dyDescent="0.25">
      <c r="B19" s="671" t="s">
        <v>597</v>
      </c>
      <c r="C19" s="676">
        <v>0.16494</v>
      </c>
      <c r="D19" s="676">
        <v>0.18854306999999998</v>
      </c>
      <c r="E19" s="676">
        <v>0.40561311600000005</v>
      </c>
      <c r="F19" s="676">
        <v>0.28570616000000004</v>
      </c>
      <c r="G19" s="665">
        <v>-2.631E-2</v>
      </c>
      <c r="H19" s="665">
        <v>0.13049181099999996</v>
      </c>
      <c r="I19" s="665">
        <v>0.13296541536000006</v>
      </c>
      <c r="J19" s="665">
        <v>-0.61039677321875896</v>
      </c>
      <c r="K19" s="665">
        <v>0.93446553106000008</v>
      </c>
    </row>
  </sheetData>
  <hyperlinks>
    <hyperlink ref="A1" location="Sommaire!A1" display="Retour sommair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5FC6A145970F445BE8AE88BD69813F3" ma:contentTypeVersion="2" ma:contentTypeDescription="Crée un document." ma:contentTypeScope="" ma:versionID="d4f6bbb0f1d25220ca2d76708a456b1f">
  <xsd:schema xmlns:xsd="http://www.w3.org/2001/XMLSchema" xmlns:xs="http://www.w3.org/2001/XMLSchema" xmlns:p="http://schemas.microsoft.com/office/2006/metadata/properties" xmlns:ns2="7048b84c-a5e0-4310-afa4-a283f9495bfb" targetNamespace="http://schemas.microsoft.com/office/2006/metadata/properties" ma:root="true" ma:fieldsID="46994a21ced21007816c580c7acde34b" ns2:_="">
    <xsd:import namespace="7048b84c-a5e0-4310-afa4-a283f9495bfb"/>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48b84c-a5e0-4310-afa4-a283f9495bfb"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63DF22-148B-4FC9-8431-663D66A404E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48b84c-a5e0-4310-afa4-a283f9495bfb"/>
    <ds:schemaRef ds:uri="http://www.w3.org/XML/1998/namespace"/>
    <ds:schemaRef ds:uri="http://purl.org/dc/dcmitype/"/>
  </ds:schemaRefs>
</ds:datastoreItem>
</file>

<file path=customXml/itemProps2.xml><?xml version="1.0" encoding="utf-8"?>
<ds:datastoreItem xmlns:ds="http://schemas.openxmlformats.org/officeDocument/2006/customXml" ds:itemID="{A1988347-C1DA-4F05-A872-5A610ECE91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48b84c-a5e0-4310-afa4-a283f9495bf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D9D9F1E-8C91-4451-9849-334D87DFB7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140</vt:i4>
      </vt:variant>
      <vt:variant>
        <vt:lpstr>Plages nommées</vt:lpstr>
      </vt:variant>
      <vt:variant>
        <vt:i4>34</vt:i4>
      </vt:variant>
    </vt:vector>
  </HeadingPairs>
  <TitlesOfParts>
    <vt:vector size="174" baseType="lpstr">
      <vt:lpstr>SOMMAIRE</vt:lpstr>
      <vt:lpstr>F1.Etat_civil</vt:lpstr>
      <vt:lpstr>F1.Actifs_Pays</vt:lpstr>
      <vt:lpstr>F2.Credits_Secteur</vt:lpstr>
      <vt:lpstr>F2.Depots_Secteur RE</vt:lpstr>
      <vt:lpstr>F2.Depots</vt:lpstr>
      <vt:lpstr>F2.PGE_Flux</vt:lpstr>
      <vt:lpstr>F2.PGE_Secteur</vt:lpstr>
      <vt:lpstr>F3.Total_bilan</vt:lpstr>
      <vt:lpstr>F3.Structure_Actif</vt:lpstr>
      <vt:lpstr>F3.Structure_Passif</vt:lpstr>
      <vt:lpstr>F3.Dépôts_Contreparties</vt:lpstr>
      <vt:lpstr>F3.IF_Actif</vt:lpstr>
      <vt:lpstr>F3.Prets_Passif</vt:lpstr>
      <vt:lpstr>F3.PNB</vt:lpstr>
      <vt:lpstr>F3.RoE</vt:lpstr>
      <vt:lpstr>F3.RoA</vt:lpstr>
      <vt:lpstr>F3.coef exploitation</vt:lpstr>
      <vt:lpstr>F4.Fonds_Propres</vt:lpstr>
      <vt:lpstr>F4.Repartition_RWA</vt:lpstr>
      <vt:lpstr>F4.PD_Moy</vt:lpstr>
      <vt:lpstr>F4.LGD_Moy</vt:lpstr>
      <vt:lpstr>F5.Actifs_Liquides</vt:lpstr>
      <vt:lpstr>F5.Composition_Actifs_Liquides</vt:lpstr>
      <vt:lpstr>F5.LCR</vt:lpstr>
      <vt:lpstr>F5.Actif_Greves</vt:lpstr>
      <vt:lpstr>F5.NSFR</vt:lpstr>
      <vt:lpstr>F6.Credits_Secteur</vt:lpstr>
      <vt:lpstr>F6.Decom_pret</vt:lpstr>
      <vt:lpstr>F6.Credits_Geographie</vt:lpstr>
      <vt:lpstr>F6.Credits_Geo_ENF Menages</vt:lpstr>
      <vt:lpstr>F6.Credits_Secteur Activités</vt:lpstr>
      <vt:lpstr>F6.Taux_NPL</vt:lpstr>
      <vt:lpstr>F6.Taux_NPL %</vt:lpstr>
      <vt:lpstr>F6.NPL_secteurs ENF %</vt:lpstr>
      <vt:lpstr>F6.NPL_Menages ENF</vt:lpstr>
      <vt:lpstr>F6.ST_repartition</vt:lpstr>
      <vt:lpstr>F7.Portefeuille Nego_Actif</vt:lpstr>
      <vt:lpstr>F7.Portefeuille Nego_Passif</vt:lpstr>
      <vt:lpstr>F7.Derives_notionnels</vt:lpstr>
      <vt:lpstr>F7.Derives_bilan</vt:lpstr>
      <vt:lpstr>F7.VaR</vt:lpstr>
      <vt:lpstr>F7.RWA</vt:lpstr>
      <vt:lpstr>F8.CET1</vt:lpstr>
      <vt:lpstr>F8.UE_ROA</vt:lpstr>
      <vt:lpstr>F8.UE_ROE</vt:lpstr>
      <vt:lpstr>F6.UE_tx_NPL</vt:lpstr>
      <vt:lpstr>T01</vt:lpstr>
      <vt:lpstr>G01</vt:lpstr>
      <vt:lpstr>G02</vt:lpstr>
      <vt:lpstr>T02</vt:lpstr>
      <vt:lpstr>T03</vt:lpstr>
      <vt:lpstr>T04</vt:lpstr>
      <vt:lpstr>T05</vt:lpstr>
      <vt:lpstr>T06</vt:lpstr>
      <vt:lpstr>T07</vt:lpstr>
      <vt:lpstr>G03</vt:lpstr>
      <vt:lpstr>G04</vt:lpstr>
      <vt:lpstr>T08</vt:lpstr>
      <vt:lpstr>G05</vt:lpstr>
      <vt:lpstr>G06</vt:lpstr>
      <vt:lpstr>G07</vt:lpstr>
      <vt:lpstr>G08</vt:lpstr>
      <vt:lpstr>G09</vt:lpstr>
      <vt:lpstr>T09</vt:lpstr>
      <vt:lpstr>T10</vt:lpstr>
      <vt:lpstr>G10</vt:lpstr>
      <vt:lpstr>T11</vt:lpstr>
      <vt:lpstr>G11</vt:lpstr>
      <vt:lpstr>T12</vt:lpstr>
      <vt:lpstr>G12</vt:lpstr>
      <vt:lpstr>T13</vt:lpstr>
      <vt:lpstr>G13</vt:lpstr>
      <vt:lpstr>T14</vt:lpstr>
      <vt:lpstr>T15</vt:lpstr>
      <vt:lpstr>G14</vt:lpstr>
      <vt:lpstr>G15</vt:lpstr>
      <vt:lpstr>T16</vt:lpstr>
      <vt:lpstr>T17</vt:lpstr>
      <vt:lpstr>T18</vt:lpstr>
      <vt:lpstr>G16</vt:lpstr>
      <vt:lpstr>G17</vt:lpstr>
      <vt:lpstr>G18</vt:lpstr>
      <vt:lpstr>T19</vt:lpstr>
      <vt:lpstr>G19</vt:lpstr>
      <vt:lpstr>G20</vt:lpstr>
      <vt:lpstr>G21</vt:lpstr>
      <vt:lpstr>G22</vt:lpstr>
      <vt:lpstr>T20</vt:lpstr>
      <vt:lpstr>G23</vt:lpstr>
      <vt:lpstr>T21</vt:lpstr>
      <vt:lpstr>T22</vt:lpstr>
      <vt:lpstr>G25</vt:lpstr>
      <vt:lpstr>G24</vt:lpstr>
      <vt:lpstr>G26</vt:lpstr>
      <vt:lpstr>G27</vt:lpstr>
      <vt:lpstr>T23</vt:lpstr>
      <vt:lpstr>T24</vt:lpstr>
      <vt:lpstr>T25</vt:lpstr>
      <vt:lpstr>G28</vt:lpstr>
      <vt:lpstr>G29</vt:lpstr>
      <vt:lpstr>G30</vt:lpstr>
      <vt:lpstr>G31</vt:lpstr>
      <vt:lpstr>T26</vt:lpstr>
      <vt:lpstr>T27</vt:lpstr>
      <vt:lpstr>G32</vt:lpstr>
      <vt:lpstr>G33</vt:lpstr>
      <vt:lpstr>T28</vt:lpstr>
      <vt:lpstr>T29</vt:lpstr>
      <vt:lpstr>T30</vt:lpstr>
      <vt:lpstr>G34</vt:lpstr>
      <vt:lpstr>G35</vt:lpstr>
      <vt:lpstr>T31</vt:lpstr>
      <vt:lpstr>G36</vt:lpstr>
      <vt:lpstr>G37</vt:lpstr>
      <vt:lpstr>G38</vt:lpstr>
      <vt:lpstr>G39</vt:lpstr>
      <vt:lpstr>T32</vt:lpstr>
      <vt:lpstr>G40</vt:lpstr>
      <vt:lpstr>T33</vt:lpstr>
      <vt:lpstr>T34</vt:lpstr>
      <vt:lpstr>T35</vt:lpstr>
      <vt:lpstr>T36</vt:lpstr>
      <vt:lpstr>T37</vt:lpstr>
      <vt:lpstr>T38</vt:lpstr>
      <vt:lpstr>T39</vt:lpstr>
      <vt:lpstr>G41</vt:lpstr>
      <vt:lpstr>G42</vt:lpstr>
      <vt:lpstr>G43</vt:lpstr>
      <vt:lpstr>G44</vt:lpstr>
      <vt:lpstr>G45</vt:lpstr>
      <vt:lpstr>T40</vt:lpstr>
      <vt:lpstr>G46</vt:lpstr>
      <vt:lpstr>T41</vt:lpstr>
      <vt:lpstr>G47</vt:lpstr>
      <vt:lpstr>G48</vt:lpstr>
      <vt:lpstr>G49</vt:lpstr>
      <vt:lpstr>T42</vt:lpstr>
      <vt:lpstr>G50</vt:lpstr>
      <vt:lpstr>G51</vt:lpstr>
      <vt:lpstr>Credits_Secteur_Activités</vt:lpstr>
      <vt:lpstr>Credits_Secteur_geo</vt:lpstr>
      <vt:lpstr>data_cred_men_ENF</vt:lpstr>
      <vt:lpstr>F1.Etat_civil!data_etat_civil</vt:lpstr>
      <vt:lpstr>data_fonds_propres</vt:lpstr>
      <vt:lpstr>data_repartition_RWA</vt:lpstr>
      <vt:lpstr>data_structure_actif</vt:lpstr>
      <vt:lpstr>data_structure_passif</vt:lpstr>
      <vt:lpstr>data_taux_non_perf</vt:lpstr>
      <vt:lpstr>F2.Credits_Secteur!data_total_bilan_FR</vt:lpstr>
      <vt:lpstr>F2.Depots!data_total_bilan_FR</vt:lpstr>
      <vt:lpstr>'F2.Depots_Secteur RE'!data_total_bilan_FR</vt:lpstr>
      <vt:lpstr>F6.Credits_Secteur!data_total_bilan_FR</vt:lpstr>
      <vt:lpstr>data_total_bilan_FR</vt:lpstr>
      <vt:lpstr>data_tx_dout_men_ENF</vt:lpstr>
      <vt:lpstr>data_ue_CET1</vt:lpstr>
      <vt:lpstr>data_UE_ROA</vt:lpstr>
      <vt:lpstr>data_UE_ROE</vt:lpstr>
      <vt:lpstr>data_UE_tx_NPL</vt:lpstr>
      <vt:lpstr>GB_FIN_cred_act_ENF_data</vt:lpstr>
      <vt:lpstr>'F7.Portefeuille Nego_Passif'!GB_FIN_nego_actif_data</vt:lpstr>
      <vt:lpstr>GB_FIN_nego_actif_data</vt:lpstr>
      <vt:lpstr>'F6.NPL_Menages ENF'!GB_FIN_tx_dout_men_ENF_data</vt:lpstr>
      <vt:lpstr>GB_FIN_tx_dout_men_ENF_data</vt:lpstr>
      <vt:lpstr>GB_REG_MSU_part_pays_data</vt:lpstr>
      <vt:lpstr>F2.Credits_Secteur!I1_data</vt:lpstr>
      <vt:lpstr>F2.Depots!I1_data</vt:lpstr>
      <vt:lpstr>'F2.Depots_Secteur RE'!I1_data</vt:lpstr>
      <vt:lpstr>F6.Credits_Secteur!I1_data</vt:lpstr>
      <vt:lpstr>I1_data</vt:lpstr>
      <vt:lpstr>F1.Etat_civil!I24_data</vt:lpstr>
      <vt:lpstr>NPL_secteur</vt:lpstr>
      <vt:lpstr>F7.RWA!TB_COR_VaR</vt:lpstr>
      <vt:lpstr>TB_COR_VaR</vt:lpstr>
    </vt:vector>
  </TitlesOfParts>
  <Company>Banque de France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Francois Pégory</dc:creator>
  <cp:lastModifiedBy>CANDUS Emilie (UA 2521)</cp:lastModifiedBy>
  <dcterms:created xsi:type="dcterms:W3CDTF">2022-10-10T16:45:16Z</dcterms:created>
  <dcterms:modified xsi:type="dcterms:W3CDTF">2022-11-09T09:59:52Z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0x01010005FC6A145970F445BE8AE88BD69813F3</vt:lpwstr>
  </property>
</Properties>
</file>